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Kolosovskiyas\Desktop\"/>
    </mc:Choice>
  </mc:AlternateContent>
  <bookViews>
    <workbookView xWindow="0" yWindow="0" windowWidth="28800" windowHeight="11916" tabRatio="951" firstSheet="4" activeTab="4"/>
  </bookViews>
  <sheets>
    <sheet name="modList00" sheetId="623" state="veryHidden" r:id="rId1"/>
    <sheet name="modList02" sheetId="644" state="veryHidden" r:id="rId2"/>
    <sheet name="Инструкция" sheetId="525" state="hidden"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r:id="rId22"/>
    <sheet name="Форма 4.2.2 | Т-передача ТЭ" sheetId="629"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r:id="rId28"/>
    <sheet name="Форма 4.2.4 | Т-подкл" sheetId="633"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5"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тарифов'!$F$20:$F$52</definedName>
    <definedName name="add_CS_List05_1">'Форма 1.0.1 | Т-ТЭ | &gt;=25МВт'!$G$17</definedName>
    <definedName name="add_CS_List05_3">'Форма 1.0.1 | Т-ТЭ | предел'!$G$17</definedName>
    <definedName name="add_CS_List05_3_i">'Форма 1.0.1 | Т-ТЭ | индикат'!$G$17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3">'Форма 4.2.1 | Т-ТЭ | предел'!$M$32</definedName>
    <definedName name="add_CT_3_i">'Форма 4.2.1 | Т-ТЭ | индикат'!$M$32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3">'Форма 4.2.1 | Т-ТЭ | предел'!$M$33</definedName>
    <definedName name="add_MO_3_i">'Форма 4.2.1 | Т-ТЭ | индикат'!$M$33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3">'Форма 1.0.1 | Т-ТЭ | предел'!$G$14</definedName>
    <definedName name="add_MO_List05_3_i">'Форма 1.0.1 | Т-ТЭ | индикат'!$G$14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3">'Форма 1.0.1 | Т-ТЭ | предел'!$G$15</definedName>
    <definedName name="add_MR_List05_3_i">'Форма 1.0.1 | Т-ТЭ | индикат'!$G$15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3">'Форма 4.2.1 | Т-ТЭ | предел'!$M$34</definedName>
    <definedName name="add_Rate_3_i">'Форма 4.2.1 | Т-ТЭ | индикат'!$M$34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3">'Форма 1.0.1 | Т-ТЭ | предел'!$G$16</definedName>
    <definedName name="add_TER_List05_3_i">'Форма 1.0.1 | Т-ТЭ | индикат'!$G$16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3">'Форма 4.2.1 | Т-ТЭ | предел'!$M$31</definedName>
    <definedName name="add_Warm_3_i">'Форма 4.2.1 | Т-ТЭ | индикат'!$M$31</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тарифов'!$E$20:$W$52</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потр'!$M$18:$AD$42</definedName>
    <definedName name="checkCell_List06_13_double_date">'Форма 4.2.1 | Т-ТЭ | потр'!$AE$18:$AE$42</definedName>
    <definedName name="checkCell_List06_13_unique_t">'Форма 4.2.1 | Т-ТЭ | потр'!$M$18:$M$42</definedName>
    <definedName name="checkCell_List06_13_unique_t1">'Форма 4.2.1 | Т-ТЭ | потр'!$AF$18:$AF$42</definedName>
    <definedName name="checkCell_List06_2">'Форма 4.2.1 | Т-ТЭ | ТСО'!$M$18:$AD$36</definedName>
    <definedName name="checkCell_List06_2_double_date">'Форма 4.2.1 | Т-ТЭ | ТСО'!$AE$18:$AE$36</definedName>
    <definedName name="checkCell_List06_2_unique_t">'Форма 4.2.1 | Т-ТЭ | ТСО'!$M$18:$M$36</definedName>
    <definedName name="checkCell_List06_2_unique_t1">'Форма 4.2.1 | Т-ТЭ | ТСО'!$AF$18:$AF$36</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Т-ТН'!$M$18:$AD$28</definedName>
    <definedName name="checkCell_List06_4_double_date">'Форма 4.2.2 | Т-ТН'!$AE$18:$AE$28</definedName>
    <definedName name="checkCell_List06_4_unique_t">'Форма 4.2.2 | Т-ТН'!$M$18:$M$28</definedName>
    <definedName name="checkCell_List06_4_unique_t1">'Форма 4.2.2 | Т-ТН'!$AF$18:$AF$28</definedName>
    <definedName name="checkCell_List06_5">'Форма 4.2.3 | Т-гор.вода'!$M$18:$AN$39</definedName>
    <definedName name="checkCell_List06_5_double_date">'Форма 4.2.3 | Т-гор.вода'!$AO$18:$AO$39</definedName>
    <definedName name="checkCell_List06_5_unique_t">'Форма 4.2.3 | Т-гор.вода'!$M$18:$M$39</definedName>
    <definedName name="checkCell_List06_5_unique_t1">'Форма 4.2.3 | Т-гор.вода'!$AP$18:$AP$39</definedName>
    <definedName name="checkCell_List06_6">'Форма 4.2.2 | Т-передача ТЭ'!$M$18:$AD$28</definedName>
    <definedName name="checkCell_List06_6_double_date">'Форма 4.2.2 | Т-передача ТЭ'!$AE$18:$AE$28</definedName>
    <definedName name="checkCell_List06_6_unique_t">'Форма 4.2.2 | Т-передача ТЭ'!$M$18:$M$28</definedName>
    <definedName name="checkCell_List06_6_unique_t1">'Форма 4.2.2 | Т-передача ТЭ'!$AF$18:$AF$29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4.7'!$D$10:$G$32</definedName>
    <definedName name="checkCells_List05_1">'Форма 1.0.1 | Т-ТЭ | &gt;=25МВт'!$F$7:$I$17</definedName>
    <definedName name="checkCells_List05_10">'Форма 1.0.1 | Т-подкл'!$F$7:$I$13</definedName>
    <definedName name="checkCells_List05_11">'Форма 1.0.1 | Форма 4.7'!$F$7:$I$43</definedName>
    <definedName name="checkCells_List05_13">'Форма 1.0.1 | Т-ТЭ | потр'!$F$7:$I$13</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4.7'!$F$12:$G$32</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et_union_hor!$O$237:$AC$242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et_union_hor!$O$49:$AC$54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et_union_hor!$O$85:$AC$90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et_union_hor!$O$124:$AC$129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et_union_hor!$AC$237:$AC$250</definedName>
    <definedName name="et_pIns_List06_2_Period">et_union_hor!$AC$49:$AC$62</definedName>
    <definedName name="et_pIns_List06_3_i_Period">et_union_hor!$V$219:$V$232</definedName>
    <definedName name="et_pIns_List06_3_Period">et_union_hor!$V$67:$V$80</definedName>
    <definedName name="et_pIns_List06_4_Period">et_union_hor!$AC$85:$AC$98</definedName>
    <definedName name="et_pIns_List06_5_Period">et_union_hor!$AM$103:$AM$119</definedName>
    <definedName name="et_pIns_List06_6_Period">et_union_hor!$AC$124:$AC$137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тарифов'!$K$20:$K$52</definedName>
    <definedName name="flagSource">'Перечень тарифов'!$S$20:$S$52</definedName>
    <definedName name="flagST">'Перечень тарифов'!$O$20:$O$52</definedName>
    <definedName name="flagTN">'Форма 4.2.4 | Т-подкл'!$N$18:$N$31</definedName>
    <definedName name="flagTS">'Форма 4.2.4 | Т-подкл'!$R$18:$R$31</definedName>
    <definedName name="flagTwoTariff">'Перечень тарифов'!$G$20:$G$52</definedName>
    <definedName name="flagUsedTer_List01">Территории!$P$11:$P$15</definedName>
    <definedName name="group_rates">'Перечень тарифов'!$E$20:$E$52</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тарифов'!$A$20:$A$52</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TEHSHEET!$AQ$2:$AQ$6</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REESTR_MO!$A$2:$D$113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потр'!$O$18:$O$42</definedName>
    <definedName name="List06_13_MC2">'Форма 4.2.1 | Т-ТЭ | потр'!$AC$18:$AC$42</definedName>
    <definedName name="List06_13_note">'Форма 4.2.1 | Т-ТЭ | потр'!$AD$18:$AD$42</definedName>
    <definedName name="List06_13_Period">'Форма 4.2.1 | Т-ТЭ | потр'!$O$18:$U$42</definedName>
    <definedName name="List06_2_DP">'Форма 4.2.1 | Т-ТЭ | ТСО'!$11:$11</definedName>
    <definedName name="List06_2_MC">'Форма 4.2.1 | Т-ТЭ | ТСО'!$O$18:$O$36</definedName>
    <definedName name="List06_2_MC2">'Форма 4.2.1 | Т-ТЭ | ТСО'!$AC$18:$AC$36</definedName>
    <definedName name="List06_2_note">'Форма 4.2.1 | Т-ТЭ | ТСО'!$AD$18:$AD$36</definedName>
    <definedName name="List06_2_Period">'Форма 4.2.1 | Т-ТЭ | ТСО'!$O$18:$U$36</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Т-ТН'!$AC$18:$AC$28</definedName>
    <definedName name="List06_4_note">'Форма 4.2.2 | Т-ТН'!$AD$18:$AD$28</definedName>
    <definedName name="List06_4_Period">'Форма 4.2.2 | Т-ТН'!$O$18:$U$28</definedName>
    <definedName name="List06_5_DP">'Форма 4.2.3 | Т-гор.вода'!$11:$11</definedName>
    <definedName name="List06_5_MC">'Форма 4.2.3 | Т-гор.вода'!$O$18:$O$39</definedName>
    <definedName name="List06_5_MC2">'Форма 4.2.3 | Т-гор.вода'!$AM$18:$AM$39</definedName>
    <definedName name="List06_5_note">'Форма 4.2.3 | Т-гор.вода'!$AN$18:$AN$39</definedName>
    <definedName name="List06_5_Period">'Форма 4.2.3 | Т-гор.вода'!$O$18:$Z$39</definedName>
    <definedName name="List06_6_DP">'Форма 4.2.2 | Т-передача ТЭ'!$11:$11</definedName>
    <definedName name="List06_6_MC">'Форма 4.2.2 | Т-передача ТЭ'!$O$18:$O$28</definedName>
    <definedName name="List06_6_MC2">'Форма 4.2.2 | Т-передача ТЭ'!$AC$18:$AC$28</definedName>
    <definedName name="List06_6_note">'Форма 4.2.2 | Т-передача ТЭ'!$AD$18:$AD$28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4.7'!$F$12:$F$32</definedName>
    <definedName name="List11_note">'Форма 4.7'!$G$10:$G$32</definedName>
    <definedName name="List12_Date">'Форма 4.8'!$G$11</definedName>
    <definedName name="List12_GroundMaterials_1">'Форма 4.8'!$H$11:$H$33</definedName>
    <definedName name="List12_note">'Форма 4.8'!$I$10:$I$33</definedName>
    <definedName name="ListForms">modSheetMain!$A:$A</definedName>
    <definedName name="logical">TEHSHEET!$D$2:$D$3</definedName>
    <definedName name="mo_List01">Территории!$K$11:$K$15</definedName>
    <definedName name="MODesc">'Перечень тарифов'!$N$20:$N$52</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тарифов'!$J$20:$J$52</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4.7'!$E$12:$E$26</definedName>
    <definedName name="pCng_List11_2">'Форма 4.7'!$E$28:$E$29</definedName>
    <definedName name="pCng_List11_3">'Форма 4.7'!$E$31:$E$32</definedName>
    <definedName name="pCng_List12_1">'Форма 4.8'!$E$15:$E$16</definedName>
    <definedName name="pCng_List12_2">'Форма 4.8'!$E$18:$E$19</definedName>
    <definedName name="pCng_List12_6">'Форма 4.8'!$E$32:$E$33</definedName>
    <definedName name="pDbl_List12_5">'Форма 4.8'!$G$28:$G$30</definedName>
    <definedName name="pDbl_List12_5_copy">'Форма 4.8'!$L$28:$L$30</definedName>
    <definedName name="pDbl_List12_5_copy2">'Форма 4.8'!$K$28:$K$30</definedName>
    <definedName name="pDel_Comm">Комментарии!$C$11:$C$14</definedName>
    <definedName name="pDel_List01_0">Территории!$C$11:$C$15</definedName>
    <definedName name="pDel_List01_1">Территории!$F$11:$F$15</definedName>
    <definedName name="pDel_List01_2">Территории!$I$11:$I$15</definedName>
    <definedName name="pDel_List02">'Перечень тарифов'!$C$20:$C$52</definedName>
    <definedName name="pDel_List02_1">'Перечень тарифов'!$H$20:$H$52</definedName>
    <definedName name="pDel_List02_2">'Перечень тарифов'!$L$20:$L$52</definedName>
    <definedName name="pDel_List02_3">'Перечень тарифов'!$P$20:$P$52</definedName>
    <definedName name="pDel_List02_4">'Перечень тарифов'!$T$20:$T$52</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потр'!$K$18:$K$42</definedName>
    <definedName name="pDel_List06_13_2">'Форма 4.2.1 | Т-ТЭ | потр'!$J$18:$J$42</definedName>
    <definedName name="pDel_List06_13_3">'Форма 4.2.1 | Т-ТЭ | потр'!$I$18:$I$42</definedName>
    <definedName name="pDel_List06_2_1">'Форма 4.2.1 | Т-ТЭ | ТСО'!$K$18:$K$36</definedName>
    <definedName name="pDel_List06_2_2">'Форма 4.2.1 | Т-ТЭ | ТСО'!$J$18:$J$36</definedName>
    <definedName name="pDel_List06_2_3">'Форма 4.2.1 | Т-ТЭ | ТСО'!$I$18:$I$36</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Т-гор.вода'!$K$18:$K$39</definedName>
    <definedName name="pDel_List06_5_2">'Форма 4.2.3 | Т-гор.вода'!$J$18:$J$39</definedName>
    <definedName name="pDel_List06_5_3">'Форма 4.2.3 | Т-гор.вода'!$I$18:$I$39</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4.7'!$C$12:$C$26</definedName>
    <definedName name="pDel_List11_2">'Форма 4.7'!$C$28:$C$29</definedName>
    <definedName name="pDel_List11_3">'Форма 4.7'!$C$31:$C$32</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4.8'!$C$28:$C$30</definedName>
    <definedName name="pDel_List12_6">'Форма 4.8'!$C$32:$C$33</definedName>
    <definedName name="periodEnd">Титульный!$F$12</definedName>
    <definedName name="periodStart">Титульный!$F$11</definedName>
    <definedName name="pIns_Comm">Комментарии!$E$14</definedName>
    <definedName name="pIns_List01_0">Территории!$E$15</definedName>
    <definedName name="pIns_List02">'Перечень тарифов'!$E$52</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потр'!$AC$13:$AC$42</definedName>
    <definedName name="pIns_List06_2_Period">'Форма 4.2.1 | Т-ТЭ | ТСО'!$AC$13:$AC$36</definedName>
    <definedName name="pIns_List06_3_i_Period">'Форма 4.2.1 | Т-ТЭ | индикат'!$V$16:$V$34</definedName>
    <definedName name="pIns_List06_3_Period">'Форма 4.2.1 | Т-ТЭ | предел'!$V$16:$V$34</definedName>
    <definedName name="pIns_List06_4_Period">'Форма 4.2.2 | Т-ТН'!$AC$18:$AC$28</definedName>
    <definedName name="pIns_List06_5_Period">'Форма 4.2.3 | Т-гор.вода'!$AM$14:$AM$39</definedName>
    <definedName name="pIns_List06_6_Period">'Форма 4.2.2 | Т-передача ТЭ'!$AC$14:$AC$28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4.7'!$E$26</definedName>
    <definedName name="pIns_List11_2">'Форма 4.7'!$E$29</definedName>
    <definedName name="pIns_List11_3">'Форма 4.7'!$E$32</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4.8'!$E$30</definedName>
    <definedName name="pIns_List12_6">'Форма 4.8'!$E$33</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тарифов'!$R$20:$R$52</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тарифов'!$W$20:$W$52</definedName>
    <definedName name="warmSource">'Перечень тарифов'!$V$20:$V$52</definedName>
    <definedName name="year_list">TEHSHEET!$C$2:$C$6</definedName>
    <definedName name="year_list1">TEHSHEET!$B$2:$B$27</definedName>
  </definedNames>
  <calcPr calcId="152511"/>
</workbook>
</file>

<file path=xl/calcChain.xml><?xml version="1.0" encoding="utf-8"?>
<calcChain xmlns="http://schemas.openxmlformats.org/spreadsheetml/2006/main">
  <c r="A294" i="612" l="1"/>
  <c r="A295" i="612"/>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Z27" i="633"/>
  <c r="Z23" i="633"/>
  <c r="N7" i="633"/>
  <c r="N8" i="633"/>
  <c r="N9" i="633"/>
  <c r="N10" i="633"/>
  <c r="N18" i="633"/>
  <c r="R18" i="633" s="1"/>
  <c r="Y18" i="633" s="1"/>
  <c r="Z18" i="633" s="1"/>
  <c r="AA18" i="633" s="1"/>
  <c r="AB18" i="633" s="1"/>
  <c r="AC18" i="633" s="1"/>
  <c r="AE18" i="633" s="1"/>
  <c r="AG18" i="633" s="1"/>
  <c r="L19" i="633"/>
  <c r="N19" i="633"/>
  <c r="L20" i="633"/>
  <c r="L21" i="633"/>
  <c r="L22" i="633"/>
  <c r="L23" i="633"/>
  <c r="AA24" i="633"/>
  <c r="AH23" i="633"/>
  <c r="AI23" i="633"/>
  <c r="L27" i="633"/>
  <c r="AA28" i="633"/>
  <c r="AH27" i="633"/>
  <c r="AI27" i="633"/>
  <c r="E29" i="610" l="1"/>
  <c r="O7" i="628" l="1"/>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L18" i="628"/>
  <c r="O18" i="628"/>
  <c r="L19" i="628"/>
  <c r="L20" i="628"/>
  <c r="L21" i="628"/>
  <c r="L23" i="628"/>
  <c r="AQ24" i="628"/>
  <c r="AP23" i="628"/>
  <c r="L24" i="628"/>
  <c r="V24" i="628"/>
  <c r="AH24" i="628"/>
  <c r="AO24" i="628"/>
  <c r="AR25" i="628"/>
  <c r="L28" i="628"/>
  <c r="AQ29" i="628"/>
  <c r="AP28" i="628"/>
  <c r="L29" i="628"/>
  <c r="V29" i="628"/>
  <c r="AH29" i="628"/>
  <c r="AO29" i="628"/>
  <c r="AR30" i="628"/>
  <c r="L33" i="628"/>
  <c r="AQ34" i="628"/>
  <c r="AP33" i="628"/>
  <c r="L34" i="628"/>
  <c r="V34" i="628"/>
  <c r="AH34" i="628"/>
  <c r="AO34" i="628"/>
  <c r="AR35" i="628"/>
  <c r="O7" i="629"/>
  <c r="O8" i="629"/>
  <c r="O9" i="629"/>
  <c r="O10" i="629"/>
  <c r="O17" i="629"/>
  <c r="P17" i="629" s="1"/>
  <c r="Q17" i="629" s="1"/>
  <c r="R17" i="629" s="1"/>
  <c r="S17" i="629" s="1"/>
  <c r="U17" i="629" s="1"/>
  <c r="V17" i="629" s="1"/>
  <c r="W17" i="629" s="1"/>
  <c r="X17" i="629" s="1"/>
  <c r="Y17" i="629" s="1"/>
  <c r="Z17" i="629" s="1"/>
  <c r="AB17" i="629" s="1"/>
  <c r="AC17" i="629" s="1"/>
  <c r="AD17" i="629" s="1"/>
  <c r="L18" i="629"/>
  <c r="O18" i="629"/>
  <c r="L19" i="629"/>
  <c r="L20" i="629"/>
  <c r="L21" i="629"/>
  <c r="L23" i="629"/>
  <c r="AG24" i="629"/>
  <c r="AF23" i="629"/>
  <c r="L24" i="629"/>
  <c r="Q25" i="629"/>
  <c r="X25" i="629"/>
  <c r="AE24" i="629"/>
  <c r="O7" i="627"/>
  <c r="O8" i="627"/>
  <c r="O9" i="627"/>
  <c r="O10" i="627"/>
  <c r="O17" i="627"/>
  <c r="P17" i="627" s="1"/>
  <c r="Q17" i="627" s="1"/>
  <c r="R17" i="627" s="1"/>
  <c r="S17" i="627" s="1"/>
  <c r="U17" i="627" s="1"/>
  <c r="V17" i="627" s="1"/>
  <c r="W17" i="627" s="1"/>
  <c r="X17" i="627" s="1"/>
  <c r="Y17" i="627" s="1"/>
  <c r="Z17" i="627" s="1"/>
  <c r="AB17" i="627" s="1"/>
  <c r="AC17" i="627" s="1"/>
  <c r="AD17" i="627" s="1"/>
  <c r="L18" i="627"/>
  <c r="O18" i="627"/>
  <c r="L19" i="627"/>
  <c r="L20" i="627"/>
  <c r="L21" i="627"/>
  <c r="L23" i="627"/>
  <c r="AG24" i="627"/>
  <c r="AF23" i="627"/>
  <c r="L24" i="627"/>
  <c r="Q25" i="627"/>
  <c r="X25" i="627"/>
  <c r="AE24" i="627"/>
  <c r="O7" i="642"/>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AG20" i="642"/>
  <c r="L21" i="642"/>
  <c r="AG21" i="642"/>
  <c r="L22" i="642"/>
  <c r="AG22" i="642"/>
  <c r="L23" i="642"/>
  <c r="AG23" i="642"/>
  <c r="L24" i="642"/>
  <c r="Q25" i="642"/>
  <c r="X25" i="642"/>
  <c r="AE24" i="642"/>
  <c r="AG24" i="642"/>
  <c r="AG25" i="642"/>
  <c r="AG26" i="642"/>
  <c r="L27" i="642"/>
  <c r="AG27" i="642"/>
  <c r="L28" i="642"/>
  <c r="Q29" i="642"/>
  <c r="X29" i="642"/>
  <c r="AE28" i="642"/>
  <c r="AG28" i="642"/>
  <c r="AG29" i="642"/>
  <c r="AG30" i="642"/>
  <c r="L31" i="642"/>
  <c r="AG31" i="642"/>
  <c r="L32" i="642"/>
  <c r="Q33" i="642"/>
  <c r="X33" i="642"/>
  <c r="AE32" i="642"/>
  <c r="AG32" i="642"/>
  <c r="AG33" i="642"/>
  <c r="AG34" i="642"/>
  <c r="AG35" i="642"/>
  <c r="L36" i="642"/>
  <c r="AG36" i="642"/>
  <c r="L37" i="642"/>
  <c r="AG37" i="642"/>
  <c r="L38" i="642"/>
  <c r="Q39" i="642"/>
  <c r="X39" i="642"/>
  <c r="AE38" i="642"/>
  <c r="AG38" i="642"/>
  <c r="AG39" i="642"/>
  <c r="AG40" i="642"/>
  <c r="AG41" i="642"/>
  <c r="AG42" i="642"/>
  <c r="O7" i="625"/>
  <c r="O8" i="625"/>
  <c r="O9" i="625"/>
  <c r="O10" i="625"/>
  <c r="N17" i="625"/>
  <c r="O17" i="625" s="1"/>
  <c r="P17" i="625" s="1"/>
  <c r="Q17" i="625" s="1"/>
  <c r="R17" i="625" s="1"/>
  <c r="S17" i="625" s="1"/>
  <c r="U17" i="625" s="1"/>
  <c r="V17" i="625" s="1"/>
  <c r="W17" i="625" s="1"/>
  <c r="X17" i="625" s="1"/>
  <c r="Y17" i="625" s="1"/>
  <c r="Z17" i="625" s="1"/>
  <c r="AB17" i="625" s="1"/>
  <c r="AC17" i="625" s="1"/>
  <c r="AD17" i="625" s="1"/>
  <c r="L18" i="625"/>
  <c r="O18" i="625"/>
  <c r="AG18" i="625"/>
  <c r="L19" i="625"/>
  <c r="AG19" i="625"/>
  <c r="L20" i="625"/>
  <c r="AG20" i="625"/>
  <c r="L21" i="625"/>
  <c r="O21" i="625"/>
  <c r="AG21" i="625"/>
  <c r="L22" i="625"/>
  <c r="AG22" i="625"/>
  <c r="L23" i="625"/>
  <c r="AG23" i="625"/>
  <c r="L24" i="625"/>
  <c r="Q25" i="625"/>
  <c r="X25" i="625"/>
  <c r="AE24" i="625"/>
  <c r="AG24" i="625"/>
  <c r="AG25" i="625"/>
  <c r="AG26" i="625"/>
  <c r="AG27" i="625"/>
  <c r="AG28" i="625"/>
  <c r="L29" i="625"/>
  <c r="O29" i="625"/>
  <c r="AG29" i="625"/>
  <c r="L30" i="625"/>
  <c r="AG30" i="625"/>
  <c r="L31" i="625"/>
  <c r="AG31" i="625"/>
  <c r="L32" i="625"/>
  <c r="Q33" i="625"/>
  <c r="X33" i="625"/>
  <c r="AE32" i="625"/>
  <c r="AG32" i="625"/>
  <c r="AG33" i="625"/>
  <c r="AG34" i="625"/>
  <c r="AG35" i="625"/>
  <c r="AG36" i="625"/>
  <c r="X92" i="471" l="1"/>
  <c r="AH119" i="471"/>
  <c r="AH109" i="471"/>
  <c r="X131" i="471"/>
  <c r="X244" i="471"/>
  <c r="X56" i="471"/>
  <c r="H42" i="645"/>
  <c r="H41" i="645"/>
  <c r="H39" i="645"/>
  <c r="H38" i="645"/>
  <c r="H36" i="645"/>
  <c r="H35" i="645"/>
  <c r="H33" i="645"/>
  <c r="H32" i="645"/>
  <c r="H30" i="645"/>
  <c r="H29" i="645"/>
  <c r="H27" i="645"/>
  <c r="H26" i="645"/>
  <c r="H24" i="645"/>
  <c r="H23" i="645"/>
  <c r="H21" i="645"/>
  <c r="H20" i="645"/>
  <c r="H18" i="645"/>
  <c r="H17" i="645"/>
  <c r="H15" i="645"/>
  <c r="H14" i="645"/>
  <c r="H12" i="645"/>
  <c r="H11" i="645"/>
  <c r="H9" i="645"/>
  <c r="H8" i="645"/>
  <c r="H7" i="645"/>
  <c r="H42" i="622"/>
  <c r="H39" i="622"/>
  <c r="H38" i="622"/>
  <c r="H41" i="622"/>
  <c r="H36" i="622"/>
  <c r="H33" i="622"/>
  <c r="H32" i="622"/>
  <c r="H35" i="622"/>
  <c r="H30" i="622"/>
  <c r="H27" i="622"/>
  <c r="H26" i="622"/>
  <c r="H29" i="622"/>
  <c r="H24" i="622"/>
  <c r="H21" i="622"/>
  <c r="H20" i="622"/>
  <c r="H23" i="622"/>
  <c r="H18" i="622"/>
  <c r="H15" i="622"/>
  <c r="H14" i="622"/>
  <c r="H17" i="622"/>
  <c r="H12" i="622"/>
  <c r="H9" i="622"/>
  <c r="H8" i="622"/>
  <c r="H12" i="618"/>
  <c r="H9" i="618"/>
  <c r="H8" i="618"/>
  <c r="H12" i="637"/>
  <c r="H9" i="637"/>
  <c r="H8" i="637"/>
  <c r="H12" i="616"/>
  <c r="H9" i="616"/>
  <c r="H8" i="616"/>
  <c r="H12" i="614"/>
  <c r="H9" i="614"/>
  <c r="H8" i="614"/>
  <c r="H12" i="638"/>
  <c r="H9" i="638"/>
  <c r="H8" i="638"/>
  <c r="H12" i="643"/>
  <c r="H9" i="643"/>
  <c r="H8" i="643"/>
  <c r="R14" i="601" l="1"/>
  <c r="R13" i="601"/>
  <c r="R12" i="601"/>
  <c r="P12" i="601"/>
  <c r="F40" i="645"/>
  <c r="F38" i="645"/>
  <c r="F36" i="645"/>
  <c r="F28" i="645"/>
  <c r="F26" i="645"/>
  <c r="F24" i="645"/>
  <c r="F16" i="645"/>
  <c r="F14" i="645"/>
  <c r="F12" i="645"/>
  <c r="F43" i="645"/>
  <c r="F41" i="645"/>
  <c r="F33" i="645"/>
  <c r="F31" i="645"/>
  <c r="F29" i="645"/>
  <c r="F21" i="645"/>
  <c r="F19" i="645"/>
  <c r="F17" i="645"/>
  <c r="F9" i="645"/>
  <c r="F38" i="622"/>
  <c r="F43" i="622"/>
  <c r="F41" i="622"/>
  <c r="F32" i="622"/>
  <c r="F37" i="622"/>
  <c r="F35" i="622"/>
  <c r="F26" i="622"/>
  <c r="F31" i="622"/>
  <c r="F29" i="622"/>
  <c r="F20" i="622"/>
  <c r="F25" i="622"/>
  <c r="F23" i="622"/>
  <c r="F14" i="622"/>
  <c r="F19" i="622"/>
  <c r="F17" i="622"/>
  <c r="F39" i="645"/>
  <c r="F37" i="645"/>
  <c r="F35" i="645"/>
  <c r="F27" i="645"/>
  <c r="F25" i="645"/>
  <c r="F23" i="645"/>
  <c r="F15" i="645"/>
  <c r="F13" i="645"/>
  <c r="F11" i="645"/>
  <c r="F42" i="645"/>
  <c r="F34" i="645"/>
  <c r="F32" i="645"/>
  <c r="F30" i="645"/>
  <c r="F22" i="645"/>
  <c r="F20" i="645"/>
  <c r="F18" i="645"/>
  <c r="F10" i="645"/>
  <c r="F8" i="645"/>
  <c r="F40" i="622"/>
  <c r="F39" i="622"/>
  <c r="F42" i="622"/>
  <c r="F34" i="622"/>
  <c r="F33" i="622"/>
  <c r="F36" i="622"/>
  <c r="F28" i="622"/>
  <c r="F27" i="622"/>
  <c r="F30" i="622"/>
  <c r="F22" i="622"/>
  <c r="F21" i="622"/>
  <c r="F24" i="622"/>
  <c r="F16" i="622"/>
  <c r="F15" i="622"/>
  <c r="F18" i="622"/>
  <c r="M14" i="601"/>
  <c r="B2" i="525"/>
  <c r="B3" i="525"/>
  <c r="M12" i="601"/>
  <c r="M13" i="601"/>
  <c r="E3" i="437"/>
  <c r="H43" i="645" l="1"/>
  <c r="H31" i="645"/>
  <c r="H19" i="645"/>
  <c r="H37" i="622"/>
  <c r="H25" i="622"/>
  <c r="H13" i="622"/>
  <c r="H13" i="618"/>
  <c r="H13" i="614"/>
  <c r="H13" i="638"/>
  <c r="H37" i="645"/>
  <c r="H25" i="645"/>
  <c r="H13" i="645"/>
  <c r="H43" i="622"/>
  <c r="H31" i="622"/>
  <c r="H19" i="622"/>
  <c r="H13" i="637"/>
  <c r="H13" i="616"/>
  <c r="H13" i="643"/>
  <c r="O7" i="632" l="1"/>
  <c r="O8" i="632"/>
  <c r="O9" i="632"/>
  <c r="O10" i="632"/>
  <c r="O18" i="632"/>
  <c r="P18" i="632" s="1"/>
  <c r="Q18" i="632" s="1"/>
  <c r="R18" i="632" s="1"/>
  <c r="S18" i="632" s="1"/>
  <c r="T18" i="632" s="1"/>
  <c r="V18" i="632" s="1"/>
  <c r="X18" i="632" s="1"/>
  <c r="R24" i="632"/>
  <c r="L23" i="632"/>
  <c r="L20" i="632"/>
  <c r="L21" i="632"/>
  <c r="L19" i="632"/>
  <c r="Y23" i="632"/>
  <c r="L22" i="632"/>
  <c r="M12" i="550" l="1"/>
  <c r="AG250" i="471" l="1"/>
  <c r="AG249" i="471"/>
  <c r="AG248" i="471"/>
  <c r="AG247" i="471"/>
  <c r="AG246" i="471"/>
  <c r="AG245" i="471"/>
  <c r="AG244" i="471"/>
  <c r="Q244" i="471"/>
  <c r="AG243" i="471"/>
  <c r="AG242" i="471"/>
  <c r="AG241" i="471"/>
  <c r="AG240" i="471"/>
  <c r="AG239" i="471"/>
  <c r="AG238" i="471"/>
  <c r="AG237" i="471"/>
  <c r="H11" i="643"/>
  <c r="H7" i="643"/>
  <c r="L237" i="471"/>
  <c r="L238" i="471"/>
  <c r="AE243" i="471"/>
  <c r="L243" i="471"/>
  <c r="F10" i="643"/>
  <c r="F12" i="643"/>
  <c r="F9" i="643"/>
  <c r="L242" i="471"/>
  <c r="L239" i="471"/>
  <c r="L241" i="471"/>
  <c r="L240" i="471"/>
  <c r="F13" i="643"/>
  <c r="F8" i="643"/>
  <c r="F11" i="643"/>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 i="640"/>
  <c r="F9" i="641"/>
  <c r="F13" i="641"/>
  <c r="X225" i="471"/>
  <c r="L221" i="471"/>
  <c r="L225" i="471"/>
  <c r="L223" i="471"/>
  <c r="X26" i="640"/>
  <c r="L26" i="640"/>
  <c r="L25" i="640"/>
  <c r="F11" i="641"/>
  <c r="L24" i="640"/>
  <c r="L20" i="640"/>
  <c r="L21" i="640"/>
  <c r="L220" i="471"/>
  <c r="L222" i="471"/>
  <c r="L219" i="471"/>
  <c r="L224" i="471"/>
  <c r="F12" i="641"/>
  <c r="F10" i="641"/>
  <c r="L23" i="640"/>
  <c r="F8" i="641"/>
  <c r="V19" i="640" l="1"/>
  <c r="W19" i="640" s="1"/>
  <c r="AA197" i="471" l="1"/>
  <c r="AI196" i="471"/>
  <c r="R183" i="471"/>
  <c r="V119" i="471"/>
  <c r="AR110" i="471"/>
  <c r="AQ109" i="471"/>
  <c r="V109" i="471"/>
  <c r="Q149" i="471"/>
  <c r="Z148" i="471"/>
  <c r="Q131" i="471"/>
  <c r="AG130" i="471"/>
  <c r="Q92" i="471"/>
  <c r="AG91" i="471"/>
  <c r="Q167" i="471"/>
  <c r="Z166" i="471"/>
  <c r="AA165" i="471"/>
  <c r="Z80" i="471"/>
  <c r="Z79" i="471"/>
  <c r="Z78" i="471"/>
  <c r="Z77" i="471"/>
  <c r="Z76" i="471"/>
  <c r="Z75" i="471"/>
  <c r="Z74" i="471"/>
  <c r="Q74" i="471"/>
  <c r="Z73" i="471"/>
  <c r="Z72" i="471"/>
  <c r="Z71" i="471"/>
  <c r="Z70" i="471"/>
  <c r="Z69" i="471"/>
  <c r="Z68" i="471"/>
  <c r="Z67" i="471"/>
  <c r="AG62" i="471"/>
  <c r="AG61" i="471"/>
  <c r="AG60" i="471"/>
  <c r="AG59" i="471"/>
  <c r="AG58" i="471"/>
  <c r="AG57" i="471"/>
  <c r="AG56" i="471"/>
  <c r="Q56" i="471"/>
  <c r="AG55" i="471"/>
  <c r="AG54" i="471"/>
  <c r="AG53" i="471"/>
  <c r="AG52" i="471"/>
  <c r="AG51" i="471"/>
  <c r="AG50" i="471"/>
  <c r="AG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O10" i="630"/>
  <c r="O9" i="630"/>
  <c r="O8" i="630"/>
  <c r="O7" i="630"/>
  <c r="F9" i="634"/>
  <c r="F13" i="636"/>
  <c r="F11" i="636"/>
  <c r="F8" i="634"/>
  <c r="F11" i="635"/>
  <c r="F10" i="636"/>
  <c r="F11" i="634"/>
  <c r="F8" i="635"/>
  <c r="F9" i="635"/>
  <c r="F12" i="634"/>
  <c r="F10" i="634"/>
  <c r="F10" i="639"/>
  <c r="F13" i="637"/>
  <c r="F11" i="637"/>
  <c r="F12" i="637"/>
  <c r="L148" i="471"/>
  <c r="AF90" i="471"/>
  <c r="L180" i="471"/>
  <c r="L179" i="471"/>
  <c r="L90" i="471"/>
  <c r="L163" i="471"/>
  <c r="Y182" i="471"/>
  <c r="L129" i="471"/>
  <c r="L70" i="471"/>
  <c r="L166" i="471"/>
  <c r="L54" i="471"/>
  <c r="L73" i="471"/>
  <c r="L103" i="471"/>
  <c r="L86" i="471"/>
  <c r="L194" i="471"/>
  <c r="L34" i="471"/>
  <c r="Y165" i="471"/>
  <c r="L181" i="471"/>
  <c r="L49" i="471"/>
  <c r="L195" i="471"/>
  <c r="X166" i="471"/>
  <c r="L67" i="471"/>
  <c r="L164" i="471"/>
  <c r="L196" i="471"/>
  <c r="X148" i="471"/>
  <c r="L91" i="471"/>
  <c r="L69" i="471"/>
  <c r="L51" i="471"/>
  <c r="L126" i="471"/>
  <c r="L33" i="471"/>
  <c r="L68" i="471"/>
  <c r="L71" i="471"/>
  <c r="L127" i="471"/>
  <c r="L35" i="471"/>
  <c r="AE91" i="471"/>
  <c r="L109" i="471"/>
  <c r="L193" i="471"/>
  <c r="L85" i="471"/>
  <c r="L147" i="471"/>
  <c r="AO109" i="471"/>
  <c r="F11" i="638"/>
  <c r="F13" i="638"/>
  <c r="F12" i="638"/>
  <c r="L144" i="471"/>
  <c r="F9" i="638"/>
  <c r="F8" i="638"/>
  <c r="F9" i="639"/>
  <c r="F9" i="636"/>
  <c r="F13" i="634"/>
  <c r="F8" i="639"/>
  <c r="F13" i="635"/>
  <c r="F12" i="639"/>
  <c r="F12" i="636"/>
  <c r="F12" i="635"/>
  <c r="F10" i="635"/>
  <c r="F11" i="639"/>
  <c r="F13" i="639"/>
  <c r="F8" i="636"/>
  <c r="F9" i="637"/>
  <c r="F8" i="637"/>
  <c r="F10" i="637"/>
  <c r="L106" i="471"/>
  <c r="L145" i="471"/>
  <c r="L108" i="471"/>
  <c r="L37" i="471"/>
  <c r="L32" i="471"/>
  <c r="L124" i="471"/>
  <c r="L143" i="471"/>
  <c r="L36" i="471"/>
  <c r="L72" i="471"/>
  <c r="X73" i="471"/>
  <c r="L31" i="471"/>
  <c r="AF129" i="471"/>
  <c r="L105" i="471"/>
  <c r="AH196" i="471"/>
  <c r="L130" i="471"/>
  <c r="L178" i="471"/>
  <c r="L53" i="471"/>
  <c r="L87" i="471"/>
  <c r="L125" i="471"/>
  <c r="L162" i="471"/>
  <c r="L52" i="471"/>
  <c r="L182" i="471"/>
  <c r="L192" i="471"/>
  <c r="L88" i="471"/>
  <c r="L160" i="471"/>
  <c r="AE55" i="471"/>
  <c r="L104" i="471"/>
  <c r="L55" i="471"/>
  <c r="L142" i="471"/>
  <c r="L161" i="471"/>
  <c r="AP108" i="471"/>
  <c r="L165" i="471"/>
  <c r="L50" i="471"/>
  <c r="AE130" i="471"/>
  <c r="L119" i="471"/>
  <c r="X37" i="471"/>
  <c r="Y147" i="471"/>
  <c r="AO119" i="471"/>
  <c r="F10" i="638"/>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L18" i="624"/>
  <c r="L21" i="626"/>
  <c r="L24" i="624"/>
  <c r="L26" i="626"/>
  <c r="L19" i="624"/>
  <c r="L22" i="626"/>
  <c r="L25" i="626"/>
  <c r="L22" i="624"/>
  <c r="L24" i="626"/>
  <c r="L23" i="626"/>
  <c r="L20" i="624"/>
  <c r="X24" i="624"/>
  <c r="L23" i="624"/>
  <c r="L20" i="626"/>
  <c r="L21" i="624"/>
  <c r="X26" i="626"/>
  <c r="V19" i="626" l="1"/>
  <c r="W19" i="626" s="1"/>
  <c r="V17" i="624"/>
  <c r="W17" i="624" s="1"/>
  <c r="Q25" i="631"/>
  <c r="Z24" i="631"/>
  <c r="AA23" i="631"/>
  <c r="O17" i="631"/>
  <c r="P17" i="631" s="1"/>
  <c r="Q17" i="631" s="1"/>
  <c r="R17" i="631" s="1"/>
  <c r="S17" i="631" s="1"/>
  <c r="Q25" i="630"/>
  <c r="Z24" i="630"/>
  <c r="W17" i="630"/>
  <c r="L19" i="630"/>
  <c r="L20" i="631"/>
  <c r="L22" i="631"/>
  <c r="L24" i="630"/>
  <c r="L19" i="631"/>
  <c r="L21" i="630"/>
  <c r="Y23" i="630"/>
  <c r="L21" i="631"/>
  <c r="Y23" i="631"/>
  <c r="L24" i="631"/>
  <c r="L23" i="630"/>
  <c r="X24" i="631"/>
  <c r="L23" i="631"/>
  <c r="X24" i="630"/>
  <c r="L18" i="630"/>
  <c r="L18" i="631"/>
  <c r="L20" i="630"/>
  <c r="U17" i="631" l="1"/>
  <c r="E2" i="437"/>
  <c r="V17" i="631" l="1"/>
  <c r="W17" i="631" s="1"/>
  <c r="M291" i="471" l="1"/>
  <c r="R306" i="471"/>
  <c r="H11" i="622"/>
  <c r="H7" i="622"/>
  <c r="P296" i="471"/>
  <c r="R301" i="471"/>
  <c r="R296" i="471"/>
  <c r="H11" i="618"/>
  <c r="H7" i="618"/>
  <c r="H11" i="617"/>
  <c r="H7" i="617"/>
  <c r="H11" i="616"/>
  <c r="H7" i="616"/>
  <c r="H11" i="614"/>
  <c r="H7" i="614"/>
  <c r="H339" i="471"/>
  <c r="E29" i="205"/>
  <c r="F29" i="205"/>
  <c r="E326" i="471"/>
  <c r="E331" i="471"/>
  <c r="F9" i="622"/>
  <c r="F12" i="622"/>
  <c r="F11" i="622"/>
  <c r="F10" i="617"/>
  <c r="F13" i="617"/>
  <c r="F9" i="617"/>
  <c r="F8" i="618"/>
  <c r="F11" i="618"/>
  <c r="F10" i="618"/>
  <c r="F8" i="616"/>
  <c r="F340" i="471"/>
  <c r="F337" i="471"/>
  <c r="F336" i="471"/>
  <c r="M296" i="471"/>
  <c r="F9" i="616"/>
  <c r="F11" i="616"/>
  <c r="F12" i="616"/>
  <c r="F10" i="614"/>
  <c r="F12" i="614"/>
  <c r="F11" i="614"/>
  <c r="F10" i="622"/>
  <c r="F8" i="617"/>
  <c r="F13" i="622"/>
  <c r="F11" i="617"/>
  <c r="F8" i="622"/>
  <c r="F12" i="617"/>
  <c r="F9" i="618"/>
  <c r="F13" i="618"/>
  <c r="F12" i="618"/>
  <c r="F338" i="471"/>
  <c r="F339" i="471"/>
  <c r="M301" i="471"/>
  <c r="M306" i="471"/>
  <c r="F13" i="616"/>
  <c r="F341" i="471"/>
  <c r="F10" i="616"/>
  <c r="F13" i="614"/>
  <c r="F9" i="614"/>
  <c r="F8" i="614"/>
</calcChain>
</file>

<file path=xl/sharedStrings.xml><?xml version="1.0" encoding="utf-8"?>
<sst xmlns="http://schemas.openxmlformats.org/spreadsheetml/2006/main" count="4365" uniqueCount="1745">
  <si>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</si>
  <si>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</si>
  <si>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</si>
  <si>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</si>
  <si>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</si>
  <si>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</si>
  <si>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</si>
  <si>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</si>
  <si>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</si>
  <si>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</si>
  <si>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</si>
  <si>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</si>
  <si>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</si>
  <si>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</si>
  <si>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</si>
  <si>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</si>
  <si>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</si>
  <si>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</si>
  <si>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</si>
  <si>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</si>
  <si>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</si>
  <si>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</si>
  <si>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</si>
  <si>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</si>
  <si>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</si>
  <si>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</si>
  <si>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</si>
  <si>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</si>
  <si>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</si>
  <si>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</si>
  <si>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</si>
  <si>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</si>
  <si>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</si>
  <si>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</si>
  <si>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</si>
  <si>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</si>
  <si>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</si>
  <si>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</si>
  <si>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</si>
  <si>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</si>
  <si>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</si>
  <si>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</si>
  <si>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</si>
  <si>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</si>
  <si>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</si>
  <si>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</si>
  <si>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</si>
  <si>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</si>
  <si>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</si>
  <si>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</si>
  <si>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</si>
  <si>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</si>
  <si>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</si>
  <si>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</si>
  <si>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</si>
  <si>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</si>
  <si>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</si>
  <si>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</si>
  <si>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</si>
  <si>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</si>
  <si>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</si>
  <si>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</si>
  <si>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</si>
  <si>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</si>
  <si>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</si>
  <si>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</si>
  <si>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</si>
  <si>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</si>
  <si>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</si>
  <si>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</si>
  <si>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</si>
  <si>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</si>
  <si>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</si>
  <si>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</si>
  <si>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</si>
  <si>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</si>
  <si>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</si>
  <si>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</si>
  <si>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</si>
  <si>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</si>
  <si>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</si>
  <si>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</si>
  <si>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</si>
  <si>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</si>
  <si>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</si>
  <si>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</si>
  <si>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</si>
  <si>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</si>
  <si>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</si>
  <si>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</si>
  <si>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</si>
  <si>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</si>
  <si>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</si>
  <si>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</si>
  <si>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</si>
  <si>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</si>
  <si>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</si>
  <si>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</si>
  <si>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</si>
  <si>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</si>
  <si>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</si>
  <si>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</si>
  <si>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</si>
  <si>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</si>
  <si>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</si>
  <si>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</si>
  <si>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</si>
  <si>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</si>
  <si>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</si>
  <si>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</si>
  <si>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</si>
  <si>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</si>
  <si>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</si>
  <si>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</si>
  <si>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</si>
  <si>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</si>
  <si>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</si>
  <si>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</si>
  <si>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</si>
  <si>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</si>
  <si>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</si>
  <si>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</si>
  <si>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</si>
  <si>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</si>
  <si>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</si>
  <si>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</si>
  <si>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</si>
  <si>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</si>
  <si>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</si>
  <si>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</si>
  <si>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</si>
  <si>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</si>
  <si>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</si>
  <si>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</si>
  <si>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</si>
  <si>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</si>
  <si>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</si>
  <si>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</si>
  <si>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</si>
  <si>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</si>
  <si>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</si>
  <si>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</si>
  <si>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</si>
  <si>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</si>
  <si>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</si>
  <si>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</si>
  <si>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</si>
  <si>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</si>
  <si>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</si>
  <si>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</si>
  <si>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</si>
  <si>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</si>
  <si>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</si>
  <si>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</si>
  <si>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</si>
  <si>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</si>
  <si>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</si>
  <si>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</si>
  <si>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</si>
  <si>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</si>
  <si>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</si>
  <si>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</si>
  <si>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</si>
  <si>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</si>
  <si>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</si>
  <si>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</si>
  <si>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</si>
  <si>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</si>
  <si>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</si>
  <si>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</si>
  <si>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</si>
  <si>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</si>
  <si>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</si>
  <si>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</si>
  <si>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</si>
  <si>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</si>
  <si>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</si>
  <si>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</si>
  <si>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</si>
  <si>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</si>
  <si>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</si>
  <si>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</si>
  <si>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</si>
  <si>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</si>
  <si>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</si>
  <si>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</si>
  <si>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</si>
  <si>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</si>
  <si>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</si>
  <si>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</si>
  <si>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</si>
  <si>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</si>
  <si>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</si>
  <si>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</si>
  <si>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</si>
  <si>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</si>
  <si>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</si>
  <si>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</si>
  <si>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</si>
  <si>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</si>
  <si>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</si>
  <si>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</si>
  <si>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</si>
  <si>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</si>
  <si>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</si>
  <si>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</si>
  <si>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</si>
  <si>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</si>
  <si>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</si>
  <si>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</si>
  <si>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</si>
  <si>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</si>
  <si>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</si>
  <si>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</si>
  <si>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</si>
  <si>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</si>
  <si>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</si>
  <si>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</si>
  <si>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</si>
  <si>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</si>
  <si>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</si>
  <si>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</si>
  <si>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</si>
  <si>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</si>
  <si>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</si>
  <si>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</si>
  <si>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</si>
  <si>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</si>
  <si>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</si>
  <si>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</si>
  <si>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</si>
  <si>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</si>
  <si>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</si>
  <si>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</si>
  <si>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</si>
  <si>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</si>
  <si>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</si>
  <si>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</si>
  <si>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</si>
  <si>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</si>
  <si>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</si>
  <si>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</si>
  <si>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</si>
  <si>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</si>
  <si>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</si>
  <si>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</si>
  <si>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</si>
  <si>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</si>
  <si>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</si>
  <si>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</si>
  <si>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</si>
  <si>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</si>
  <si>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</si>
  <si>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</si>
  <si>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</si>
  <si>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</si>
  <si>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</si>
  <si>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</si>
  <si>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</si>
  <si>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</si>
  <si>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</si>
  <si>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</si>
  <si>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</si>
  <si>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</si>
  <si>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</si>
  <si>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</si>
  <si>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</si>
  <si>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</si>
  <si>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</si>
  <si>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</si>
  <si>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</si>
  <si>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</si>
  <si>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</si>
  <si>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</si>
  <si>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</si>
  <si>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</si>
  <si>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</si>
  <si>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</si>
  <si>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</si>
  <si>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</si>
  <si>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</si>
  <si>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</si>
  <si>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</si>
  <si>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</si>
  <si>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</si>
  <si>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</si>
  <si>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</si>
  <si>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</si>
  <si>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</si>
  <si>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</si>
  <si>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</si>
  <si>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</si>
  <si>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</si>
  <si>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</si>
  <si>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</si>
  <si>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</si>
  <si>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</si>
  <si>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</si>
  <si>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</si>
  <si>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</si>
  <si>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</si>
  <si>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</si>
  <si>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</si>
  <si>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</si>
  <si>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</si>
  <si>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</si>
  <si>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</si>
  <si>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</si>
  <si>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</si>
  <si>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</si>
  <si>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</si>
  <si>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</si>
  <si>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</si>
  <si>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</si>
  <si>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</si>
  <si>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</si>
  <si>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</si>
  <si>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</si>
  <si>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</si>
  <si>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</si>
  <si>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</si>
  <si>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</si>
  <si>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</si>
  <si>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</si>
  <si>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</si>
  <si>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</si>
  <si>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</si>
  <si>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</si>
  <si>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</si>
  <si>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</si>
  <si>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</si>
  <si>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</si>
  <si>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</si>
  <si>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</si>
  <si>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</si>
  <si>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</si>
  <si>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</si>
  <si>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</si>
  <si>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</si>
  <si>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</si>
  <si>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</si>
  <si>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</si>
  <si>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</si>
  <si>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</si>
  <si>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</si>
  <si>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</si>
  <si>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</si>
  <si>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</si>
  <si>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</si>
  <si>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</si>
  <si>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</si>
  <si>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</si>
  <si>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</si>
  <si>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</si>
  <si>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</si>
  <si>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</si>
  <si>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</si>
  <si>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</si>
  <si>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</si>
  <si>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</si>
  <si>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</si>
  <si>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</si>
  <si>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</si>
  <si>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</si>
  <si>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</si>
  <si>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</si>
  <si>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</si>
  <si>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</si>
  <si>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</si>
  <si>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</si>
  <si>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</si>
  <si>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</si>
  <si>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</si>
  <si>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</si>
  <si>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</si>
  <si>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</si>
  <si>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</si>
  <si>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</si>
  <si>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</si>
  <si>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</si>
  <si>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</si>
  <si>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</si>
  <si>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</si>
  <si>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</si>
  <si>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</si>
  <si>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</si>
  <si>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</si>
  <si>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</si>
  <si>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</si>
  <si>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</si>
  <si>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</si>
  <si>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</si>
  <si>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</si>
  <si>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</si>
  <si>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</si>
  <si>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</si>
  <si>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</si>
  <si>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</si>
  <si>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</si>
  <si>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</si>
  <si>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</si>
  <si>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</si>
  <si>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</si>
  <si>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</si>
  <si>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</si>
  <si>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</si>
  <si>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</si>
  <si>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</si>
  <si>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</si>
  <si>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</si>
  <si>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</si>
  <si>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</si>
  <si>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</si>
  <si>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</si>
  <si>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</si>
  <si>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</si>
  <si>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</si>
  <si>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</si>
  <si>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</si>
  <si>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</si>
  <si>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</si>
  <si>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</si>
  <si>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</si>
  <si>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</si>
  <si>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</si>
  <si>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</si>
  <si>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</si>
  <si>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</si>
  <si>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</si>
  <si>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</si>
  <si>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</si>
  <si>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</si>
  <si>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</si>
  <si>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</si>
  <si>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</si>
  <si>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</si>
  <si>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</si>
  <si>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</si>
  <si>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</si>
  <si>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</si>
  <si>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</si>
  <si>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</si>
  <si>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</si>
  <si>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</si>
  <si>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</si>
  <si>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</si>
  <si>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</si>
  <si>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</si>
  <si>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</si>
  <si>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</si>
  <si>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</si>
  <si>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</si>
  <si>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</si>
  <si>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</si>
  <si>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</si>
  <si>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</si>
  <si>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</si>
  <si>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</si>
  <si>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</si>
  <si>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</si>
  <si>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</si>
  <si>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</si>
  <si>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</si>
  <si>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</si>
  <si>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</si>
  <si>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</si>
  <si>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</si>
  <si>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</si>
  <si>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</si>
  <si>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</si>
  <si>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</si>
  <si>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</si>
  <si>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</si>
  <si>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</si>
  <si>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</si>
  <si>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</si>
  <si>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</si>
  <si>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</si>
  <si>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</si>
  <si>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</si>
  <si>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</si>
  <si>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</si>
  <si>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</si>
  <si>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</si>
  <si>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</si>
  <si>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</si>
  <si>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</si>
  <si>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</si>
  <si>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</si>
  <si>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</si>
  <si>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</si>
  <si>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</si>
  <si>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</si>
  <si>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</si>
  <si>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</si>
  <si>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</si>
  <si>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</si>
  <si>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</si>
  <si>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</si>
  <si>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</si>
  <si>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</si>
  <si>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</si>
  <si>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</si>
  <si>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</si>
  <si>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</si>
  <si>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</si>
  <si>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</si>
  <si>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</si>
  <si>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</si>
  <si>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</si>
  <si>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</si>
  <si>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</si>
  <si>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</si>
  <si>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</si>
  <si>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</si>
  <si>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</si>
  <si>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</si>
  <si>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</si>
  <si>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</si>
  <si>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</si>
  <si>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</si>
  <si>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</si>
  <si>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</si>
  <si>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</si>
  <si>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</si>
  <si>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</si>
  <si>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</si>
  <si>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</si>
  <si>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</si>
  <si>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</si>
  <si>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</si>
  <si>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</si>
  <si>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</si>
  <si>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</si>
  <si>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</si>
  <si>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</si>
  <si>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</si>
  <si>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</si>
  <si>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</si>
  <si>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</si>
  <si>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</si>
  <si>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</si>
  <si>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</si>
  <si>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</si>
  <si>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</si>
  <si>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</si>
  <si>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</si>
  <si>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</si>
  <si>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</si>
  <si>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</si>
  <si>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</si>
  <si>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</si>
  <si>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</si>
  <si>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</si>
  <si>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</si>
  <si>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</si>
  <si>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</si>
  <si>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</si>
  <si>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</si>
  <si>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</si>
  <si>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</si>
  <si>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</si>
  <si>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</si>
  <si>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</si>
  <si>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</si>
  <si>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</si>
  <si>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</si>
  <si>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</si>
  <si>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</si>
  <si>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</si>
  <si>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</si>
  <si>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</si>
  <si>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</si>
  <si>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</si>
  <si>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</si>
  <si>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</si>
  <si>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</si>
  <si>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</si>
  <si>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</si>
  <si>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</si>
  <si>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</si>
  <si>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</si>
  <si>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</si>
  <si>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</si>
  <si>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</si>
  <si>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</si>
  <si>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</si>
  <si>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</si>
  <si>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</si>
  <si>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</si>
  <si>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</si>
  <si>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</si>
  <si>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</si>
  <si>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</si>
  <si>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</si>
  <si>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</si>
  <si>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</si>
  <si>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</si>
  <si>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</si>
  <si>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</si>
  <si>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</si>
  <si>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</si>
  <si>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</si>
  <si>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</si>
  <si>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</si>
  <si>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</si>
  <si>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</si>
  <si>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</si>
  <si>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</si>
  <si>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</si>
  <si>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</si>
  <si>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</si>
  <si>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</si>
  <si>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</si>
  <si>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</si>
  <si>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</si>
  <si>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</si>
  <si>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</si>
  <si>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</si>
  <si>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</si>
  <si>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</si>
  <si>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</si>
  <si>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</si>
  <si>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</si>
  <si>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</si>
  <si>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</si>
  <si>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</si>
  <si>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</si>
  <si>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</si>
  <si>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</si>
  <si>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</si>
  <si>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</si>
  <si>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</si>
  <si>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</si>
  <si>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</si>
  <si>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</si>
  <si>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</si>
  <si>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</si>
  <si>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</si>
  <si>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</si>
  <si>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</si>
  <si>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</si>
  <si>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</si>
  <si>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</si>
  <si>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</si>
  <si>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</si>
  <si>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</si>
  <si>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</si>
  <si>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</si>
  <si>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</si>
  <si>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</si>
  <si>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</si>
  <si>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</si>
  <si>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</si>
  <si>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</si>
  <si>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</si>
  <si>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</si>
  <si>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</si>
  <si>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</si>
  <si>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</si>
  <si>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</si>
  <si>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</si>
  <si>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</si>
  <si>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</si>
  <si>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</si>
  <si>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</si>
  <si>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</si>
  <si>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</si>
  <si>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</si>
  <si>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</si>
  <si>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</si>
  <si>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</si>
  <si>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</si>
  <si>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</si>
  <si>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</si>
  <si>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</si>
  <si>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</si>
  <si>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</si>
  <si>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</si>
  <si>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</si>
  <si>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</si>
  <si>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</si>
  <si>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</si>
  <si>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</si>
  <si>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</si>
  <si>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</si>
  <si>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</si>
  <si>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</si>
  <si>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</si>
  <si>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</si>
  <si>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</si>
  <si>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</si>
  <si>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</si>
  <si>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</si>
  <si>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</si>
  <si>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</si>
  <si>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</si>
  <si>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</si>
  <si>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</si>
  <si>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</si>
  <si>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</si>
  <si>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</si>
  <si>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</si>
  <si>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</si>
  <si>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</si>
  <si>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</si>
  <si>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</si>
  <si>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</si>
  <si>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</si>
  <si>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</si>
  <si>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</si>
  <si>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</si>
  <si>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</si>
  <si>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</si>
  <si>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</si>
  <si>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</si>
  <si>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</si>
  <si>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</si>
  <si>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</si>
  <si>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</si>
  <si>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</si>
  <si>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</si>
  <si>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</si>
  <si>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</si>
  <si>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</si>
  <si>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</si>
  <si>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</si>
  <si>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</si>
  <si>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</si>
  <si>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</si>
  <si>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</si>
  <si>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</si>
  <si>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</si>
  <si>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</si>
  <si>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</si>
  <si>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</si>
  <si>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</si>
  <si>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</si>
  <si>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</si>
  <si>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</si>
  <si>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</si>
  <si>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</si>
  <si>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</si>
  <si>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</si>
  <si>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</si>
  <si>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</si>
  <si>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</si>
  <si>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</si>
  <si>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</si>
  <si>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</si>
  <si>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</si>
  <si>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</si>
  <si>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</si>
  <si>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</si>
  <si>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</si>
  <si>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</si>
  <si>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</si>
  <si>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</si>
  <si>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</si>
  <si>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</si>
  <si>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</si>
  <si>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</si>
  <si>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</si>
  <si>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</si>
  <si>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</si>
  <si>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</si>
  <si>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</si>
  <si>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</si>
  <si>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</si>
  <si>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</si>
  <si>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</si>
  <si>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</si>
  <si>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</si>
  <si>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</si>
  <si>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</si>
  <si>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</si>
  <si>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\\tekspb.ru\Center\экономическое управление\210117\Стандарты раскрытия информации\2021_ПУБЛИКАЦИЯ\ФОРМА 4_2_Инфо о тарифах 2021\FAS.JKH.OPEN.INFO.PRICE.WARM.BKP..xlsb</t>
  </si>
  <si>
    <t>Резервная копия создана: \\tekspb.ru\Center\экономическое управление\210117\Стандарты раскрытия информации\2021_ПУБЛИКАЦИЯ\ФОРМА 4_2_Инфо о тарифах 2021\FAS.JKH.OPEN.INFO.PRICE.WARM.BKP..xlsb</t>
  </si>
  <si>
    <t>Создание книги для установки обновлений...</t>
  </si>
  <si>
    <t>Файл обновления загружен: \\tekspb.ru\Center\экономическое управление\210117\Стандарты раскрытия информации\2021_ПУБЛИКАЦИЯ\ФОРМА 4_2_Инфо о тарифах 2021\UPDATE.FAS.JKH.OPEN.INFO.PRICE.WARM.TO.1.0.2.19.xls</t>
  </si>
  <si>
    <t>население и приравненные категории</t>
  </si>
  <si>
    <t>Нет доступных обновлений для отчёта с кодом FAS.JKH.OPEN.INFO.PRICE.WARM!</t>
  </si>
  <si>
    <t>город Санкт-Петербург</t>
  </si>
  <si>
    <t>40000000</t>
  </si>
  <si>
    <t>город Зеленогорск</t>
  </si>
  <si>
    <t>40361000</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</si>
  <si>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</si>
  <si>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</si>
  <si>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</si>
  <si>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</si>
  <si>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</si>
  <si>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</si>
  <si>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</si>
  <si>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</si>
  <si>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</si>
  <si>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</si>
  <si>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</si>
  <si>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</si>
  <si>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</si>
  <si>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</si>
  <si>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</si>
  <si>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</si>
  <si>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</si>
  <si>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</si>
  <si>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</si>
  <si>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</si>
  <si>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</si>
  <si>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</si>
  <si>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</si>
  <si>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</si>
  <si>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</si>
  <si>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</si>
  <si>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</si>
  <si>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</si>
  <si>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муниципальный округ № 75</t>
  </si>
  <si>
    <t>40906000</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</si>
  <si>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</si>
  <si>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</si>
  <si>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</si>
  <si>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</si>
  <si>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</si>
  <si>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</si>
  <si>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</si>
  <si>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</si>
  <si>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</si>
  <si>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</si>
  <si>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</si>
  <si>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</si>
  <si>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</si>
  <si>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</si>
  <si>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</si>
  <si>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</si>
  <si>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</si>
  <si>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</si>
  <si>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</si>
  <si>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</si>
  <si>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</si>
  <si>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</si>
  <si>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</si>
  <si>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</si>
  <si>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</si>
  <si>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</si>
  <si>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</si>
  <si>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</si>
  <si>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</si>
  <si>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</si>
  <si>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</si>
  <si>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</si>
  <si>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</si>
  <si>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</si>
  <si>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</si>
  <si>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</si>
  <si>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</si>
  <si>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</si>
  <si>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</si>
  <si>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</si>
  <si>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</si>
  <si>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</si>
  <si>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</si>
  <si>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</si>
  <si>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</si>
  <si>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</si>
  <si>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</si>
  <si>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</si>
  <si>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</si>
  <si>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</si>
  <si>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</si>
  <si>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</si>
  <si>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</si>
  <si>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</si>
  <si>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</si>
  <si>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</si>
  <si>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</si>
  <si>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</si>
  <si>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</si>
  <si>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</si>
  <si>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</si>
  <si>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</si>
  <si>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</si>
  <si>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</si>
  <si>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</si>
  <si>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</si>
  <si>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</si>
  <si>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</si>
  <si>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</si>
  <si>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</si>
  <si>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</si>
  <si>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</si>
  <si>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</si>
  <si>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</si>
  <si>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</si>
  <si>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</si>
  <si>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</si>
  <si>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</si>
  <si>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</si>
  <si>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</si>
  <si>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</si>
  <si>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</si>
  <si>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</si>
  <si>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</si>
  <si>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</si>
  <si>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</si>
  <si>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муниципальный округ Обуховский</t>
  </si>
  <si>
    <t>40380000</t>
  </si>
  <si>
    <t>муниципальный округ Озеро Долгое</t>
  </si>
  <si>
    <t>40325000</t>
  </si>
  <si>
    <t>муниципальный округ Оккервиль</t>
  </si>
  <si>
    <t>40385000</t>
  </si>
  <si>
    <t>муниципальный округ Остров Декабристов</t>
  </si>
  <si>
    <t>40311000</t>
  </si>
  <si>
    <t>муниципальный округ Пискаревка</t>
  </si>
  <si>
    <t>40332000</t>
  </si>
  <si>
    <t>муниципальный округ Полюстрово</t>
  </si>
  <si>
    <t>40348000</t>
  </si>
  <si>
    <t>муниципальный округ Пороховые</t>
  </si>
  <si>
    <t>40351000</t>
  </si>
  <si>
    <t>муниципальный округ Посадский</t>
  </si>
  <si>
    <t>40391000</t>
  </si>
  <si>
    <t>муниципальный округ Правобережный</t>
  </si>
  <si>
    <t>40386000</t>
  </si>
  <si>
    <t>муниципальный округ Прометей</t>
  </si>
  <si>
    <t>40334000</t>
  </si>
  <si>
    <t>муниципальный округ Пулковский меридиан</t>
  </si>
  <si>
    <t>40376000</t>
  </si>
  <si>
    <t>муниципальный округ Ржевка</t>
  </si>
  <si>
    <t>40352000</t>
  </si>
  <si>
    <t>муниципальный округ Рыбацкое</t>
  </si>
  <si>
    <t>40381000</t>
  </si>
  <si>
    <t>муниципальный округ Сампсониевское</t>
  </si>
  <si>
    <t>40314000</t>
  </si>
  <si>
    <t>муниципальный округ Светлановское</t>
  </si>
  <si>
    <t>40315000</t>
  </si>
  <si>
    <t>муниципальный округ Северный</t>
  </si>
  <si>
    <t>40333000</t>
  </si>
  <si>
    <t>муниципальный округ Семеновский</t>
  </si>
  <si>
    <t>40304000</t>
  </si>
  <si>
    <t>муниципальный округ Сенной округ</t>
  </si>
  <si>
    <t>40302000</t>
  </si>
  <si>
    <t>муниципальный округ Сергиевское</t>
  </si>
  <si>
    <t>40318000</t>
  </si>
  <si>
    <t>муниципальный округ Смольнинское</t>
  </si>
  <si>
    <t>40911000</t>
  </si>
  <si>
    <t>муниципальный округ Сосновая поляна</t>
  </si>
  <si>
    <t>40356000</t>
  </si>
  <si>
    <t>муниципальный округ Сосновское</t>
  </si>
  <si>
    <t>40316000</t>
  </si>
  <si>
    <t>муниципальный округ Ульянка</t>
  </si>
  <si>
    <t>40336000</t>
  </si>
  <si>
    <t>муниципальный округ Урицк</t>
  </si>
  <si>
    <t>40357000</t>
  </si>
  <si>
    <t>муниципальный округ Финляндский округ</t>
  </si>
  <si>
    <t>40330000</t>
  </si>
  <si>
    <t>муниципальный округ Чкаловское</t>
  </si>
  <si>
    <t>40394000</t>
  </si>
  <si>
    <t>муниципальный округ Шувалово-Озерки</t>
  </si>
  <si>
    <t>40319000</t>
  </si>
  <si>
    <t>муниципальный округ Юго-Запад</t>
  </si>
  <si>
    <t>40354000</t>
  </si>
  <si>
    <t>муниципальный округ Южно-Приморский</t>
  </si>
  <si>
    <t>40355000</t>
  </si>
  <si>
    <t>муниципальный округ Юнтолово</t>
  </si>
  <si>
    <t>40326000</t>
  </si>
  <si>
    <t>муниципальный округ округ Петровский</t>
  </si>
  <si>
    <t>40393000</t>
  </si>
  <si>
    <t>поселок Александровская</t>
  </si>
  <si>
    <t>40398000</t>
  </si>
  <si>
    <t>поселок Белоостров</t>
  </si>
  <si>
    <t>40363000</t>
  </si>
  <si>
    <t>поселок Комарово</t>
  </si>
  <si>
    <t>40364000</t>
  </si>
  <si>
    <t>поселок Левашово</t>
  </si>
  <si>
    <t>40312000</t>
  </si>
  <si>
    <t>поселок Лисий Нос</t>
  </si>
  <si>
    <t>40320000</t>
  </si>
  <si>
    <t>поселок Металлострой</t>
  </si>
  <si>
    <t>40343000</t>
  </si>
  <si>
    <t>поселок Молодежное</t>
  </si>
  <si>
    <t>40365000</t>
  </si>
  <si>
    <t>поселок Парголово</t>
  </si>
  <si>
    <t>40313000</t>
  </si>
  <si>
    <t>поселок Песочный</t>
  </si>
  <si>
    <t>40366000</t>
  </si>
  <si>
    <t>поселок Петро-Славянка</t>
  </si>
  <si>
    <t>40344000</t>
  </si>
  <si>
    <t>поселок Понтонный</t>
  </si>
  <si>
    <t>40345000</t>
  </si>
  <si>
    <t>поселок Репино</t>
  </si>
  <si>
    <t>40367000</t>
  </si>
  <si>
    <t>поселок Саперный</t>
  </si>
  <si>
    <t>40346000</t>
  </si>
  <si>
    <t>поселок Серово</t>
  </si>
  <si>
    <t>40368000</t>
  </si>
  <si>
    <t>поселок Смолячково</t>
  </si>
  <si>
    <t>40369000</t>
  </si>
  <si>
    <t>поселок Солнечное</t>
  </si>
  <si>
    <t>40370000</t>
  </si>
  <si>
    <t>поселок Стрельна</t>
  </si>
  <si>
    <t>40396000</t>
  </si>
  <si>
    <t>поселок Тярлево</t>
  </si>
  <si>
    <t>40388000</t>
  </si>
  <si>
    <t>поселок Усть-Ижора</t>
  </si>
  <si>
    <t>40347000</t>
  </si>
  <si>
    <t>поселок Ушково</t>
  </si>
  <si>
    <t>40371000</t>
  </si>
  <si>
    <t>поселок Шушары</t>
  </si>
  <si>
    <t>40901000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</si>
  <si>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</si>
  <si>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</si>
  <si>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</si>
  <si>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</si>
  <si>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</si>
  <si>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</si>
  <si>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</si>
  <si>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</si>
  <si>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</si>
  <si>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</si>
  <si>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</si>
  <si>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</si>
  <si>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</si>
  <si>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</si>
  <si>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</si>
  <si>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</si>
  <si>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31.12.2023</t>
  </si>
  <si>
    <t>REGION_ID</t>
  </si>
  <si>
    <t>REGION_NAME</t>
  </si>
  <si>
    <t>RST_ORG_ID</t>
  </si>
  <si>
    <t>ORG_NAME</t>
  </si>
  <si>
    <t>INN_NAME</t>
  </si>
  <si>
    <t>KPP_NAME</t>
  </si>
  <si>
    <t>ORG_START_DATE</t>
  </si>
  <si>
    <t>ORG_END_DATE</t>
  </si>
  <si>
    <t>2614</t>
  </si>
  <si>
    <t>26641633</t>
  </si>
  <si>
    <t>АО "АТЭК"</t>
  </si>
  <si>
    <t>7826135558</t>
  </si>
  <si>
    <t>780501001</t>
  </si>
  <si>
    <t>26420583</t>
  </si>
  <si>
    <t>АО "Аэропорт "Пулково"</t>
  </si>
  <si>
    <t>7810091320</t>
  </si>
  <si>
    <t>783450001</t>
  </si>
  <si>
    <t>26422149</t>
  </si>
  <si>
    <t>АО "БЦ "АКВИЛОН"</t>
  </si>
  <si>
    <t>7802067080</t>
  </si>
  <si>
    <t>780201001</t>
  </si>
  <si>
    <t>31203865</t>
  </si>
  <si>
    <t>АО "Балтийский завод"</t>
  </si>
  <si>
    <t>7830001910</t>
  </si>
  <si>
    <t>780101001</t>
  </si>
  <si>
    <t>28155116</t>
  </si>
  <si>
    <t>АО "ВНИИРА"</t>
  </si>
  <si>
    <t>7801236681</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</si>
  <si>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</si>
  <si>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</si>
  <si>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</si>
  <si>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</si>
  <si>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</si>
  <si>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</si>
  <si>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</si>
  <si>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</si>
  <si>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</si>
  <si>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</si>
  <si>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</si>
  <si>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</si>
  <si>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</si>
  <si>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</si>
  <si>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</si>
  <si>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</si>
  <si>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</si>
  <si>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</si>
  <si>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</si>
  <si>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</si>
  <si>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</si>
  <si>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</si>
  <si>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</si>
  <si>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</si>
  <si>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</si>
  <si>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26641637</t>
  </si>
  <si>
    <t>АО "Завод имени А.А.Кулакова"</t>
  </si>
  <si>
    <t>7813346618</t>
  </si>
  <si>
    <t>781301001</t>
  </si>
  <si>
    <t>27621401</t>
  </si>
  <si>
    <t>АО "Завод имени М.И.Калинина"</t>
  </si>
  <si>
    <t>7801566094</t>
  </si>
  <si>
    <t>28812728</t>
  </si>
  <si>
    <t>АО "КИНОСТУДИЯ "ЛЕНФИЛЬМ"</t>
  </si>
  <si>
    <t>7813200545</t>
  </si>
  <si>
    <t>26361104</t>
  </si>
  <si>
    <t>АО "КировТЭК"</t>
  </si>
  <si>
    <t>7805060502</t>
  </si>
  <si>
    <t>27827361</t>
  </si>
  <si>
    <t>АО "Кожа"</t>
  </si>
  <si>
    <t>7801133686</t>
  </si>
  <si>
    <t>26361095</t>
  </si>
  <si>
    <t>АО "Компонент"</t>
  </si>
  <si>
    <t>7804046015</t>
  </si>
  <si>
    <t>780401001</t>
  </si>
  <si>
    <t>28505234</t>
  </si>
  <si>
    <t>АО "Кронштадтский морской завод"</t>
  </si>
  <si>
    <t>7843003128</t>
  </si>
  <si>
    <t>784301001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</si>
  <si>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</si>
  <si>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</si>
  <si>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</si>
  <si>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</si>
  <si>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</si>
  <si>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</si>
  <si>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</si>
  <si>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</si>
  <si>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</si>
  <si>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</si>
  <si>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</si>
  <si>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</si>
  <si>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</si>
  <si>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</si>
  <si>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</si>
  <si>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</si>
  <si>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</si>
  <si>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</si>
  <si>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</si>
  <si>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</si>
  <si>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</si>
  <si>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</si>
  <si>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</si>
  <si>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</si>
  <si>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</si>
  <si>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</si>
  <si>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</si>
  <si>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</si>
  <si>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</si>
  <si>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</si>
  <si>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</si>
  <si>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</si>
  <si>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</si>
  <si>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</si>
  <si>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</si>
  <si>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</si>
  <si>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</si>
  <si>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</si>
  <si>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</si>
  <si>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</si>
  <si>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</si>
  <si>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</si>
  <si>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</si>
  <si>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</si>
  <si>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</si>
  <si>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</si>
  <si>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</si>
  <si>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</si>
  <si>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</si>
  <si>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</si>
  <si>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</si>
  <si>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</si>
  <si>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</si>
  <si>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</si>
  <si>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</si>
  <si>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</si>
  <si>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</si>
  <si>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</si>
  <si>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</si>
  <si>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</si>
  <si>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</si>
  <si>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</si>
  <si>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</si>
  <si>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</si>
  <si>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</si>
  <si>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</si>
  <si>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</si>
  <si>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</si>
  <si>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</si>
  <si>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</si>
  <si>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</si>
  <si>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</si>
  <si>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</si>
  <si>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</si>
  <si>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</si>
  <si>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</si>
  <si>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</si>
  <si>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</si>
  <si>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</si>
  <si>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</si>
  <si>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</si>
  <si>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</si>
  <si>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</si>
  <si>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</si>
  <si>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</si>
  <si>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</si>
  <si>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</si>
  <si>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</si>
  <si>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</si>
  <si>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</si>
  <si>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</si>
  <si>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</si>
  <si>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28042409</t>
  </si>
  <si>
    <t>ЗАО "Завод металлоконструкций"</t>
  </si>
  <si>
    <t>7811001706</t>
  </si>
  <si>
    <t>28042511</t>
  </si>
  <si>
    <t>ЗАО "МЕЗОНТЭК"</t>
  </si>
  <si>
    <t>7802154287</t>
  </si>
  <si>
    <t>28794896</t>
  </si>
  <si>
    <t>ЗАО "Невский завод"</t>
  </si>
  <si>
    <t>7806369727</t>
  </si>
  <si>
    <t>27812407</t>
  </si>
  <si>
    <t>ЗАО "ПЕТЕРБУРГЗЕРНОПРОДУКТ"</t>
  </si>
  <si>
    <t>7810480407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</si>
  <si>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</si>
  <si>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</si>
  <si>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</si>
  <si>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</si>
  <si>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</si>
  <si>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</si>
  <si>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</si>
  <si>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</si>
  <si>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</si>
  <si>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</si>
  <si>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</si>
  <si>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</si>
  <si>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</si>
  <si>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28072594</t>
  </si>
  <si>
    <t>7728120384</t>
  </si>
  <si>
    <t>26533889</t>
  </si>
  <si>
    <t>ЗАО "Ресурс-Экономия"</t>
  </si>
  <si>
    <t>7820039657</t>
  </si>
  <si>
    <t>782001001</t>
  </si>
  <si>
    <t>27997575</t>
  </si>
  <si>
    <t>ЗАО "СВ-Сити"</t>
  </si>
  <si>
    <t>7816206305</t>
  </si>
  <si>
    <t>781601001</t>
  </si>
  <si>
    <t>26361116</t>
  </si>
  <si>
    <t>ЗАО "Тепломагистраль"</t>
  </si>
  <si>
    <t>7814302758</t>
  </si>
  <si>
    <t>28042547</t>
  </si>
  <si>
    <t>ЗАО "Трест Ленмостострой"</t>
  </si>
  <si>
    <t>7830002617</t>
  </si>
  <si>
    <t>28943782</t>
  </si>
  <si>
    <t>ЗАО "ЭКСИ-Банк"</t>
  </si>
  <si>
    <t>7831000940</t>
  </si>
  <si>
    <t>783501001</t>
  </si>
  <si>
    <t>26361098</t>
  </si>
  <si>
    <t>ЗАО "ЭЭУК "Авангард-Энерго"</t>
  </si>
  <si>
    <t>7804068178</t>
  </si>
  <si>
    <t>26555694</t>
  </si>
  <si>
    <t>ЗАО "Энергетическая компания "Теплогарант"</t>
  </si>
  <si>
    <t>7814143498</t>
  </si>
  <si>
    <t>783601001</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</si>
  <si>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</si>
  <si>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</si>
  <si>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</si>
  <si>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</si>
  <si>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</si>
  <si>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</si>
  <si>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</si>
  <si>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</si>
  <si>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</si>
  <si>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</si>
  <si>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</si>
  <si>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</si>
  <si>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</si>
  <si>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28152625</t>
  </si>
  <si>
    <t>ОАО "18 арсенал ВМФ"</t>
  </si>
  <si>
    <t>7843311429</t>
  </si>
  <si>
    <t>28453706</t>
  </si>
  <si>
    <t>ОАО "20 АРЗ"</t>
  </si>
  <si>
    <t>7820309254</t>
  </si>
  <si>
    <t>28453728</t>
  </si>
  <si>
    <t>ОАО "61 БТРЗ"</t>
  </si>
  <si>
    <t>7819310752</t>
  </si>
  <si>
    <t>26422350</t>
  </si>
  <si>
    <t>7813054118</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</si>
  <si>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</si>
  <si>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</si>
  <si>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</si>
  <si>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</si>
  <si>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</si>
  <si>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</si>
  <si>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</si>
  <si>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</si>
  <si>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</si>
  <si>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</si>
  <si>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</si>
  <si>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</si>
  <si>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26422100</t>
  </si>
  <si>
    <t>ОАО "Завод "Реконд"</t>
  </si>
  <si>
    <t>7802005951</t>
  </si>
  <si>
    <t>28544720</t>
  </si>
  <si>
    <t>ОАО "Завод ЭЛЕКТРОПУЛЬТ"</t>
  </si>
  <si>
    <t>7806008569</t>
  </si>
  <si>
    <t>27956327</t>
  </si>
  <si>
    <t>ОАО "Завод слоистых пластиков"</t>
  </si>
  <si>
    <t>7806005590</t>
  </si>
  <si>
    <t>26641618</t>
  </si>
  <si>
    <t>ОАО "Завод станков-автоматов"</t>
  </si>
  <si>
    <t>7813047424</t>
  </si>
  <si>
    <t>27665245</t>
  </si>
  <si>
    <t>ОАО "ИНТЕР РАО ЕЭС" (филиал "Северо-Западная ТЭЦ")</t>
  </si>
  <si>
    <t>7830002656</t>
  </si>
  <si>
    <t>27997479</t>
  </si>
  <si>
    <t>ОАО "Иван Федоров"</t>
  </si>
  <si>
    <t>7816067965</t>
  </si>
  <si>
    <t>26361091</t>
  </si>
  <si>
    <t>ОАО "Компрессор"</t>
  </si>
  <si>
    <t>7802071707</t>
  </si>
  <si>
    <t>28146440</t>
  </si>
  <si>
    <t>ОАО "Конструкторское бюро специального машиностроения"</t>
  </si>
  <si>
    <t>7802205799</t>
  </si>
  <si>
    <t>26647775</t>
  </si>
  <si>
    <t>ОАО "Концерн "Гранит-Электрон"</t>
  </si>
  <si>
    <t>7842335610</t>
  </si>
  <si>
    <t>28042181</t>
  </si>
  <si>
    <t>ОАО "ЛЕНПОЛИГРАФМАШ"</t>
  </si>
  <si>
    <t>7813045025</t>
  </si>
  <si>
    <t>28453717</t>
  </si>
  <si>
    <t>ОАО "ЛКХП Кирова"</t>
  </si>
  <si>
    <t>7830002303</t>
  </si>
  <si>
    <t>26361107</t>
  </si>
  <si>
    <t>ОАО "Ленинградский электромеханический завод"</t>
  </si>
  <si>
    <t>7807013138</t>
  </si>
  <si>
    <t>780701001</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</si>
  <si>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</si>
  <si>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</si>
  <si>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</si>
  <si>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</si>
  <si>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</si>
  <si>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</si>
  <si>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</si>
  <si>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</si>
  <si>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</si>
  <si>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</si>
  <si>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</si>
  <si>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</si>
  <si>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</si>
  <si>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</si>
  <si>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</si>
  <si>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</si>
  <si>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</si>
  <si>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</si>
  <si>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</si>
  <si>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</si>
  <si>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</si>
  <si>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</si>
  <si>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</si>
  <si>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</si>
  <si>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</si>
  <si>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</si>
  <si>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</si>
  <si>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</si>
  <si>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</si>
  <si>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</si>
  <si>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28155094</t>
  </si>
  <si>
    <t>ОАО "Стройметалконструкция"</t>
  </si>
  <si>
    <t>7830000680</t>
  </si>
  <si>
    <t>28091963</t>
  </si>
  <si>
    <t>7825404448</t>
  </si>
  <si>
    <t>27961378</t>
  </si>
  <si>
    <t>ОАО "Фирма Медполимер"</t>
  </si>
  <si>
    <t>7806008745</t>
  </si>
  <si>
    <t>28145322</t>
  </si>
  <si>
    <t>ОАО "Штурманские приборы"</t>
  </si>
  <si>
    <t>7806016697</t>
  </si>
  <si>
    <t>28427914</t>
  </si>
  <si>
    <t>ООО "АЛЬТЕРНАТИВА"</t>
  </si>
  <si>
    <t>7804509545</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</si>
  <si>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</si>
  <si>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</si>
  <si>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</si>
  <si>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</si>
  <si>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</si>
  <si>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</si>
  <si>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</si>
  <si>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</si>
  <si>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</si>
  <si>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</si>
  <si>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</si>
  <si>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</si>
  <si>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</si>
  <si>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</si>
  <si>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</si>
  <si>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</si>
  <si>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26555079</t>
  </si>
  <si>
    <t>ООО "Воздушные ворота северной столицы"</t>
  </si>
  <si>
    <t>7703590927</t>
  </si>
  <si>
    <t>785050001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</si>
  <si>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</si>
  <si>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</si>
  <si>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</si>
  <si>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</si>
  <si>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</si>
  <si>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</si>
  <si>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</si>
  <si>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</si>
  <si>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</si>
  <si>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</si>
  <si>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27953647</t>
  </si>
  <si>
    <t>ООО "ГРАДСТРОЙ"</t>
  </si>
  <si>
    <t>4703088415</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</si>
  <si>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</si>
  <si>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</si>
  <si>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</si>
  <si>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</si>
  <si>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</si>
  <si>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</si>
  <si>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</si>
  <si>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</si>
  <si>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</si>
  <si>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</si>
  <si>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</si>
  <si>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28448967</t>
  </si>
  <si>
    <t>ООО "Зеленый дом"</t>
  </si>
  <si>
    <t>7804099257</t>
  </si>
  <si>
    <t>26361092</t>
  </si>
  <si>
    <t>ООО "ИНТЕРМ"</t>
  </si>
  <si>
    <t>7802127477</t>
  </si>
  <si>
    <t>28042497</t>
  </si>
  <si>
    <t>ООО "ИнвестКонсалт"</t>
  </si>
  <si>
    <t>7717662353</t>
  </si>
  <si>
    <t>28122490</t>
  </si>
  <si>
    <t>ООО "Институт Гипроникель"</t>
  </si>
  <si>
    <t>7804349796</t>
  </si>
  <si>
    <t>26421911</t>
  </si>
  <si>
    <t>ООО "КОСМ "Энерго"</t>
  </si>
  <si>
    <t>7805065476</t>
  </si>
  <si>
    <t>26361093</t>
  </si>
  <si>
    <t>ООО "Квартальная котельная"</t>
  </si>
  <si>
    <t>7802310698</t>
  </si>
  <si>
    <t>28041958</t>
  </si>
  <si>
    <t>ООО "ЛЕСПРОМ СПб"</t>
  </si>
  <si>
    <t>7817330143</t>
  </si>
  <si>
    <t>28965696</t>
  </si>
  <si>
    <t>ООО "ЛПМ Скиф"</t>
  </si>
  <si>
    <t>7813142702</t>
  </si>
  <si>
    <t>28942326</t>
  </si>
  <si>
    <t>ООО "МЕЗОНТЭК"</t>
  </si>
  <si>
    <t>7802857988</t>
  </si>
  <si>
    <t>31450519</t>
  </si>
  <si>
    <t>ООО "МЕЗОНЭНЕРГО"</t>
  </si>
  <si>
    <t>7802698819</t>
  </si>
  <si>
    <t>15-11-2019 00:00:00</t>
  </si>
  <si>
    <t>27546308</t>
  </si>
  <si>
    <t>ООО "МегаСтрой"</t>
  </si>
  <si>
    <t>7801185204</t>
  </si>
  <si>
    <t>31452002</t>
  </si>
  <si>
    <t>ООО "ОРИЕНТ БРИДЖ"</t>
  </si>
  <si>
    <t>9729095825</t>
  </si>
  <si>
    <t>772901001</t>
  </si>
  <si>
    <t>15-06-2017 00:00:00</t>
  </si>
  <si>
    <t>28152725</t>
  </si>
  <si>
    <t>ООО "Объединенные Пивоварни Хейникен"</t>
  </si>
  <si>
    <t>7802118578</t>
  </si>
  <si>
    <t>997350001</t>
  </si>
  <si>
    <t>28940429</t>
  </si>
  <si>
    <t>ООО "ПРОМ ИМПУЛЬС"</t>
  </si>
  <si>
    <t>7806520632</t>
  </si>
  <si>
    <t>28266783</t>
  </si>
  <si>
    <t>ООО "ПТК-Терминал"</t>
  </si>
  <si>
    <t>7806055343</t>
  </si>
  <si>
    <t>27266270</t>
  </si>
  <si>
    <t>ООО "Петербургтеплоэнерго"</t>
  </si>
  <si>
    <t>7838024362</t>
  </si>
  <si>
    <t>783901001</t>
  </si>
  <si>
    <t>26421926</t>
  </si>
  <si>
    <t>ООО "Проектно-производственная компания "Регион"</t>
  </si>
  <si>
    <t>7802431406</t>
  </si>
  <si>
    <t>26322164</t>
  </si>
  <si>
    <t>ООО "Производственное объединение "Пекар"</t>
  </si>
  <si>
    <t>7801374265</t>
  </si>
  <si>
    <t>26361108</t>
  </si>
  <si>
    <t>ООО "Пулковская ТЭЦ"</t>
  </si>
  <si>
    <t>7810095885</t>
  </si>
  <si>
    <t>26647770</t>
  </si>
  <si>
    <t>ООО "Рассвет"</t>
  </si>
  <si>
    <t>7810191726</t>
  </si>
  <si>
    <t>28042486</t>
  </si>
  <si>
    <t>ООО "СЗУК"</t>
  </si>
  <si>
    <t>7810509293</t>
  </si>
  <si>
    <t>28155105</t>
  </si>
  <si>
    <t>ООО "СК Северная Венеция"</t>
  </si>
  <si>
    <t>7802437912</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</si>
  <si>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</si>
  <si>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</si>
  <si>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</si>
  <si>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</si>
  <si>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</si>
  <si>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</si>
  <si>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</si>
  <si>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</si>
  <si>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</si>
  <si>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</si>
  <si>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</si>
  <si>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</si>
  <si>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</si>
  <si>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</si>
  <si>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</si>
  <si>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</si>
  <si>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</si>
  <si>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</si>
  <si>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</si>
  <si>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</si>
  <si>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</si>
  <si>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</si>
  <si>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</si>
  <si>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</si>
  <si>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</si>
  <si>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</si>
  <si>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</si>
  <si>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</si>
  <si>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26421986</t>
  </si>
  <si>
    <t>ООО "Таймс"</t>
  </si>
  <si>
    <t>7814122120</t>
  </si>
  <si>
    <t>28422808</t>
  </si>
  <si>
    <t>ООО "ТеплоЭнергоВент"</t>
  </si>
  <si>
    <t>7806438628</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</si>
  <si>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</si>
  <si>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</si>
  <si>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</si>
  <si>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</si>
  <si>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</si>
  <si>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</si>
  <si>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</si>
  <si>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</si>
  <si>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</si>
  <si>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</si>
  <si>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</si>
  <si>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</si>
  <si>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26361115</t>
  </si>
  <si>
    <t>ООО "Фирма "РОСС"</t>
  </si>
  <si>
    <t>7813114617</t>
  </si>
  <si>
    <t>28042530</t>
  </si>
  <si>
    <t>ООО "Хлебтранс СПб"</t>
  </si>
  <si>
    <t>7810467163</t>
  </si>
  <si>
    <t>783101001</t>
  </si>
  <si>
    <t>27988538</t>
  </si>
  <si>
    <t>ООО "ЦМТ и НТС"</t>
  </si>
  <si>
    <t>7813109141</t>
  </si>
  <si>
    <t>27848302</t>
  </si>
  <si>
    <t>ООО "ЭКОН"</t>
  </si>
  <si>
    <t>7804176134</t>
  </si>
  <si>
    <t>26769190</t>
  </si>
  <si>
    <t>ООО "ЭНЕРГИЯ"</t>
  </si>
  <si>
    <t>7826087336</t>
  </si>
  <si>
    <t>28134965</t>
  </si>
  <si>
    <t>ООО "ЭНЕРГЭС"</t>
  </si>
  <si>
    <t>7801089980</t>
  </si>
  <si>
    <t>31342047</t>
  </si>
  <si>
    <t>ООО "ЭПС"</t>
  </si>
  <si>
    <t>7810757754</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</si>
  <si>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</si>
  <si>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</si>
  <si>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</si>
  <si>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</si>
  <si>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</si>
  <si>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</si>
  <si>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</si>
  <si>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</si>
  <si>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</si>
  <si>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</si>
  <si>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</si>
  <si>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</si>
  <si>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</si>
  <si>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</si>
  <si>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</si>
  <si>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</si>
  <si>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26361090</t>
  </si>
  <si>
    <t>ООО "Энергокомпания "Теплопоставка"</t>
  </si>
  <si>
    <t>7801379947</t>
  </si>
  <si>
    <t>26361112</t>
  </si>
  <si>
    <t>ООО "Энергопромсервис"</t>
  </si>
  <si>
    <t>7811141414</t>
  </si>
  <si>
    <t>26361123</t>
  </si>
  <si>
    <t>ООО "Энергосервис"</t>
  </si>
  <si>
    <t>7826140438</t>
  </si>
  <si>
    <t>28423270</t>
  </si>
  <si>
    <t>ООО "ЮИТ Сервис"</t>
  </si>
  <si>
    <t>7814422759</t>
  </si>
  <si>
    <t>26578046</t>
  </si>
  <si>
    <t>ООО "Юнит"</t>
  </si>
  <si>
    <t>7207009725</t>
  </si>
  <si>
    <t>28496542</t>
  </si>
  <si>
    <t>ООО УК "Лэмз"</t>
  </si>
  <si>
    <t>7703792360</t>
  </si>
  <si>
    <t>26647708</t>
  </si>
  <si>
    <t>ПАО "Пролетарский завод"</t>
  </si>
  <si>
    <t>7811039386</t>
  </si>
  <si>
    <t>26539356</t>
  </si>
  <si>
    <t>7841312071</t>
  </si>
  <si>
    <t>27054332</t>
  </si>
  <si>
    <t>ПАО "ТГК-1" (не использовать в ЕИАС)</t>
  </si>
  <si>
    <t>780102001</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</si>
  <si>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</si>
  <si>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</si>
  <si>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</si>
  <si>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</si>
  <si>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</si>
  <si>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</si>
  <si>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</si>
  <si>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</si>
  <si>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</si>
  <si>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</si>
  <si>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</si>
  <si>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</si>
  <si>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</si>
  <si>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</si>
  <si>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</si>
  <si>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</si>
  <si>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</si>
  <si>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</si>
  <si>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</si>
  <si>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</si>
  <si>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</si>
  <si>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</si>
  <si>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</si>
  <si>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</si>
  <si>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</si>
  <si>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</si>
  <si>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</si>
  <si>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</si>
  <si>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</si>
  <si>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</si>
  <si>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26491915</t>
  </si>
  <si>
    <t>ФГБОУ ВПО "СПбГПУ"</t>
  </si>
  <si>
    <t>7804040077</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</si>
  <si>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</si>
  <si>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</si>
  <si>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</si>
  <si>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</si>
  <si>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</si>
  <si>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</si>
  <si>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</si>
  <si>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</si>
  <si>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</si>
  <si>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</si>
  <si>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28508026</t>
  </si>
  <si>
    <t>ФКОУ ДПО Санкт-Петербургский ИПКР ФСИН России</t>
  </si>
  <si>
    <t>7820016787</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</si>
  <si>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</si>
  <si>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</si>
  <si>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</si>
  <si>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</si>
  <si>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</si>
  <si>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</si>
  <si>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WARM</t>
  </si>
  <si>
    <t>18.12.2020</t>
  </si>
  <si>
    <t>Комитет по тарифам Санкт-Петербурга</t>
  </si>
  <si>
    <t>официальный сайт Комитета по тарифам Санкт-Петербурга</t>
  </si>
  <si>
    <t>18.12.2018</t>
  </si>
  <si>
    <t>Россия, 190000, Санкт-Петербург, Малая Морская ул., д.12, лит. А</t>
  </si>
  <si>
    <t>Болтенков Иван Александрович</t>
  </si>
  <si>
    <t>Краснова Алина Вячеславовна</t>
  </si>
  <si>
    <t>заместитель начальника отдела анализа и тарифообразования</t>
  </si>
  <si>
    <t>494-87-03 (2264)</t>
  </si>
  <si>
    <t>krasnovaav@gptek.spb.ru</t>
  </si>
  <si>
    <t>О</t>
  </si>
  <si>
    <t>город Санкт-Петербург, город Санкт-Петербург (40000000);</t>
  </si>
  <si>
    <t>Производство тепловой энергии. Некомбинированная выработка; Передача. Тепловая энергия; Сбыт. Тепловая энергия</t>
  </si>
  <si>
    <t>Тарифы на тепловую энергию, поставляемую
государственным унитарным предприятием
«Топливно-энергетический комплекс Санкт-Петербурга»
потребителям, расположенным на территории Санкт-Петербурга
Тарифы на тепловую энергию, поставляемую
государственным унитарным предприятием
«Топливно-энергетический комплекс Санкт-Петербурга»
на коллекторах источников тепловой энергии потребителям, расположенным на территории Санкт-Петербурга</t>
  </si>
  <si>
    <t>Тарифы на услуги по передаче тепловой энергии, теплоносителя по сетям государственного унитарного предприятия «Топливно-энергетический комплекс Санкт-Петербурга» потребителям, расположенным на территории Санкт-Петербурга</t>
  </si>
  <si>
    <t>Тарифы на тепловую энергию (мощность), поставляемую государственным унитарным предприятием «Топливно-энергетический комплекс Санкт-Петербурга» теплоснабжающим, теплосетевым организациям, приобретающим тепловую энергию с целью компенсации потерь тепловой энергии</t>
  </si>
  <si>
    <t>Тарифы на горячую воду (горячее водоснабжение), поставляемую государственным унитарным предприятием
«Топливно-энергетический комплекс Санкт-Петербурга»
в открытых системах теплоснабжения потребителям,
расположенным на территории Санкт-Петербурга</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</si>
  <si>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</si>
  <si>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Производство. Теплоноситель; Передача. Теплоноситель; Сбыт. Теплоноситель</t>
  </si>
  <si>
    <t xml:space="preserve">Об установлении платы за подключение (технологическое присоединение) к системе теплоснабжения государственного унитарного предприятия «Топливно-энергетический комплекс Санкт-Петербурга» на территории Санкт-Петербурга </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</si>
  <si>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</si>
  <si>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Закрытое акционерное общество «Тепломагистраль»</t>
  </si>
  <si>
    <t>ОБЩЕСТВО С ОГРАНИЧЕННОЙ ОТВЕТСТВЕННОСТЬЮ «ТЕПЛОЭНЕРГО»</t>
  </si>
  <si>
    <t>31.12.2021</t>
  </si>
  <si>
    <t>В шаблоне указаны скорректированные тарифы ГУП «ТЭК СПб» в сфере теплоснабжения на 2021 год.</t>
  </si>
  <si>
    <t>52-р, 226-р, 257-р</t>
  </si>
  <si>
    <t>30.06.2021</t>
  </si>
  <si>
    <t>01.07.2021</t>
  </si>
  <si>
    <t>Приложение 7 к расп. КТ СПб 18.12.2020 №257-р
1. В тарифы не включен НДС.
2. 1 полугодие: с 1 января по 30 июня; 2 полугодие: с 1 июля по 31 декабря.</t>
  </si>
  <si>
    <t>Приложение 3 к расп. КТ СПб от 18.12.2020 №257-р
1. В тарифы не включен НДС.
2. 1 полугодие: с 1 января по 30 июня; 2 полугодие: с 1 июля по 31 декабря.</t>
  </si>
  <si>
    <t>Приложение 5 к расп. КТ СПб от 18.12.2020 №257-р
* Тарифы с учетом стоимости теплоносителя.
1. Выделяется в целях реализации пункта 6 статьи 168 Налогового кодекса Российской Федерации (часть вторая).
2. В тарифы (за исключением тарифов для населения) не включен НДС.
3. 1 полугодие: с 1 января по 30 июня; 2 полугодие: с 1 июля по 31 декабря.
4. Тарифы на теплоноситель установлены Приложением 4 к распоряжению.</t>
  </si>
  <si>
    <t>Приложение 4 к расп. КТ СПб от 18.12.2020 №257-р
1. В тарифы не включен НДС.
2. 1 полугодие: с 1 января по 30 июня; 2 полугодие: с 1 июля по 31 декабря.</t>
  </si>
  <si>
    <t>Тарифы (приложение 1 к расп. КТ СПб от 18.12.2020 №257-р)
* Тарифы с учетом стоимости теплоносителя.
1. Группа "Население" выделяется в целях реализации пункта 6 статьи 168 Налогового кодекса Российской Федерации (часть вторая).
2. В тарифы (за исключением тарифов для населения) не включен НДС.
1 пол.: с 1 января по 30 июня; 2 пол.: с 1 июля по 31 декабря
Тарифы с коллекторов (приложение 2 к расп. КТ СПб от 18.12.2020 №257-р)
1. В тарифы не включен НДС.
2. 1 пол.: с 1 января по 30 июня; 2 пол.: с 1 июля по 31 декабря.
3. Величина расходов на топливо, отнесенных на 1 Гкал тепловой энергии, отпускаемой в виде воды и пара от источника тепловой энергии ГУП «Топливно-энергетический комплекс Санкт-Петербурга»», составляет в 2019 году - 771.63 руб./Гкал, в 2020 году - 786,40 руб./Гкал, в 2021 году - 838,69 руб./Ткал, в 2022 году - 815.64 руб./Гкал, в 2023 году- 840.04 руб./Гкал.</t>
  </si>
  <si>
    <t>1.1.2</t>
  </si>
  <si>
    <t>1.1.3</t>
  </si>
  <si>
    <t>1.1.4</t>
  </si>
  <si>
    <t>1.1.5</t>
  </si>
  <si>
    <t>1.1.6</t>
  </si>
  <si>
    <t>1.1.7</t>
  </si>
  <si>
    <t>1.1.8</t>
  </si>
  <si>
    <t>1.1.9</t>
  </si>
  <si>
    <t>1.1.10</t>
  </si>
  <si>
    <t>1.1.11</t>
  </si>
  <si>
    <t>1.1.12</t>
  </si>
  <si>
    <t>1.1.13</t>
  </si>
  <si>
    <t>Договор теплоснабжения в горячей воде (для целей промывки МКД)</t>
  </si>
  <si>
    <t>Договор теплоснабжения в горячей воде на пусконаладочные работы</t>
  </si>
  <si>
    <t>Договор теплоснабжения в горячей воде с бюджетными организациями</t>
  </si>
  <si>
    <t>Договор теплоснабжения нежилого помещения в МКД с бюджетными организациями</t>
  </si>
  <si>
    <t>Договор теплоснабжения нежилого помещения в МКД с прочими организациями</t>
  </si>
  <si>
    <t>Договор теплоснабжения с прочими организациями</t>
  </si>
  <si>
    <t>Договор теплоснабжения нежилого помещения в МКД с физическими лицами</t>
  </si>
  <si>
    <t>Договор теплоснабжения с ИКУ на содержание общего имущества</t>
  </si>
  <si>
    <t>Договор теплоснабжения в паре</t>
  </si>
  <si>
    <t>Договор теплоснабжения с ИКУ</t>
  </si>
  <si>
    <t>Договор о подключении к системе теплоснабжения</t>
  </si>
  <si>
    <t>25.12.2020</t>
  </si>
  <si>
    <t>http://gptek.spb.ru/abonentam/connect/</t>
  </si>
  <si>
    <t>https://portal.eias.ru/Portal/DownloadPage.aspx?type=12&amp;guid=05768eea-1d8a-4917-b567-e1cab457939c</t>
  </si>
  <si>
    <t>https://portal.eias.ru/Portal/DownloadPage.aspx?type=12&amp;guid=d0bbcf18-9d4d-4af4-809c-2876e009da50</t>
  </si>
  <si>
    <t>https://portal.eias.ru/Portal/DownloadPage.aspx?type=12&amp;guid=b562c11c-6ba8-43f7-aada-e9ff457f4d90</t>
  </si>
  <si>
    <t>https://portal.eias.ru/Portal/DownloadPage.aspx?type=12&amp;guid=16420e78-cb1d-44b0-9d6f-d508076d824b</t>
  </si>
  <si>
    <t>https://portal.eias.ru/Portal/DownloadPage.aspx?type=12&amp;guid=49a61f1c-df31-4673-9b2a-19bd091fac12</t>
  </si>
  <si>
    <t>https://portal.eias.ru/Portal/DownloadPage.aspx?type=12&amp;guid=af79d9cd-4cd8-4733-bb5e-2decacbd873f</t>
  </si>
  <si>
    <t>https://portal.eias.ru/Portal/DownloadPage.aspx?type=12&amp;guid=3c78f6e0-ca36-4cb5-aaad-33a7d1ac112e</t>
  </si>
  <si>
    <t>https://portal.eias.ru/Portal/DownloadPage.aspx?type=12&amp;guid=46147c33-f377-4d20-8cf6-e5dde96ffbca</t>
  </si>
  <si>
    <t>https://portal.eias.ru/Portal/DownloadPage.aspx?type=12&amp;guid=f3c427b7-bcf5-444c-9ee3-00803a609fba</t>
  </si>
  <si>
    <t>https://portal.eias.ru/Portal/DownloadPage.aspx?type=12&amp;guid=003de3be-79a3-49e5-90e1-9ae2b97f7b19</t>
  </si>
  <si>
    <t>https://portal.eias.ru/Portal/DownloadPage.aspx?type=12&amp;guid=f5a49aca-8189-42b8-800e-69e66d813bd6</t>
  </si>
  <si>
    <t>Договор, содержащий положение коммунальных услуг</t>
  </si>
  <si>
    <t>Договор теплоснабжения в горячей воде при выборе способа управления МКД - непосредственное управление</t>
  </si>
  <si>
    <t>г. Санкт-Петербург, ул.Белоостровская, д.6А</t>
  </si>
  <si>
    <t>601-93-03, 601-92-57</t>
  </si>
  <si>
    <t>1. Постановление Правительства РФ от 13.02.2006г.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2. 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</si>
  <si>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Регламент подключения (технологического присоединения) объектов капитального строительства к системе теплоснабжения
Государственного унитарного предприятия «Топливно-
энергетический комплекс Санкт-Петербурга» г. Санкт-Петербург (утверждён приказом ГУП «ТЭК СПб» от «07» ноября 2018 г. № 751)</t>
  </si>
  <si>
    <t>5.3.2</t>
  </si>
  <si>
    <t>c 10:00 до 12:00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</si>
  <si>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</si>
  <si>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10:00 до 12:00</t>
  </si>
  <si>
    <t>c 14:00 до 17:00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</si>
  <si>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14:00 до 17:00</t>
  </si>
  <si>
    <t>252-р, 248-р</t>
  </si>
  <si>
    <t>Заявители (при наличии технической возможности подключения)</t>
  </si>
  <si>
    <t>На листе Форма 4.2.4./Т-подкл в столбцах 6,7 плата за подключение указана в тыс.руб./Гкал/ч</t>
  </si>
  <si>
    <t>На листе Форма 4.2.4./Т-подкл плата за подключение к системе теплоснабжения установлена Распоряжением Комитета по тарифам Санкт-Петербурга от 16.12.2020 № 248-р.</t>
  </si>
  <si>
    <t>https://portal.eias.ru/Portal/DownloadPage.aspx?type=12&amp;guid=0d22a236-6a40-4a60-a9ba-11949a2c7ef9</t>
  </si>
  <si>
    <t>https://portal.eias.ru/Portal/DownloadPage.aspx?type=12&amp;guid=137120e5-9f68-4cc9-ae2d-c0451ceb4f48</t>
  </si>
  <si>
    <t>https://portal.eias.ru/Portal/DownloadPage.aspx?type=12&amp;guid=9cab3f80-90c1-4adf-bcd0-3cf98f23389e</t>
  </si>
  <si>
    <t>https://portal.eias.ru/Portal/DownloadPage.aspx?type=12&amp;guid=53e374e0-b7e1-43a9-b48d-4ee395b726be</t>
  </si>
  <si>
    <t>https://portal.eias.ru/Portal/DownloadPage.aspx?type=12&amp;guid=8f77221d-e64a-4fea-802f-cf828678194e</t>
  </si>
  <si>
    <t>1.1.14</t>
  </si>
  <si>
    <t>Договор оказания услуг по передаче тепловой энергии и (или) теплоносителя (доходно-расходный договор)</t>
  </si>
  <si>
    <t xml:space="preserve">Форма договора оказания услуг по передаче тепловой энергии других теплоснабжающих организаций по тепловым сетям ГУП «ТЭК СПб» </t>
  </si>
  <si>
    <t>https://portal.eias.ru/Portal/DownloadPage.aspx?type=12&amp;guid=e7e6bb50-ae07-41cc-85d5-2a2fb953d481</t>
  </si>
  <si>
    <t>АО "Аккумуляторная компания "Ригель"</t>
  </si>
  <si>
    <t>АО "РУСТ-95"</t>
  </si>
  <si>
    <t>АО "Телерадиокомпания "Петербург"</t>
  </si>
  <si>
    <t>31475145</t>
  </si>
  <si>
    <t>ООО "АНМ" (Александро-Невская мануфактура)</t>
  </si>
  <si>
    <t>7811185789</t>
  </si>
  <si>
    <t>31464180</t>
  </si>
  <si>
    <t>781445001</t>
  </si>
  <si>
    <t>ПАО "ТГК-1" филиал "Невский"</t>
  </si>
  <si>
    <t>30.08.2021 18:34:23</t>
  </si>
  <si>
    <t>https://portal.eias.ru/Portal/DownloadPage.aspx?type=12&amp;guid=17ff73b8-e7d6-4785-9a63-5e2c28f4b65b</t>
  </si>
  <si>
    <t>https://portal.eias.ru/Portal/DownloadPage.aspx?type=12&amp;guid=63428993-baf5-42a9-987d-28b14d548388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</si>
</sst>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4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0" fontId="0" fillId="0" borderId="0" xfId="0" applyNumberFormat="1">
      <alignment vertical="top"/>
    </xf>
    <xf numFmtId="0" fontId="37" fillId="7" borderId="0" xfId="54" applyFont="1" applyFill="1" applyBorder="1" applyAlignment="1" applyProtection="1">
      <alignment horizontal="center" vertical="center" wrapText="1"/>
    </xf>
    <xf numFmtId="49" fontId="37" fillId="0" borderId="5" xfId="5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10" fillId="7" borderId="5" xfId="54" applyNumberFormat="1" applyFont="1" applyFill="1" applyBorder="1" applyAlignment="1" applyProtection="1">
      <alignment horizontal="center" vertical="center" wrapText="1"/>
    </xf>
    <xf numFmtId="0" fontId="74" fillId="9" borderId="5" xfId="30" applyNumberFormat="1" applyFont="1" applyFill="1" applyBorder="1" applyAlignment="1" applyProtection="1">
      <alignment horizontal="left" vertical="center" wrapText="1"/>
      <protection locked="0"/>
    </xf>
    <xf numFmtId="4" fontId="10" fillId="9" borderId="5" xfId="54" applyNumberFormat="1" applyFont="1" applyFill="1" applyBorder="1" applyAlignment="1" applyProtection="1">
      <alignment horizontal="left" vertical="center" wrapText="1"/>
      <protection locked="0"/>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37" fillId="7" borderId="0" xfId="54" applyFont="1" applyFill="1" applyBorder="1" applyAlignment="1" applyProtection="1">
      <alignment horizontal="center"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0" fillId="0" borderId="5" xfId="0" applyNumberFormat="1" applyBorder="1" applyAlignment="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9" borderId="16" xfId="54" applyNumberFormat="1" applyFont="1" applyFill="1" applyBorder="1" applyAlignment="1" applyProtection="1">
      <alignment horizontal="left" vertical="center" wrapText="1"/>
      <protection locked="0"/>
    </xf>
    <xf numFmtId="0" fontId="10" fillId="9" borderId="26" xfId="54" applyNumberFormat="1" applyFont="1" applyFill="1" applyBorder="1" applyAlignment="1" applyProtection="1">
      <alignment horizontal="left" vertical="center" wrapText="1"/>
      <protection locked="0"/>
    </xf>
    <xf numFmtId="0" fontId="10" fillId="7" borderId="5" xfId="54" applyNumberFormat="1" applyFont="1" applyFill="1" applyBorder="1" applyAlignment="1" applyProtection="1">
      <alignment horizontal="left" vertical="center" wrapText="1"/>
    </xf>
    <xf numFmtId="49" fontId="10" fillId="2" borderId="16" xfId="54" applyNumberFormat="1" applyFont="1" applyFill="1" applyBorder="1" applyAlignment="1" applyProtection="1">
      <alignment horizontal="left" vertical="center" wrapText="1" indent="4"/>
      <protection locked="0"/>
    </xf>
    <xf numFmtId="49" fontId="10" fillId="2" borderId="28" xfId="54" applyNumberFormat="1" applyFont="1" applyFill="1" applyBorder="1" applyAlignment="1" applyProtection="1">
      <alignment horizontal="left" vertical="center" wrapText="1" indent="4"/>
      <protection locked="0"/>
    </xf>
    <xf numFmtId="49" fontId="10" fillId="2" borderId="26"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38100</xdr:colOff>
      <xdr:row>37</xdr:row>
      <xdr:rowOff>0</xdr:rowOff>
    </xdr:from>
    <xdr:to>
      <xdr:col>27</xdr:col>
      <xdr:colOff>228600</xdr:colOff>
      <xdr:row>37</xdr:row>
      <xdr:rowOff>190500</xdr:rowOff>
    </xdr:to>
    <xdr:grpSp>
      <xdr:nvGrpSpPr>
        <xdr:cNvPr id="4" name="shCalendar" hidden="1"/>
        <xdr:cNvGrpSpPr>
          <a:grpSpLocks/>
        </xdr:cNvGrpSpPr>
      </xdr:nvGrpSpPr>
      <xdr:grpSpPr bwMode="auto">
        <a:xfrm>
          <a:off x="9997440" y="667512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38100</xdr:colOff>
      <xdr:row>23</xdr:row>
      <xdr:rowOff>0</xdr:rowOff>
    </xdr:from>
    <xdr:to>
      <xdr:col>27</xdr:col>
      <xdr:colOff>228600</xdr:colOff>
      <xdr:row>23</xdr:row>
      <xdr:rowOff>190500</xdr:rowOff>
    </xdr:to>
    <xdr:grpSp>
      <xdr:nvGrpSpPr>
        <xdr:cNvPr id="4" name="shCalendar" hidden="1"/>
        <xdr:cNvGrpSpPr>
          <a:grpSpLocks/>
        </xdr:cNvGrpSpPr>
      </xdr:nvGrpSpPr>
      <xdr:grpSpPr bwMode="auto">
        <a:xfrm>
          <a:off x="9730740" y="35433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38100</xdr:colOff>
      <xdr:row>23</xdr:row>
      <xdr:rowOff>0</xdr:rowOff>
    </xdr:from>
    <xdr:to>
      <xdr:col>27</xdr:col>
      <xdr:colOff>228600</xdr:colOff>
      <xdr:row>23</xdr:row>
      <xdr:rowOff>190500</xdr:rowOff>
    </xdr:to>
    <xdr:grpSp>
      <xdr:nvGrpSpPr>
        <xdr:cNvPr id="4" name="shCalendar" hidden="1"/>
        <xdr:cNvGrpSpPr>
          <a:grpSpLocks/>
        </xdr:cNvGrpSpPr>
      </xdr:nvGrpSpPr>
      <xdr:grpSpPr bwMode="auto">
        <a:xfrm>
          <a:off x="11963400" y="32480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27</xdr:col>
      <xdr:colOff>38100</xdr:colOff>
      <xdr:row>23</xdr:row>
      <xdr:rowOff>0</xdr:rowOff>
    </xdr:from>
    <xdr:ext cx="190500" cy="190500"/>
    <xdr:grpSp>
      <xdr:nvGrpSpPr>
        <xdr:cNvPr id="7" name="shCalendar" hidden="1"/>
        <xdr:cNvGrpSpPr>
          <a:grpSpLocks/>
        </xdr:cNvGrpSpPr>
      </xdr:nvGrpSpPr>
      <xdr:grpSpPr bwMode="auto">
        <a:xfrm>
          <a:off x="11963400" y="32480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27</xdr:col>
      <xdr:colOff>0</xdr:colOff>
      <xdr:row>23</xdr:row>
      <xdr:rowOff>0</xdr:rowOff>
    </xdr:from>
    <xdr:ext cx="190500" cy="190500"/>
    <xdr:grpSp>
      <xdr:nvGrpSpPr>
        <xdr:cNvPr id="12" name="shCalendar" hidden="1"/>
        <xdr:cNvGrpSpPr>
          <a:grpSpLocks/>
        </xdr:cNvGrpSpPr>
      </xdr:nvGrpSpPr>
      <xdr:grpSpPr bwMode="auto">
        <a:xfrm>
          <a:off x="11925300" y="32480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28</xdr:col>
      <xdr:colOff>0</xdr:colOff>
      <xdr:row>23</xdr:row>
      <xdr:rowOff>0</xdr:rowOff>
    </xdr:from>
    <xdr:ext cx="190500" cy="190500"/>
    <xdr:grpSp>
      <xdr:nvGrpSpPr>
        <xdr:cNvPr id="15" name="shCalendar" hidden="1"/>
        <xdr:cNvGrpSpPr>
          <a:grpSpLocks/>
        </xdr:cNvGrpSpPr>
      </xdr:nvGrpSpPr>
      <xdr:grpSpPr bwMode="auto">
        <a:xfrm>
          <a:off x="12496800" y="324802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28</xdr:col>
      <xdr:colOff>0</xdr:colOff>
      <xdr:row>23</xdr:row>
      <xdr:rowOff>0</xdr:rowOff>
    </xdr:from>
    <xdr:ext cx="190500" cy="190500"/>
    <xdr:grpSp>
      <xdr:nvGrpSpPr>
        <xdr:cNvPr id="18" name="shCalendar" hidden="1"/>
        <xdr:cNvGrpSpPr>
          <a:grpSpLocks/>
        </xdr:cNvGrpSpPr>
      </xdr:nvGrpSpPr>
      <xdr:grpSpPr bwMode="auto">
        <a:xfrm>
          <a:off x="12496800" y="324802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38100</xdr:colOff>
      <xdr:row>33</xdr:row>
      <xdr:rowOff>0</xdr:rowOff>
    </xdr:from>
    <xdr:to>
      <xdr:col>37</xdr:col>
      <xdr:colOff>228600</xdr:colOff>
      <xdr:row>33</xdr:row>
      <xdr:rowOff>190500</xdr:rowOff>
    </xdr:to>
    <xdr:grpSp>
      <xdr:nvGrpSpPr>
        <xdr:cNvPr id="4" name="shCalendar" hidden="1"/>
        <xdr:cNvGrpSpPr>
          <a:grpSpLocks/>
        </xdr:cNvGrpSpPr>
      </xdr:nvGrpSpPr>
      <xdr:grpSpPr bwMode="auto">
        <a:xfrm>
          <a:off x="11704320" y="589026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xdr:cNvGrpSpPr>
          <a:grpSpLocks/>
        </xdr:cNvGrpSpPr>
      </xdr:nvGrpSpPr>
      <xdr:grpSpPr bwMode="auto">
        <a:xfrm>
          <a:off x="12192000" y="3733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xdr:cNvGrpSpPr>
          <a:grpSpLocks/>
        </xdr:cNvGrpSpPr>
      </xdr:nvGrpSpPr>
      <xdr:grpSpPr bwMode="auto">
        <a:xfrm>
          <a:off x="12192000" y="3733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26</xdr:row>
      <xdr:rowOff>0</xdr:rowOff>
    </xdr:from>
    <xdr:to>
      <xdr:col>31</xdr:col>
      <xdr:colOff>228600</xdr:colOff>
      <xdr:row>26</xdr:row>
      <xdr:rowOff>190500</xdr:rowOff>
    </xdr:to>
    <xdr:grpSp>
      <xdr:nvGrpSpPr>
        <xdr:cNvPr id="4" name="shCalendar" hidden="1"/>
        <xdr:cNvGrpSpPr>
          <a:grpSpLocks/>
        </xdr:cNvGrpSpPr>
      </xdr:nvGrpSpPr>
      <xdr:grpSpPr bwMode="auto">
        <a:xfrm>
          <a:off x="12016740" y="4419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7</xdr:col>
      <xdr:colOff>4313</xdr:colOff>
      <xdr:row>18</xdr:row>
      <xdr:rowOff>190500</xdr:rowOff>
    </xdr:to>
    <xdr:grpSp>
      <xdr:nvGrpSpPr>
        <xdr:cNvPr id="14" name="shCalendar" hidden="1"/>
        <xdr:cNvGrpSpPr>
          <a:grpSpLocks/>
        </xdr:cNvGrpSpPr>
      </xdr:nvGrpSpPr>
      <xdr:grpSpPr bwMode="auto">
        <a:xfrm>
          <a:off x="6606540" y="4160520"/>
          <a:ext cx="194813"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6690360" y="1264920"/>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2323233" y="1312333"/>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55</xdr:row>
      <xdr:rowOff>2</xdr:rowOff>
    </xdr:from>
    <xdr:to>
      <xdr:col>4</xdr:col>
      <xdr:colOff>3343276</xdr:colOff>
      <xdr:row>56</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38100</xdr:colOff>
      <xdr:row>31</xdr:row>
      <xdr:rowOff>0</xdr:rowOff>
    </xdr:from>
    <xdr:to>
      <xdr:col>27</xdr:col>
      <xdr:colOff>228600</xdr:colOff>
      <xdr:row>31</xdr:row>
      <xdr:rowOff>190500</xdr:rowOff>
    </xdr:to>
    <xdr:grpSp>
      <xdr:nvGrpSpPr>
        <xdr:cNvPr id="4" name="shCalendar" hidden="1"/>
        <xdr:cNvGrpSpPr>
          <a:grpSpLocks/>
        </xdr:cNvGrpSpPr>
      </xdr:nvGrpSpPr>
      <xdr:grpSpPr bwMode="auto">
        <a:xfrm>
          <a:off x="9837420" y="582168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ColWidth="9.125" defaultRowHeight="11.4"/>
  <cols>
    <col min="1" max="16384" width="9.1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election activeCell="E1" sqref="E1"/>
    </sheetView>
  </sheetViews>
  <sheetFormatPr defaultColWidth="10.625" defaultRowHeight="13.8"/>
  <cols>
    <col min="1" max="1" width="3.75" style="215" hidden="1" customWidth="1"/>
    <col min="2" max="4" width="3.75" style="202" hidden="1" customWidth="1"/>
    <col min="5" max="5" width="3.75" style="87" customWidth="1"/>
    <col min="6" max="6" width="9.75" style="36" customWidth="1"/>
    <col min="7" max="7" width="37.75" style="36" customWidth="1"/>
    <col min="8" max="8" width="66.875" style="36" customWidth="1"/>
    <col min="9" max="9" width="115.75" style="36" customWidth="1"/>
    <col min="10" max="11" width="10.625" style="202"/>
    <col min="12" max="12" width="11.125" style="202" customWidth="1"/>
    <col min="13" max="20" width="10.625" style="202"/>
    <col min="21" max="16384" width="10.625" style="36"/>
  </cols>
  <sheetData>
    <row r="1" spans="1:20" ht="3.15" customHeight="1">
      <c r="A1" s="215" t="s">
        <v>48</v>
      </c>
    </row>
    <row r="2" spans="1:20" ht="22.2">
      <c r="F2" s="1209" t="s">
        <v>490</v>
      </c>
      <c r="G2" s="1210"/>
      <c r="H2" s="1211"/>
      <c r="I2" s="435"/>
    </row>
    <row r="3" spans="1:20" ht="3.15" customHeight="1"/>
    <row r="4" spans="1:20" s="190" customFormat="1" ht="11.4">
      <c r="A4" s="214"/>
      <c r="B4" s="214"/>
      <c r="C4" s="214"/>
      <c r="D4" s="214"/>
      <c r="F4" s="1163" t="s">
        <v>453</v>
      </c>
      <c r="G4" s="1163"/>
      <c r="H4" s="1163"/>
      <c r="I4" s="1212"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12"/>
      <c r="J5" s="214"/>
      <c r="K5" s="214"/>
      <c r="L5" s="214"/>
      <c r="M5" s="214"/>
      <c r="N5" s="214"/>
      <c r="O5" s="214"/>
      <c r="P5" s="214"/>
      <c r="Q5" s="214"/>
      <c r="R5" s="214"/>
      <c r="S5" s="214"/>
      <c r="T5" s="214"/>
    </row>
    <row r="6" spans="1:20" s="190" customFormat="1" ht="12.15"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600000000000001">
      <c r="A7" s="214"/>
      <c r="B7" s="214"/>
      <c r="C7" s="214"/>
      <c r="D7" s="214"/>
      <c r="F7" s="334">
        <v>1</v>
      </c>
      <c r="G7" s="416" t="s">
        <v>491</v>
      </c>
      <c r="H7" s="317" t="str">
        <f>IF(dateCh="","",dateCh)</f>
        <v>18.12.2020</v>
      </c>
      <c r="I7" s="196" t="s">
        <v>492</v>
      </c>
      <c r="J7" s="333"/>
      <c r="K7" s="214"/>
      <c r="L7" s="214"/>
      <c r="M7" s="214"/>
      <c r="N7" s="214"/>
      <c r="O7" s="214"/>
      <c r="P7" s="214"/>
      <c r="Q7" s="214"/>
      <c r="R7" s="214"/>
      <c r="S7" s="214"/>
      <c r="T7" s="214"/>
    </row>
    <row r="8" spans="1:20" s="190" customFormat="1" ht="45.6">
      <c r="A8" s="1213">
        <v>1</v>
      </c>
      <c r="B8" s="214"/>
      <c r="C8" s="214"/>
      <c r="D8" s="214"/>
      <c r="F8" s="334" t="str">
        <f>"2." &amp;mergeValue(A8)</f>
        <v>2.1</v>
      </c>
      <c r="G8" s="416" t="s">
        <v>493</v>
      </c>
      <c r="H8" s="317" t="str">
        <f>IF('Перечень тарифов'!R31="","наименование отсутствует","" &amp; 'Перечень тарифов'!R31 &amp; "")</f>
        <v>наименование отсутствует</v>
      </c>
      <c r="I8" s="196" t="s">
        <v>589</v>
      </c>
      <c r="J8" s="333"/>
      <c r="K8" s="214"/>
      <c r="L8" s="214"/>
      <c r="M8" s="214"/>
      <c r="N8" s="214"/>
      <c r="O8" s="214"/>
      <c r="P8" s="214"/>
      <c r="Q8" s="214"/>
      <c r="R8" s="214"/>
      <c r="S8" s="214"/>
      <c r="T8" s="214"/>
    </row>
    <row r="9" spans="1:20" s="190" customFormat="1" ht="22.8">
      <c r="A9" s="1213"/>
      <c r="B9" s="214"/>
      <c r="C9" s="214"/>
      <c r="D9" s="214"/>
      <c r="F9" s="334" t="str">
        <f>"3." &amp;mergeValue(A9)</f>
        <v>3.1</v>
      </c>
      <c r="G9" s="416" t="s">
        <v>494</v>
      </c>
      <c r="H9" s="317" t="str">
        <f>IF('Перечень тарифов'!F31="","наименование отсутствует","" &amp; 'Перечень тарифов'!F31 &amp; "")</f>
        <v>Производство тепловой энергии. Некомбинированная выработка; Передача. Тепловая энергия; Сбыт. Тепловая энергия</v>
      </c>
      <c r="I9" s="196" t="s">
        <v>587</v>
      </c>
      <c r="J9" s="333"/>
      <c r="K9" s="214"/>
      <c r="L9" s="214"/>
      <c r="M9" s="214"/>
      <c r="N9" s="214"/>
      <c r="O9" s="214"/>
      <c r="P9" s="214"/>
      <c r="Q9" s="214"/>
      <c r="R9" s="214"/>
      <c r="S9" s="214"/>
      <c r="T9" s="214"/>
    </row>
    <row r="10" spans="1:20" s="190" customFormat="1" ht="22.8">
      <c r="A10" s="1213"/>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600000000000001">
      <c r="A11" s="1213"/>
      <c r="B11" s="1213">
        <v>1</v>
      </c>
      <c r="C11" s="343"/>
      <c r="D11" s="343"/>
      <c r="F11" s="334" t="str">
        <f>"4."&amp;mergeValue(A11) &amp;"."&amp;mergeValue(B11)</f>
        <v>4.1.1</v>
      </c>
      <c r="G11" s="324" t="s">
        <v>591</v>
      </c>
      <c r="H11" s="317" t="str">
        <f>IF(region_name="","",region_name)</f>
        <v>г.Санкт-Петербург</v>
      </c>
      <c r="I11" s="196" t="s">
        <v>498</v>
      </c>
      <c r="J11" s="333"/>
      <c r="K11" s="214"/>
      <c r="L11" s="214"/>
      <c r="M11" s="214"/>
      <c r="N11" s="214"/>
      <c r="O11" s="214"/>
      <c r="P11" s="214"/>
      <c r="Q11" s="214"/>
      <c r="R11" s="214"/>
      <c r="S11" s="214"/>
      <c r="T11" s="214"/>
    </row>
    <row r="12" spans="1:20" s="190" customFormat="1" ht="22.8">
      <c r="A12" s="1213"/>
      <c r="B12" s="1213"/>
      <c r="C12" s="1213">
        <v>1</v>
      </c>
      <c r="D12" s="343"/>
      <c r="F12" s="334" t="str">
        <f>"4."&amp;mergeValue(A12) &amp;"."&amp;mergeValue(B12)&amp;"."&amp;mergeValue(C12)</f>
        <v>4.1.1.1</v>
      </c>
      <c r="G12" s="340" t="s">
        <v>496</v>
      </c>
      <c r="H12" s="317" t="str">
        <f>IF(Территории!H13="","","" &amp; Территории!H13 &amp; "")</f>
        <v>город Санкт-Петербург</v>
      </c>
      <c r="I12" s="196" t="s">
        <v>499</v>
      </c>
      <c r="J12" s="333"/>
      <c r="K12" s="214"/>
      <c r="L12" s="214"/>
      <c r="M12" s="214"/>
      <c r="N12" s="214"/>
      <c r="O12" s="214"/>
      <c r="P12" s="214"/>
      <c r="Q12" s="214"/>
      <c r="R12" s="214"/>
      <c r="S12" s="214"/>
      <c r="T12" s="214"/>
    </row>
    <row r="13" spans="1:20" s="190" customFormat="1" ht="57">
      <c r="A13" s="1213"/>
      <c r="B13" s="1213"/>
      <c r="C13" s="1213"/>
      <c r="D13" s="343">
        <v>1</v>
      </c>
      <c r="F13" s="334" t="str">
        <f>"4."&amp;mergeValue(A13) &amp;"."&amp;mergeValue(B13)&amp;"."&amp;mergeValue(C13)&amp;"."&amp;mergeValue(D13)</f>
        <v>4.1.1.1.1</v>
      </c>
      <c r="G13" s="419" t="s">
        <v>497</v>
      </c>
      <c r="H13" s="317" t="str">
        <f>IF(Территории!R14="","","" &amp; Территории!R14 &amp; "")</f>
        <v>город Санкт-Петербург (40000000)</v>
      </c>
      <c r="I13" s="1107" t="s">
        <v>590</v>
      </c>
      <c r="J13" s="333"/>
      <c r="K13" s="214"/>
      <c r="L13" s="214"/>
      <c r="M13" s="214"/>
      <c r="N13" s="214"/>
      <c r="O13" s="214"/>
      <c r="P13" s="214"/>
      <c r="Q13" s="214"/>
      <c r="R13" s="214"/>
      <c r="S13" s="214"/>
      <c r="T13" s="214"/>
    </row>
    <row r="14" spans="1:20" s="326" customFormat="1" ht="3.15" customHeight="1">
      <c r="A14" s="327"/>
      <c r="B14" s="327"/>
      <c r="C14" s="327"/>
      <c r="D14" s="327"/>
      <c r="F14" s="344"/>
      <c r="G14" s="345"/>
      <c r="H14" s="346"/>
      <c r="I14" s="347"/>
      <c r="J14" s="327"/>
      <c r="K14" s="327"/>
      <c r="L14" s="327"/>
      <c r="M14" s="327"/>
      <c r="N14" s="327"/>
      <c r="O14" s="327"/>
      <c r="P14" s="327"/>
      <c r="Q14" s="327"/>
      <c r="R14" s="327"/>
      <c r="S14" s="327"/>
      <c r="T14" s="327"/>
    </row>
    <row r="15" spans="1:20" s="326" customFormat="1" ht="15" customHeight="1">
      <c r="A15" s="327"/>
      <c r="B15" s="327"/>
      <c r="C15" s="327"/>
      <c r="D15" s="327"/>
      <c r="F15" s="325"/>
      <c r="G15" s="1208" t="s">
        <v>592</v>
      </c>
      <c r="H15" s="1208"/>
      <c r="I15" s="226"/>
      <c r="J15" s="327"/>
      <c r="K15" s="327"/>
      <c r="L15" s="327"/>
      <c r="M15" s="327"/>
      <c r="N15" s="327"/>
      <c r="O15" s="327"/>
      <c r="P15" s="327"/>
      <c r="Q15" s="327"/>
      <c r="R15" s="327"/>
      <c r="S15" s="327"/>
      <c r="T15" s="327"/>
    </row>
  </sheetData>
  <sheetProtection algorithmName="SHA-512" hashValue="abRsmVHzpAcFR7atxMeTiBJJQsGeEkDCHHBgizb+28ii0nyvyHOLh4c6ThFNwhe5Wzv5Rw+HekZnUWCDlUGpww==" saltValue="412UFi7jB7q9eVXameZap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Q38"/>
  <sheetViews>
    <sheetView showGridLines="0" topLeftCell="I4" zoomScaleNormal="100" workbookViewId="0">
      <selection activeCell="I4" sqref="I4"/>
    </sheetView>
  </sheetViews>
  <sheetFormatPr defaultColWidth="10.625" defaultRowHeight="13.8"/>
  <cols>
    <col min="1" max="6" width="10.625" style="585" hidden="1" customWidth="1"/>
    <col min="7" max="8" width="9.125" style="591" hidden="1" customWidth="1"/>
    <col min="9" max="9" width="3.75" style="531" customWidth="1"/>
    <col min="10" max="11" width="3.75" style="530" customWidth="1"/>
    <col min="12" max="12" width="12.75" style="523" customWidth="1"/>
    <col min="13" max="13" width="44.75" style="523" customWidth="1"/>
    <col min="14" max="14" width="1.75" style="523" hidden="1" customWidth="1"/>
    <col min="15" max="15" width="13.75" style="523" customWidth="1"/>
    <col min="16" max="16" width="23.75" style="523" hidden="1" customWidth="1"/>
    <col min="17" max="17" width="1.125" style="523" customWidth="1"/>
    <col min="18" max="18" width="11.75" style="523" customWidth="1"/>
    <col min="19" max="19" width="3.75" style="523" customWidth="1"/>
    <col min="20" max="20" width="11.75" style="523" customWidth="1"/>
    <col min="21" max="21" width="8.625" style="523" customWidth="1"/>
    <col min="22" max="22" width="14" style="1057" customWidth="1"/>
    <col min="23" max="24" width="23.75" style="1057" hidden="1" customWidth="1"/>
    <col min="25" max="25" width="11.75" style="1057" customWidth="1"/>
    <col min="26" max="26" width="3.75" style="1057" customWidth="1"/>
    <col min="27" max="27" width="11.75" style="1057" customWidth="1"/>
    <col min="28" max="28" width="8.625" style="1057" customWidth="1"/>
    <col min="29" max="29" width="4.75" style="523" customWidth="1"/>
    <col min="30" max="30" width="115.75" style="523" customWidth="1"/>
    <col min="31" max="32" width="10.625" style="585"/>
    <col min="33" max="33" width="11.125" style="585" customWidth="1"/>
    <col min="34" max="36" width="10.625" style="585"/>
    <col min="37" max="256" width="10.625" style="523"/>
    <col min="257" max="264" width="0" style="523" hidden="1" customWidth="1"/>
    <col min="265" max="265" width="3.75" style="523" customWidth="1"/>
    <col min="266" max="266" width="3.875" style="523" customWidth="1"/>
    <col min="267" max="267" width="3.75" style="523" customWidth="1"/>
    <col min="268" max="268" width="12.75" style="523" customWidth="1"/>
    <col min="269" max="269" width="52.75" style="523" customWidth="1"/>
    <col min="270" max="273" width="0" style="523" hidden="1" customWidth="1"/>
    <col min="274" max="274" width="12.25" style="523" customWidth="1"/>
    <col min="275" max="275" width="6.375" style="523" customWidth="1"/>
    <col min="276" max="276" width="12.25" style="523" customWidth="1"/>
    <col min="277" max="277" width="0" style="523" hidden="1" customWidth="1"/>
    <col min="278" max="278" width="3.75" style="523" customWidth="1"/>
    <col min="279" max="279" width="11.125" style="523" bestFit="1" customWidth="1"/>
    <col min="280" max="281" width="10.625" style="523"/>
    <col min="282" max="282" width="11.125" style="523" customWidth="1"/>
    <col min="283" max="512" width="10.625" style="523"/>
    <col min="513" max="520" width="0" style="523" hidden="1" customWidth="1"/>
    <col min="521" max="521" width="3.75" style="523" customWidth="1"/>
    <col min="522" max="522" width="3.875" style="523" customWidth="1"/>
    <col min="523" max="523" width="3.75" style="523" customWidth="1"/>
    <col min="524" max="524" width="12.75" style="523" customWidth="1"/>
    <col min="525" max="525" width="52.75" style="523" customWidth="1"/>
    <col min="526" max="529" width="0" style="523" hidden="1" customWidth="1"/>
    <col min="530" max="530" width="12.25" style="523" customWidth="1"/>
    <col min="531" max="531" width="6.375" style="523" customWidth="1"/>
    <col min="532" max="532" width="12.25" style="523" customWidth="1"/>
    <col min="533" max="533" width="0" style="523" hidden="1" customWidth="1"/>
    <col min="534" max="534" width="3.75" style="523" customWidth="1"/>
    <col min="535" max="535" width="11.125" style="523" bestFit="1" customWidth="1"/>
    <col min="536" max="537" width="10.625" style="523"/>
    <col min="538" max="538" width="11.125" style="523" customWidth="1"/>
    <col min="539" max="768" width="10.625" style="523"/>
    <col min="769" max="776" width="0" style="523" hidden="1" customWidth="1"/>
    <col min="777" max="777" width="3.75" style="523" customWidth="1"/>
    <col min="778" max="778" width="3.875" style="523" customWidth="1"/>
    <col min="779" max="779" width="3.75" style="523" customWidth="1"/>
    <col min="780" max="780" width="12.75" style="523" customWidth="1"/>
    <col min="781" max="781" width="52.75" style="523" customWidth="1"/>
    <col min="782" max="785" width="0" style="523" hidden="1" customWidth="1"/>
    <col min="786" max="786" width="12.25" style="523" customWidth="1"/>
    <col min="787" max="787" width="6.375" style="523" customWidth="1"/>
    <col min="788" max="788" width="12.25" style="523" customWidth="1"/>
    <col min="789" max="789" width="0" style="523" hidden="1" customWidth="1"/>
    <col min="790" max="790" width="3.75" style="523" customWidth="1"/>
    <col min="791" max="791" width="11.125" style="523" bestFit="1" customWidth="1"/>
    <col min="792" max="793" width="10.625" style="523"/>
    <col min="794" max="794" width="11.125" style="523" customWidth="1"/>
    <col min="795" max="1024" width="10.625" style="523"/>
    <col min="1025" max="1032" width="0" style="523" hidden="1" customWidth="1"/>
    <col min="1033" max="1033" width="3.75" style="523" customWidth="1"/>
    <col min="1034" max="1034" width="3.875" style="523" customWidth="1"/>
    <col min="1035" max="1035" width="3.75" style="523" customWidth="1"/>
    <col min="1036" max="1036" width="12.75" style="523" customWidth="1"/>
    <col min="1037" max="1037" width="52.75" style="523" customWidth="1"/>
    <col min="1038" max="1041" width="0" style="523" hidden="1" customWidth="1"/>
    <col min="1042" max="1042" width="12.25" style="523" customWidth="1"/>
    <col min="1043" max="1043" width="6.375" style="523" customWidth="1"/>
    <col min="1044" max="1044" width="12.25" style="523" customWidth="1"/>
    <col min="1045" max="1045" width="0" style="523" hidden="1" customWidth="1"/>
    <col min="1046" max="1046" width="3.75" style="523" customWidth="1"/>
    <col min="1047" max="1047" width="11.125" style="523" bestFit="1" customWidth="1"/>
    <col min="1048" max="1049" width="10.625" style="523"/>
    <col min="1050" max="1050" width="11.125" style="523" customWidth="1"/>
    <col min="1051" max="1280" width="10.625" style="523"/>
    <col min="1281" max="1288" width="0" style="523" hidden="1" customWidth="1"/>
    <col min="1289" max="1289" width="3.75" style="523" customWidth="1"/>
    <col min="1290" max="1290" width="3.875" style="523" customWidth="1"/>
    <col min="1291" max="1291" width="3.75" style="523" customWidth="1"/>
    <col min="1292" max="1292" width="12.75" style="523" customWidth="1"/>
    <col min="1293" max="1293" width="52.75" style="523" customWidth="1"/>
    <col min="1294" max="1297" width="0" style="523" hidden="1" customWidth="1"/>
    <col min="1298" max="1298" width="12.25" style="523" customWidth="1"/>
    <col min="1299" max="1299" width="6.375" style="523" customWidth="1"/>
    <col min="1300" max="1300" width="12.25" style="523" customWidth="1"/>
    <col min="1301" max="1301" width="0" style="523" hidden="1" customWidth="1"/>
    <col min="1302" max="1302" width="3.75" style="523" customWidth="1"/>
    <col min="1303" max="1303" width="11.125" style="523" bestFit="1" customWidth="1"/>
    <col min="1304" max="1305" width="10.625" style="523"/>
    <col min="1306" max="1306" width="11.125" style="523" customWidth="1"/>
    <col min="1307" max="1536" width="10.625" style="523"/>
    <col min="1537" max="1544" width="0" style="523" hidden="1" customWidth="1"/>
    <col min="1545" max="1545" width="3.75" style="523" customWidth="1"/>
    <col min="1546" max="1546" width="3.875" style="523" customWidth="1"/>
    <col min="1547" max="1547" width="3.75" style="523" customWidth="1"/>
    <col min="1548" max="1548" width="12.75" style="523" customWidth="1"/>
    <col min="1549" max="1549" width="52.75" style="523" customWidth="1"/>
    <col min="1550" max="1553" width="0" style="523" hidden="1" customWidth="1"/>
    <col min="1554" max="1554" width="12.25" style="523" customWidth="1"/>
    <col min="1555" max="1555" width="6.375" style="523" customWidth="1"/>
    <col min="1556" max="1556" width="12.25" style="523" customWidth="1"/>
    <col min="1557" max="1557" width="0" style="523" hidden="1" customWidth="1"/>
    <col min="1558" max="1558" width="3.75" style="523" customWidth="1"/>
    <col min="1559" max="1559" width="11.125" style="523" bestFit="1" customWidth="1"/>
    <col min="1560" max="1561" width="10.625" style="523"/>
    <col min="1562" max="1562" width="11.125" style="523" customWidth="1"/>
    <col min="1563" max="1792" width="10.625" style="523"/>
    <col min="1793" max="1800" width="0" style="523" hidden="1" customWidth="1"/>
    <col min="1801" max="1801" width="3.75" style="523" customWidth="1"/>
    <col min="1802" max="1802" width="3.875" style="523" customWidth="1"/>
    <col min="1803" max="1803" width="3.75" style="523" customWidth="1"/>
    <col min="1804" max="1804" width="12.75" style="523" customWidth="1"/>
    <col min="1805" max="1805" width="52.75" style="523" customWidth="1"/>
    <col min="1806" max="1809" width="0" style="523" hidden="1" customWidth="1"/>
    <col min="1810" max="1810" width="12.25" style="523" customWidth="1"/>
    <col min="1811" max="1811" width="6.375" style="523" customWidth="1"/>
    <col min="1812" max="1812" width="12.25" style="523" customWidth="1"/>
    <col min="1813" max="1813" width="0" style="523" hidden="1" customWidth="1"/>
    <col min="1814" max="1814" width="3.75" style="523" customWidth="1"/>
    <col min="1815" max="1815" width="11.125" style="523" bestFit="1" customWidth="1"/>
    <col min="1816" max="1817" width="10.625" style="523"/>
    <col min="1818" max="1818" width="11.125" style="523" customWidth="1"/>
    <col min="1819" max="2048" width="10.625" style="523"/>
    <col min="2049" max="2056" width="0" style="523" hidden="1" customWidth="1"/>
    <col min="2057" max="2057" width="3.75" style="523" customWidth="1"/>
    <col min="2058" max="2058" width="3.875" style="523" customWidth="1"/>
    <col min="2059" max="2059" width="3.75" style="523" customWidth="1"/>
    <col min="2060" max="2060" width="12.75" style="523" customWidth="1"/>
    <col min="2061" max="2061" width="52.75" style="523" customWidth="1"/>
    <col min="2062" max="2065" width="0" style="523" hidden="1" customWidth="1"/>
    <col min="2066" max="2066" width="12.25" style="523" customWidth="1"/>
    <col min="2067" max="2067" width="6.375" style="523" customWidth="1"/>
    <col min="2068" max="2068" width="12.25" style="523" customWidth="1"/>
    <col min="2069" max="2069" width="0" style="523" hidden="1" customWidth="1"/>
    <col min="2070" max="2070" width="3.75" style="523" customWidth="1"/>
    <col min="2071" max="2071" width="11.125" style="523" bestFit="1" customWidth="1"/>
    <col min="2072" max="2073" width="10.625" style="523"/>
    <col min="2074" max="2074" width="11.125" style="523" customWidth="1"/>
    <col min="2075" max="2304" width="10.625" style="523"/>
    <col min="2305" max="2312" width="0" style="523" hidden="1" customWidth="1"/>
    <col min="2313" max="2313" width="3.75" style="523" customWidth="1"/>
    <col min="2314" max="2314" width="3.875" style="523" customWidth="1"/>
    <col min="2315" max="2315" width="3.75" style="523" customWidth="1"/>
    <col min="2316" max="2316" width="12.75" style="523" customWidth="1"/>
    <col min="2317" max="2317" width="52.75" style="523" customWidth="1"/>
    <col min="2318" max="2321" width="0" style="523" hidden="1" customWidth="1"/>
    <col min="2322" max="2322" width="12.25" style="523" customWidth="1"/>
    <col min="2323" max="2323" width="6.375" style="523" customWidth="1"/>
    <col min="2324" max="2324" width="12.25" style="523" customWidth="1"/>
    <col min="2325" max="2325" width="0" style="523" hidden="1" customWidth="1"/>
    <col min="2326" max="2326" width="3.75" style="523" customWidth="1"/>
    <col min="2327" max="2327" width="11.125" style="523" bestFit="1" customWidth="1"/>
    <col min="2328" max="2329" width="10.625" style="523"/>
    <col min="2330" max="2330" width="11.125" style="523" customWidth="1"/>
    <col min="2331" max="2560" width="10.625" style="523"/>
    <col min="2561" max="2568" width="0" style="523" hidden="1" customWidth="1"/>
    <col min="2569" max="2569" width="3.75" style="523" customWidth="1"/>
    <col min="2570" max="2570" width="3.875" style="523" customWidth="1"/>
    <col min="2571" max="2571" width="3.75" style="523" customWidth="1"/>
    <col min="2572" max="2572" width="12.75" style="523" customWidth="1"/>
    <col min="2573" max="2573" width="52.75" style="523" customWidth="1"/>
    <col min="2574" max="2577" width="0" style="523" hidden="1" customWidth="1"/>
    <col min="2578" max="2578" width="12.25" style="523" customWidth="1"/>
    <col min="2579" max="2579" width="6.375" style="523" customWidth="1"/>
    <col min="2580" max="2580" width="12.25" style="523" customWidth="1"/>
    <col min="2581" max="2581" width="0" style="523" hidden="1" customWidth="1"/>
    <col min="2582" max="2582" width="3.75" style="523" customWidth="1"/>
    <col min="2583" max="2583" width="11.125" style="523" bestFit="1" customWidth="1"/>
    <col min="2584" max="2585" width="10.625" style="523"/>
    <col min="2586" max="2586" width="11.125" style="523" customWidth="1"/>
    <col min="2587" max="2816" width="10.625" style="523"/>
    <col min="2817" max="2824" width="0" style="523" hidden="1" customWidth="1"/>
    <col min="2825" max="2825" width="3.75" style="523" customWidth="1"/>
    <col min="2826" max="2826" width="3.875" style="523" customWidth="1"/>
    <col min="2827" max="2827" width="3.75" style="523" customWidth="1"/>
    <col min="2828" max="2828" width="12.75" style="523" customWidth="1"/>
    <col min="2829" max="2829" width="52.75" style="523" customWidth="1"/>
    <col min="2830" max="2833" width="0" style="523" hidden="1" customWidth="1"/>
    <col min="2834" max="2834" width="12.25" style="523" customWidth="1"/>
    <col min="2835" max="2835" width="6.375" style="523" customWidth="1"/>
    <col min="2836" max="2836" width="12.25" style="523" customWidth="1"/>
    <col min="2837" max="2837" width="0" style="523" hidden="1" customWidth="1"/>
    <col min="2838" max="2838" width="3.75" style="523" customWidth="1"/>
    <col min="2839" max="2839" width="11.125" style="523" bestFit="1" customWidth="1"/>
    <col min="2840" max="2841" width="10.625" style="523"/>
    <col min="2842" max="2842" width="11.125" style="523" customWidth="1"/>
    <col min="2843" max="3072" width="10.625" style="523"/>
    <col min="3073" max="3080" width="0" style="523" hidden="1" customWidth="1"/>
    <col min="3081" max="3081" width="3.75" style="523" customWidth="1"/>
    <col min="3082" max="3082" width="3.875" style="523" customWidth="1"/>
    <col min="3083" max="3083" width="3.75" style="523" customWidth="1"/>
    <col min="3084" max="3084" width="12.75" style="523" customWidth="1"/>
    <col min="3085" max="3085" width="52.75" style="523" customWidth="1"/>
    <col min="3086" max="3089" width="0" style="523" hidden="1" customWidth="1"/>
    <col min="3090" max="3090" width="12.25" style="523" customWidth="1"/>
    <col min="3091" max="3091" width="6.375" style="523" customWidth="1"/>
    <col min="3092" max="3092" width="12.25" style="523" customWidth="1"/>
    <col min="3093" max="3093" width="0" style="523" hidden="1" customWidth="1"/>
    <col min="3094" max="3094" width="3.75" style="523" customWidth="1"/>
    <col min="3095" max="3095" width="11.125" style="523" bestFit="1" customWidth="1"/>
    <col min="3096" max="3097" width="10.625" style="523"/>
    <col min="3098" max="3098" width="11.125" style="523" customWidth="1"/>
    <col min="3099" max="3328" width="10.625" style="523"/>
    <col min="3329" max="3336" width="0" style="523" hidden="1" customWidth="1"/>
    <col min="3337" max="3337" width="3.75" style="523" customWidth="1"/>
    <col min="3338" max="3338" width="3.875" style="523" customWidth="1"/>
    <col min="3339" max="3339" width="3.75" style="523" customWidth="1"/>
    <col min="3340" max="3340" width="12.75" style="523" customWidth="1"/>
    <col min="3341" max="3341" width="52.75" style="523" customWidth="1"/>
    <col min="3342" max="3345" width="0" style="523" hidden="1" customWidth="1"/>
    <col min="3346" max="3346" width="12.25" style="523" customWidth="1"/>
    <col min="3347" max="3347" width="6.375" style="523" customWidth="1"/>
    <col min="3348" max="3348" width="12.25" style="523" customWidth="1"/>
    <col min="3349" max="3349" width="0" style="523" hidden="1" customWidth="1"/>
    <col min="3350" max="3350" width="3.75" style="523" customWidth="1"/>
    <col min="3351" max="3351" width="11.125" style="523" bestFit="1" customWidth="1"/>
    <col min="3352" max="3353" width="10.625" style="523"/>
    <col min="3354" max="3354" width="11.125" style="523" customWidth="1"/>
    <col min="3355" max="3584" width="10.625" style="523"/>
    <col min="3585" max="3592" width="0" style="523" hidden="1" customWidth="1"/>
    <col min="3593" max="3593" width="3.75" style="523" customWidth="1"/>
    <col min="3594" max="3594" width="3.875" style="523" customWidth="1"/>
    <col min="3595" max="3595" width="3.75" style="523" customWidth="1"/>
    <col min="3596" max="3596" width="12.75" style="523" customWidth="1"/>
    <col min="3597" max="3597" width="52.75" style="523" customWidth="1"/>
    <col min="3598" max="3601" width="0" style="523" hidden="1" customWidth="1"/>
    <col min="3602" max="3602" width="12.25" style="523" customWidth="1"/>
    <col min="3603" max="3603" width="6.375" style="523" customWidth="1"/>
    <col min="3604" max="3604" width="12.25" style="523" customWidth="1"/>
    <col min="3605" max="3605" width="0" style="523" hidden="1" customWidth="1"/>
    <col min="3606" max="3606" width="3.75" style="523" customWidth="1"/>
    <col min="3607" max="3607" width="11.125" style="523" bestFit="1" customWidth="1"/>
    <col min="3608" max="3609" width="10.625" style="523"/>
    <col min="3610" max="3610" width="11.125" style="523" customWidth="1"/>
    <col min="3611" max="3840" width="10.625" style="523"/>
    <col min="3841" max="3848" width="0" style="523" hidden="1" customWidth="1"/>
    <col min="3849" max="3849" width="3.75" style="523" customWidth="1"/>
    <col min="3850" max="3850" width="3.875" style="523" customWidth="1"/>
    <col min="3851" max="3851" width="3.75" style="523" customWidth="1"/>
    <col min="3852" max="3852" width="12.75" style="523" customWidth="1"/>
    <col min="3853" max="3853" width="52.75" style="523" customWidth="1"/>
    <col min="3854" max="3857" width="0" style="523" hidden="1" customWidth="1"/>
    <col min="3858" max="3858" width="12.25" style="523" customWidth="1"/>
    <col min="3859" max="3859" width="6.375" style="523" customWidth="1"/>
    <col min="3860" max="3860" width="12.25" style="523" customWidth="1"/>
    <col min="3861" max="3861" width="0" style="523" hidden="1" customWidth="1"/>
    <col min="3862" max="3862" width="3.75" style="523" customWidth="1"/>
    <col min="3863" max="3863" width="11.125" style="523" bestFit="1" customWidth="1"/>
    <col min="3864" max="3865" width="10.625" style="523"/>
    <col min="3866" max="3866" width="11.125" style="523" customWidth="1"/>
    <col min="3867" max="4096" width="10.625" style="523"/>
    <col min="4097" max="4104" width="0" style="523" hidden="1" customWidth="1"/>
    <col min="4105" max="4105" width="3.75" style="523" customWidth="1"/>
    <col min="4106" max="4106" width="3.875" style="523" customWidth="1"/>
    <col min="4107" max="4107" width="3.75" style="523" customWidth="1"/>
    <col min="4108" max="4108" width="12.75" style="523" customWidth="1"/>
    <col min="4109" max="4109" width="52.75" style="523" customWidth="1"/>
    <col min="4110" max="4113" width="0" style="523" hidden="1" customWidth="1"/>
    <col min="4114" max="4114" width="12.25" style="523" customWidth="1"/>
    <col min="4115" max="4115" width="6.375" style="523" customWidth="1"/>
    <col min="4116" max="4116" width="12.25" style="523" customWidth="1"/>
    <col min="4117" max="4117" width="0" style="523" hidden="1" customWidth="1"/>
    <col min="4118" max="4118" width="3.75" style="523" customWidth="1"/>
    <col min="4119" max="4119" width="11.125" style="523" bestFit="1" customWidth="1"/>
    <col min="4120" max="4121" width="10.625" style="523"/>
    <col min="4122" max="4122" width="11.125" style="523" customWidth="1"/>
    <col min="4123" max="4352" width="10.625" style="523"/>
    <col min="4353" max="4360" width="0" style="523" hidden="1" customWidth="1"/>
    <col min="4361" max="4361" width="3.75" style="523" customWidth="1"/>
    <col min="4362" max="4362" width="3.875" style="523" customWidth="1"/>
    <col min="4363" max="4363" width="3.75" style="523" customWidth="1"/>
    <col min="4364" max="4364" width="12.75" style="523" customWidth="1"/>
    <col min="4365" max="4365" width="52.75" style="523" customWidth="1"/>
    <col min="4366" max="4369" width="0" style="523" hidden="1" customWidth="1"/>
    <col min="4370" max="4370" width="12.25" style="523" customWidth="1"/>
    <col min="4371" max="4371" width="6.375" style="523" customWidth="1"/>
    <col min="4372" max="4372" width="12.25" style="523" customWidth="1"/>
    <col min="4373" max="4373" width="0" style="523" hidden="1" customWidth="1"/>
    <col min="4374" max="4374" width="3.75" style="523" customWidth="1"/>
    <col min="4375" max="4375" width="11.125" style="523" bestFit="1" customWidth="1"/>
    <col min="4376" max="4377" width="10.625" style="523"/>
    <col min="4378" max="4378" width="11.125" style="523" customWidth="1"/>
    <col min="4379" max="4608" width="10.625" style="523"/>
    <col min="4609" max="4616" width="0" style="523" hidden="1" customWidth="1"/>
    <col min="4617" max="4617" width="3.75" style="523" customWidth="1"/>
    <col min="4618" max="4618" width="3.875" style="523" customWidth="1"/>
    <col min="4619" max="4619" width="3.75" style="523" customWidth="1"/>
    <col min="4620" max="4620" width="12.75" style="523" customWidth="1"/>
    <col min="4621" max="4621" width="52.75" style="523" customWidth="1"/>
    <col min="4622" max="4625" width="0" style="523" hidden="1" customWidth="1"/>
    <col min="4626" max="4626" width="12.25" style="523" customWidth="1"/>
    <col min="4627" max="4627" width="6.375" style="523" customWidth="1"/>
    <col min="4628" max="4628" width="12.25" style="523" customWidth="1"/>
    <col min="4629" max="4629" width="0" style="523" hidden="1" customWidth="1"/>
    <col min="4630" max="4630" width="3.75" style="523" customWidth="1"/>
    <col min="4631" max="4631" width="11.125" style="523" bestFit="1" customWidth="1"/>
    <col min="4632" max="4633" width="10.625" style="523"/>
    <col min="4634" max="4634" width="11.125" style="523" customWidth="1"/>
    <col min="4635" max="4864" width="10.625" style="523"/>
    <col min="4865" max="4872" width="0" style="523" hidden="1" customWidth="1"/>
    <col min="4873" max="4873" width="3.75" style="523" customWidth="1"/>
    <col min="4874" max="4874" width="3.875" style="523" customWidth="1"/>
    <col min="4875" max="4875" width="3.75" style="523" customWidth="1"/>
    <col min="4876" max="4876" width="12.75" style="523" customWidth="1"/>
    <col min="4877" max="4877" width="52.75" style="523" customWidth="1"/>
    <col min="4878" max="4881" width="0" style="523" hidden="1" customWidth="1"/>
    <col min="4882" max="4882" width="12.25" style="523" customWidth="1"/>
    <col min="4883" max="4883" width="6.375" style="523" customWidth="1"/>
    <col min="4884" max="4884" width="12.25" style="523" customWidth="1"/>
    <col min="4885" max="4885" width="0" style="523" hidden="1" customWidth="1"/>
    <col min="4886" max="4886" width="3.75" style="523" customWidth="1"/>
    <col min="4887" max="4887" width="11.125" style="523" bestFit="1" customWidth="1"/>
    <col min="4888" max="4889" width="10.625" style="523"/>
    <col min="4890" max="4890" width="11.125" style="523" customWidth="1"/>
    <col min="4891" max="5120" width="10.625" style="523"/>
    <col min="5121" max="5128" width="0" style="523" hidden="1" customWidth="1"/>
    <col min="5129" max="5129" width="3.75" style="523" customWidth="1"/>
    <col min="5130" max="5130" width="3.875" style="523" customWidth="1"/>
    <col min="5131" max="5131" width="3.75" style="523" customWidth="1"/>
    <col min="5132" max="5132" width="12.75" style="523" customWidth="1"/>
    <col min="5133" max="5133" width="52.75" style="523" customWidth="1"/>
    <col min="5134" max="5137" width="0" style="523" hidden="1" customWidth="1"/>
    <col min="5138" max="5138" width="12.25" style="523" customWidth="1"/>
    <col min="5139" max="5139" width="6.375" style="523" customWidth="1"/>
    <col min="5140" max="5140" width="12.25" style="523" customWidth="1"/>
    <col min="5141" max="5141" width="0" style="523" hidden="1" customWidth="1"/>
    <col min="5142" max="5142" width="3.75" style="523" customWidth="1"/>
    <col min="5143" max="5143" width="11.125" style="523" bestFit="1" customWidth="1"/>
    <col min="5144" max="5145" width="10.625" style="523"/>
    <col min="5146" max="5146" width="11.125" style="523" customWidth="1"/>
    <col min="5147" max="5376" width="10.625" style="523"/>
    <col min="5377" max="5384" width="0" style="523" hidden="1" customWidth="1"/>
    <col min="5385" max="5385" width="3.75" style="523" customWidth="1"/>
    <col min="5386" max="5386" width="3.875" style="523" customWidth="1"/>
    <col min="5387" max="5387" width="3.75" style="523" customWidth="1"/>
    <col min="5388" max="5388" width="12.75" style="523" customWidth="1"/>
    <col min="5389" max="5389" width="52.75" style="523" customWidth="1"/>
    <col min="5390" max="5393" width="0" style="523" hidden="1" customWidth="1"/>
    <col min="5394" max="5394" width="12.25" style="523" customWidth="1"/>
    <col min="5395" max="5395" width="6.375" style="523" customWidth="1"/>
    <col min="5396" max="5396" width="12.25" style="523" customWidth="1"/>
    <col min="5397" max="5397" width="0" style="523" hidden="1" customWidth="1"/>
    <col min="5398" max="5398" width="3.75" style="523" customWidth="1"/>
    <col min="5399" max="5399" width="11.125" style="523" bestFit="1" customWidth="1"/>
    <col min="5400" max="5401" width="10.625" style="523"/>
    <col min="5402" max="5402" width="11.125" style="523" customWidth="1"/>
    <col min="5403" max="5632" width="10.625" style="523"/>
    <col min="5633" max="5640" width="0" style="523" hidden="1" customWidth="1"/>
    <col min="5641" max="5641" width="3.75" style="523" customWidth="1"/>
    <col min="5642" max="5642" width="3.875" style="523" customWidth="1"/>
    <col min="5643" max="5643" width="3.75" style="523" customWidth="1"/>
    <col min="5644" max="5644" width="12.75" style="523" customWidth="1"/>
    <col min="5645" max="5645" width="52.75" style="523" customWidth="1"/>
    <col min="5646" max="5649" width="0" style="523" hidden="1" customWidth="1"/>
    <col min="5650" max="5650" width="12.25" style="523" customWidth="1"/>
    <col min="5651" max="5651" width="6.375" style="523" customWidth="1"/>
    <col min="5652" max="5652" width="12.25" style="523" customWidth="1"/>
    <col min="5653" max="5653" width="0" style="523" hidden="1" customWidth="1"/>
    <col min="5654" max="5654" width="3.75" style="523" customWidth="1"/>
    <col min="5655" max="5655" width="11.125" style="523" bestFit="1" customWidth="1"/>
    <col min="5656" max="5657" width="10.625" style="523"/>
    <col min="5658" max="5658" width="11.125" style="523" customWidth="1"/>
    <col min="5659" max="5888" width="10.625" style="523"/>
    <col min="5889" max="5896" width="0" style="523" hidden="1" customWidth="1"/>
    <col min="5897" max="5897" width="3.75" style="523" customWidth="1"/>
    <col min="5898" max="5898" width="3.875" style="523" customWidth="1"/>
    <col min="5899" max="5899" width="3.75" style="523" customWidth="1"/>
    <col min="5900" max="5900" width="12.75" style="523" customWidth="1"/>
    <col min="5901" max="5901" width="52.75" style="523" customWidth="1"/>
    <col min="5902" max="5905" width="0" style="523" hidden="1" customWidth="1"/>
    <col min="5906" max="5906" width="12.25" style="523" customWidth="1"/>
    <col min="5907" max="5907" width="6.375" style="523" customWidth="1"/>
    <col min="5908" max="5908" width="12.25" style="523" customWidth="1"/>
    <col min="5909" max="5909" width="0" style="523" hidden="1" customWidth="1"/>
    <col min="5910" max="5910" width="3.75" style="523" customWidth="1"/>
    <col min="5911" max="5911" width="11.125" style="523" bestFit="1" customWidth="1"/>
    <col min="5912" max="5913" width="10.625" style="523"/>
    <col min="5914" max="5914" width="11.125" style="523" customWidth="1"/>
    <col min="5915" max="6144" width="10.625" style="523"/>
    <col min="6145" max="6152" width="0" style="523" hidden="1" customWidth="1"/>
    <col min="6153" max="6153" width="3.75" style="523" customWidth="1"/>
    <col min="6154" max="6154" width="3.875" style="523" customWidth="1"/>
    <col min="6155" max="6155" width="3.75" style="523" customWidth="1"/>
    <col min="6156" max="6156" width="12.75" style="523" customWidth="1"/>
    <col min="6157" max="6157" width="52.75" style="523" customWidth="1"/>
    <col min="6158" max="6161" width="0" style="523" hidden="1" customWidth="1"/>
    <col min="6162" max="6162" width="12.25" style="523" customWidth="1"/>
    <col min="6163" max="6163" width="6.375" style="523" customWidth="1"/>
    <col min="6164" max="6164" width="12.25" style="523" customWidth="1"/>
    <col min="6165" max="6165" width="0" style="523" hidden="1" customWidth="1"/>
    <col min="6166" max="6166" width="3.75" style="523" customWidth="1"/>
    <col min="6167" max="6167" width="11.125" style="523" bestFit="1" customWidth="1"/>
    <col min="6168" max="6169" width="10.625" style="523"/>
    <col min="6170" max="6170" width="11.125" style="523" customWidth="1"/>
    <col min="6171" max="6400" width="10.625" style="523"/>
    <col min="6401" max="6408" width="0" style="523" hidden="1" customWidth="1"/>
    <col min="6409" max="6409" width="3.75" style="523" customWidth="1"/>
    <col min="6410" max="6410" width="3.875" style="523" customWidth="1"/>
    <col min="6411" max="6411" width="3.75" style="523" customWidth="1"/>
    <col min="6412" max="6412" width="12.75" style="523" customWidth="1"/>
    <col min="6413" max="6413" width="52.75" style="523" customWidth="1"/>
    <col min="6414" max="6417" width="0" style="523" hidden="1" customWidth="1"/>
    <col min="6418" max="6418" width="12.25" style="523" customWidth="1"/>
    <col min="6419" max="6419" width="6.375" style="523" customWidth="1"/>
    <col min="6420" max="6420" width="12.25" style="523" customWidth="1"/>
    <col min="6421" max="6421" width="0" style="523" hidden="1" customWidth="1"/>
    <col min="6422" max="6422" width="3.75" style="523" customWidth="1"/>
    <col min="6423" max="6423" width="11.125" style="523" bestFit="1" customWidth="1"/>
    <col min="6424" max="6425" width="10.625" style="523"/>
    <col min="6426" max="6426" width="11.125" style="523" customWidth="1"/>
    <col min="6427" max="6656" width="10.625" style="523"/>
    <col min="6657" max="6664" width="0" style="523" hidden="1" customWidth="1"/>
    <col min="6665" max="6665" width="3.75" style="523" customWidth="1"/>
    <col min="6666" max="6666" width="3.875" style="523" customWidth="1"/>
    <col min="6667" max="6667" width="3.75" style="523" customWidth="1"/>
    <col min="6668" max="6668" width="12.75" style="523" customWidth="1"/>
    <col min="6669" max="6669" width="52.75" style="523" customWidth="1"/>
    <col min="6670" max="6673" width="0" style="523" hidden="1" customWidth="1"/>
    <col min="6674" max="6674" width="12.25" style="523" customWidth="1"/>
    <col min="6675" max="6675" width="6.375" style="523" customWidth="1"/>
    <col min="6676" max="6676" width="12.25" style="523" customWidth="1"/>
    <col min="6677" max="6677" width="0" style="523" hidden="1" customWidth="1"/>
    <col min="6678" max="6678" width="3.75" style="523" customWidth="1"/>
    <col min="6679" max="6679" width="11.125" style="523" bestFit="1" customWidth="1"/>
    <col min="6680" max="6681" width="10.625" style="523"/>
    <col min="6682" max="6682" width="11.125" style="523" customWidth="1"/>
    <col min="6683" max="6912" width="10.625" style="523"/>
    <col min="6913" max="6920" width="0" style="523" hidden="1" customWidth="1"/>
    <col min="6921" max="6921" width="3.75" style="523" customWidth="1"/>
    <col min="6922" max="6922" width="3.875" style="523" customWidth="1"/>
    <col min="6923" max="6923" width="3.75" style="523" customWidth="1"/>
    <col min="6924" max="6924" width="12.75" style="523" customWidth="1"/>
    <col min="6925" max="6925" width="52.75" style="523" customWidth="1"/>
    <col min="6926" max="6929" width="0" style="523" hidden="1" customWidth="1"/>
    <col min="6930" max="6930" width="12.25" style="523" customWidth="1"/>
    <col min="6931" max="6931" width="6.375" style="523" customWidth="1"/>
    <col min="6932" max="6932" width="12.25" style="523" customWidth="1"/>
    <col min="6933" max="6933" width="0" style="523" hidden="1" customWidth="1"/>
    <col min="6934" max="6934" width="3.75" style="523" customWidth="1"/>
    <col min="6935" max="6935" width="11.125" style="523" bestFit="1" customWidth="1"/>
    <col min="6936" max="6937" width="10.625" style="523"/>
    <col min="6938" max="6938" width="11.125" style="523" customWidth="1"/>
    <col min="6939" max="7168" width="10.625" style="523"/>
    <col min="7169" max="7176" width="0" style="523" hidden="1" customWidth="1"/>
    <col min="7177" max="7177" width="3.75" style="523" customWidth="1"/>
    <col min="7178" max="7178" width="3.875" style="523" customWidth="1"/>
    <col min="7179" max="7179" width="3.75" style="523" customWidth="1"/>
    <col min="7180" max="7180" width="12.75" style="523" customWidth="1"/>
    <col min="7181" max="7181" width="52.75" style="523" customWidth="1"/>
    <col min="7182" max="7185" width="0" style="523" hidden="1" customWidth="1"/>
    <col min="7186" max="7186" width="12.25" style="523" customWidth="1"/>
    <col min="7187" max="7187" width="6.375" style="523" customWidth="1"/>
    <col min="7188" max="7188" width="12.25" style="523" customWidth="1"/>
    <col min="7189" max="7189" width="0" style="523" hidden="1" customWidth="1"/>
    <col min="7190" max="7190" width="3.75" style="523" customWidth="1"/>
    <col min="7191" max="7191" width="11.125" style="523" bestFit="1" customWidth="1"/>
    <col min="7192" max="7193" width="10.625" style="523"/>
    <col min="7194" max="7194" width="11.125" style="523" customWidth="1"/>
    <col min="7195" max="7424" width="10.625" style="523"/>
    <col min="7425" max="7432" width="0" style="523" hidden="1" customWidth="1"/>
    <col min="7433" max="7433" width="3.75" style="523" customWidth="1"/>
    <col min="7434" max="7434" width="3.875" style="523" customWidth="1"/>
    <col min="7435" max="7435" width="3.75" style="523" customWidth="1"/>
    <col min="7436" max="7436" width="12.75" style="523" customWidth="1"/>
    <col min="7437" max="7437" width="52.75" style="523" customWidth="1"/>
    <col min="7438" max="7441" width="0" style="523" hidden="1" customWidth="1"/>
    <col min="7442" max="7442" width="12.25" style="523" customWidth="1"/>
    <col min="7443" max="7443" width="6.375" style="523" customWidth="1"/>
    <col min="7444" max="7444" width="12.25" style="523" customWidth="1"/>
    <col min="7445" max="7445" width="0" style="523" hidden="1" customWidth="1"/>
    <col min="7446" max="7446" width="3.75" style="523" customWidth="1"/>
    <col min="7447" max="7447" width="11.125" style="523" bestFit="1" customWidth="1"/>
    <col min="7448" max="7449" width="10.625" style="523"/>
    <col min="7450" max="7450" width="11.125" style="523" customWidth="1"/>
    <col min="7451" max="7680" width="10.625" style="523"/>
    <col min="7681" max="7688" width="0" style="523" hidden="1" customWidth="1"/>
    <col min="7689" max="7689" width="3.75" style="523" customWidth="1"/>
    <col min="7690" max="7690" width="3.875" style="523" customWidth="1"/>
    <col min="7691" max="7691" width="3.75" style="523" customWidth="1"/>
    <col min="7692" max="7692" width="12.75" style="523" customWidth="1"/>
    <col min="7693" max="7693" width="52.75" style="523" customWidth="1"/>
    <col min="7694" max="7697" width="0" style="523" hidden="1" customWidth="1"/>
    <col min="7698" max="7698" width="12.25" style="523" customWidth="1"/>
    <col min="7699" max="7699" width="6.375" style="523" customWidth="1"/>
    <col min="7700" max="7700" width="12.25" style="523" customWidth="1"/>
    <col min="7701" max="7701" width="0" style="523" hidden="1" customWidth="1"/>
    <col min="7702" max="7702" width="3.75" style="523" customWidth="1"/>
    <col min="7703" max="7703" width="11.125" style="523" bestFit="1" customWidth="1"/>
    <col min="7704" max="7705" width="10.625" style="523"/>
    <col min="7706" max="7706" width="11.125" style="523" customWidth="1"/>
    <col min="7707" max="7936" width="10.625" style="523"/>
    <col min="7937" max="7944" width="0" style="523" hidden="1" customWidth="1"/>
    <col min="7945" max="7945" width="3.75" style="523" customWidth="1"/>
    <col min="7946" max="7946" width="3.875" style="523" customWidth="1"/>
    <col min="7947" max="7947" width="3.75" style="523" customWidth="1"/>
    <col min="7948" max="7948" width="12.75" style="523" customWidth="1"/>
    <col min="7949" max="7949" width="52.75" style="523" customWidth="1"/>
    <col min="7950" max="7953" width="0" style="523" hidden="1" customWidth="1"/>
    <col min="7954" max="7954" width="12.25" style="523" customWidth="1"/>
    <col min="7955" max="7955" width="6.375" style="523" customWidth="1"/>
    <col min="7956" max="7956" width="12.25" style="523" customWidth="1"/>
    <col min="7957" max="7957" width="0" style="523" hidden="1" customWidth="1"/>
    <col min="7958" max="7958" width="3.75" style="523" customWidth="1"/>
    <col min="7959" max="7959" width="11.125" style="523" bestFit="1" customWidth="1"/>
    <col min="7960" max="7961" width="10.625" style="523"/>
    <col min="7962" max="7962" width="11.125" style="523" customWidth="1"/>
    <col min="7963" max="8192" width="10.625" style="523"/>
    <col min="8193" max="8200" width="0" style="523" hidden="1" customWidth="1"/>
    <col min="8201" max="8201" width="3.75" style="523" customWidth="1"/>
    <col min="8202" max="8202" width="3.875" style="523" customWidth="1"/>
    <col min="8203" max="8203" width="3.75" style="523" customWidth="1"/>
    <col min="8204" max="8204" width="12.75" style="523" customWidth="1"/>
    <col min="8205" max="8205" width="52.75" style="523" customWidth="1"/>
    <col min="8206" max="8209" width="0" style="523" hidden="1" customWidth="1"/>
    <col min="8210" max="8210" width="12.25" style="523" customWidth="1"/>
    <col min="8211" max="8211" width="6.375" style="523" customWidth="1"/>
    <col min="8212" max="8212" width="12.25" style="523" customWidth="1"/>
    <col min="8213" max="8213" width="0" style="523" hidden="1" customWidth="1"/>
    <col min="8214" max="8214" width="3.75" style="523" customWidth="1"/>
    <col min="8215" max="8215" width="11.125" style="523" bestFit="1" customWidth="1"/>
    <col min="8216" max="8217" width="10.625" style="523"/>
    <col min="8218" max="8218" width="11.125" style="523" customWidth="1"/>
    <col min="8219" max="8448" width="10.625" style="523"/>
    <col min="8449" max="8456" width="0" style="523" hidden="1" customWidth="1"/>
    <col min="8457" max="8457" width="3.75" style="523" customWidth="1"/>
    <col min="8458" max="8458" width="3.875" style="523" customWidth="1"/>
    <col min="8459" max="8459" width="3.75" style="523" customWidth="1"/>
    <col min="8460" max="8460" width="12.75" style="523" customWidth="1"/>
    <col min="8461" max="8461" width="52.75" style="523" customWidth="1"/>
    <col min="8462" max="8465" width="0" style="523" hidden="1" customWidth="1"/>
    <col min="8466" max="8466" width="12.25" style="523" customWidth="1"/>
    <col min="8467" max="8467" width="6.375" style="523" customWidth="1"/>
    <col min="8468" max="8468" width="12.25" style="523" customWidth="1"/>
    <col min="8469" max="8469" width="0" style="523" hidden="1" customWidth="1"/>
    <col min="8470" max="8470" width="3.75" style="523" customWidth="1"/>
    <col min="8471" max="8471" width="11.125" style="523" bestFit="1" customWidth="1"/>
    <col min="8472" max="8473" width="10.625" style="523"/>
    <col min="8474" max="8474" width="11.125" style="523" customWidth="1"/>
    <col min="8475" max="8704" width="10.625" style="523"/>
    <col min="8705" max="8712" width="0" style="523" hidden="1" customWidth="1"/>
    <col min="8713" max="8713" width="3.75" style="523" customWidth="1"/>
    <col min="8714" max="8714" width="3.875" style="523" customWidth="1"/>
    <col min="8715" max="8715" width="3.75" style="523" customWidth="1"/>
    <col min="8716" max="8716" width="12.75" style="523" customWidth="1"/>
    <col min="8717" max="8717" width="52.75" style="523" customWidth="1"/>
    <col min="8718" max="8721" width="0" style="523" hidden="1" customWidth="1"/>
    <col min="8722" max="8722" width="12.25" style="523" customWidth="1"/>
    <col min="8723" max="8723" width="6.375" style="523" customWidth="1"/>
    <col min="8724" max="8724" width="12.25" style="523" customWidth="1"/>
    <col min="8725" max="8725" width="0" style="523" hidden="1" customWidth="1"/>
    <col min="8726" max="8726" width="3.75" style="523" customWidth="1"/>
    <col min="8727" max="8727" width="11.125" style="523" bestFit="1" customWidth="1"/>
    <col min="8728" max="8729" width="10.625" style="523"/>
    <col min="8730" max="8730" width="11.125" style="523" customWidth="1"/>
    <col min="8731" max="8960" width="10.625" style="523"/>
    <col min="8961" max="8968" width="0" style="523" hidden="1" customWidth="1"/>
    <col min="8969" max="8969" width="3.75" style="523" customWidth="1"/>
    <col min="8970" max="8970" width="3.875" style="523" customWidth="1"/>
    <col min="8971" max="8971" width="3.75" style="523" customWidth="1"/>
    <col min="8972" max="8972" width="12.75" style="523" customWidth="1"/>
    <col min="8973" max="8973" width="52.75" style="523" customWidth="1"/>
    <col min="8974" max="8977" width="0" style="523" hidden="1" customWidth="1"/>
    <col min="8978" max="8978" width="12.25" style="523" customWidth="1"/>
    <col min="8979" max="8979" width="6.375" style="523" customWidth="1"/>
    <col min="8980" max="8980" width="12.25" style="523" customWidth="1"/>
    <col min="8981" max="8981" width="0" style="523" hidden="1" customWidth="1"/>
    <col min="8982" max="8982" width="3.75" style="523" customWidth="1"/>
    <col min="8983" max="8983" width="11.125" style="523" bestFit="1" customWidth="1"/>
    <col min="8984" max="8985" width="10.625" style="523"/>
    <col min="8986" max="8986" width="11.125" style="523" customWidth="1"/>
    <col min="8987" max="9216" width="10.625" style="523"/>
    <col min="9217" max="9224" width="0" style="523" hidden="1" customWidth="1"/>
    <col min="9225" max="9225" width="3.75" style="523" customWidth="1"/>
    <col min="9226" max="9226" width="3.875" style="523" customWidth="1"/>
    <col min="9227" max="9227" width="3.75" style="523" customWidth="1"/>
    <col min="9228" max="9228" width="12.75" style="523" customWidth="1"/>
    <col min="9229" max="9229" width="52.75" style="523" customWidth="1"/>
    <col min="9230" max="9233" width="0" style="523" hidden="1" customWidth="1"/>
    <col min="9234" max="9234" width="12.25" style="523" customWidth="1"/>
    <col min="9235" max="9235" width="6.375" style="523" customWidth="1"/>
    <col min="9236" max="9236" width="12.25" style="523" customWidth="1"/>
    <col min="9237" max="9237" width="0" style="523" hidden="1" customWidth="1"/>
    <col min="9238" max="9238" width="3.75" style="523" customWidth="1"/>
    <col min="9239" max="9239" width="11.125" style="523" bestFit="1" customWidth="1"/>
    <col min="9240" max="9241" width="10.625" style="523"/>
    <col min="9242" max="9242" width="11.125" style="523" customWidth="1"/>
    <col min="9243" max="9472" width="10.625" style="523"/>
    <col min="9473" max="9480" width="0" style="523" hidden="1" customWidth="1"/>
    <col min="9481" max="9481" width="3.75" style="523" customWidth="1"/>
    <col min="9482" max="9482" width="3.875" style="523" customWidth="1"/>
    <col min="9483" max="9483" width="3.75" style="523" customWidth="1"/>
    <col min="9484" max="9484" width="12.75" style="523" customWidth="1"/>
    <col min="9485" max="9485" width="52.75" style="523" customWidth="1"/>
    <col min="9486" max="9489" width="0" style="523" hidden="1" customWidth="1"/>
    <col min="9490" max="9490" width="12.25" style="523" customWidth="1"/>
    <col min="9491" max="9491" width="6.375" style="523" customWidth="1"/>
    <col min="9492" max="9492" width="12.25" style="523" customWidth="1"/>
    <col min="9493" max="9493" width="0" style="523" hidden="1" customWidth="1"/>
    <col min="9494" max="9494" width="3.75" style="523" customWidth="1"/>
    <col min="9495" max="9495" width="11.125" style="523" bestFit="1" customWidth="1"/>
    <col min="9496" max="9497" width="10.625" style="523"/>
    <col min="9498" max="9498" width="11.125" style="523" customWidth="1"/>
    <col min="9499" max="9728" width="10.625" style="523"/>
    <col min="9729" max="9736" width="0" style="523" hidden="1" customWidth="1"/>
    <col min="9737" max="9737" width="3.75" style="523" customWidth="1"/>
    <col min="9738" max="9738" width="3.875" style="523" customWidth="1"/>
    <col min="9739" max="9739" width="3.75" style="523" customWidth="1"/>
    <col min="9740" max="9740" width="12.75" style="523" customWidth="1"/>
    <col min="9741" max="9741" width="52.75" style="523" customWidth="1"/>
    <col min="9742" max="9745" width="0" style="523" hidden="1" customWidth="1"/>
    <col min="9746" max="9746" width="12.25" style="523" customWidth="1"/>
    <col min="9747" max="9747" width="6.375" style="523" customWidth="1"/>
    <col min="9748" max="9748" width="12.25" style="523" customWidth="1"/>
    <col min="9749" max="9749" width="0" style="523" hidden="1" customWidth="1"/>
    <col min="9750" max="9750" width="3.75" style="523" customWidth="1"/>
    <col min="9751" max="9751" width="11.125" style="523" bestFit="1" customWidth="1"/>
    <col min="9752" max="9753" width="10.625" style="523"/>
    <col min="9754" max="9754" width="11.125" style="523" customWidth="1"/>
    <col min="9755" max="9984" width="10.625" style="523"/>
    <col min="9985" max="9992" width="0" style="523" hidden="1" customWidth="1"/>
    <col min="9993" max="9993" width="3.75" style="523" customWidth="1"/>
    <col min="9994" max="9994" width="3.875" style="523" customWidth="1"/>
    <col min="9995" max="9995" width="3.75" style="523" customWidth="1"/>
    <col min="9996" max="9996" width="12.75" style="523" customWidth="1"/>
    <col min="9997" max="9997" width="52.75" style="523" customWidth="1"/>
    <col min="9998" max="10001" width="0" style="523" hidden="1" customWidth="1"/>
    <col min="10002" max="10002" width="12.25" style="523" customWidth="1"/>
    <col min="10003" max="10003" width="6.375" style="523" customWidth="1"/>
    <col min="10004" max="10004" width="12.25" style="523" customWidth="1"/>
    <col min="10005" max="10005" width="0" style="523" hidden="1" customWidth="1"/>
    <col min="10006" max="10006" width="3.75" style="523" customWidth="1"/>
    <col min="10007" max="10007" width="11.125" style="523" bestFit="1" customWidth="1"/>
    <col min="10008" max="10009" width="10.625" style="523"/>
    <col min="10010" max="10010" width="11.125" style="523" customWidth="1"/>
    <col min="10011" max="10240" width="10.625" style="523"/>
    <col min="10241" max="10248" width="0" style="523" hidden="1" customWidth="1"/>
    <col min="10249" max="10249" width="3.75" style="523" customWidth="1"/>
    <col min="10250" max="10250" width="3.875" style="523" customWidth="1"/>
    <col min="10251" max="10251" width="3.75" style="523" customWidth="1"/>
    <col min="10252" max="10252" width="12.75" style="523" customWidth="1"/>
    <col min="10253" max="10253" width="52.75" style="523" customWidth="1"/>
    <col min="10254" max="10257" width="0" style="523" hidden="1" customWidth="1"/>
    <col min="10258" max="10258" width="12.25" style="523" customWidth="1"/>
    <col min="10259" max="10259" width="6.375" style="523" customWidth="1"/>
    <col min="10260" max="10260" width="12.25" style="523" customWidth="1"/>
    <col min="10261" max="10261" width="0" style="523" hidden="1" customWidth="1"/>
    <col min="10262" max="10262" width="3.75" style="523" customWidth="1"/>
    <col min="10263" max="10263" width="11.125" style="523" bestFit="1" customWidth="1"/>
    <col min="10264" max="10265" width="10.625" style="523"/>
    <col min="10266" max="10266" width="11.125" style="523" customWidth="1"/>
    <col min="10267" max="10496" width="10.625" style="523"/>
    <col min="10497" max="10504" width="0" style="523" hidden="1" customWidth="1"/>
    <col min="10505" max="10505" width="3.75" style="523" customWidth="1"/>
    <col min="10506" max="10506" width="3.875" style="523" customWidth="1"/>
    <col min="10507" max="10507" width="3.75" style="523" customWidth="1"/>
    <col min="10508" max="10508" width="12.75" style="523" customWidth="1"/>
    <col min="10509" max="10509" width="52.75" style="523" customWidth="1"/>
    <col min="10510" max="10513" width="0" style="523" hidden="1" customWidth="1"/>
    <col min="10514" max="10514" width="12.25" style="523" customWidth="1"/>
    <col min="10515" max="10515" width="6.375" style="523" customWidth="1"/>
    <col min="10516" max="10516" width="12.25" style="523" customWidth="1"/>
    <col min="10517" max="10517" width="0" style="523" hidden="1" customWidth="1"/>
    <col min="10518" max="10518" width="3.75" style="523" customWidth="1"/>
    <col min="10519" max="10519" width="11.125" style="523" bestFit="1" customWidth="1"/>
    <col min="10520" max="10521" width="10.625" style="523"/>
    <col min="10522" max="10522" width="11.125" style="523" customWidth="1"/>
    <col min="10523" max="10752" width="10.625" style="523"/>
    <col min="10753" max="10760" width="0" style="523" hidden="1" customWidth="1"/>
    <col min="10761" max="10761" width="3.75" style="523" customWidth="1"/>
    <col min="10762" max="10762" width="3.875" style="523" customWidth="1"/>
    <col min="10763" max="10763" width="3.75" style="523" customWidth="1"/>
    <col min="10764" max="10764" width="12.75" style="523" customWidth="1"/>
    <col min="10765" max="10765" width="52.75" style="523" customWidth="1"/>
    <col min="10766" max="10769" width="0" style="523" hidden="1" customWidth="1"/>
    <col min="10770" max="10770" width="12.25" style="523" customWidth="1"/>
    <col min="10771" max="10771" width="6.375" style="523" customWidth="1"/>
    <col min="10772" max="10772" width="12.25" style="523" customWidth="1"/>
    <col min="10773" max="10773" width="0" style="523" hidden="1" customWidth="1"/>
    <col min="10774" max="10774" width="3.75" style="523" customWidth="1"/>
    <col min="10775" max="10775" width="11.125" style="523" bestFit="1" customWidth="1"/>
    <col min="10776" max="10777" width="10.625" style="523"/>
    <col min="10778" max="10778" width="11.125" style="523" customWidth="1"/>
    <col min="10779" max="11008" width="10.625" style="523"/>
    <col min="11009" max="11016" width="0" style="523" hidden="1" customWidth="1"/>
    <col min="11017" max="11017" width="3.75" style="523" customWidth="1"/>
    <col min="11018" max="11018" width="3.875" style="523" customWidth="1"/>
    <col min="11019" max="11019" width="3.75" style="523" customWidth="1"/>
    <col min="11020" max="11020" width="12.75" style="523" customWidth="1"/>
    <col min="11021" max="11021" width="52.75" style="523" customWidth="1"/>
    <col min="11022" max="11025" width="0" style="523" hidden="1" customWidth="1"/>
    <col min="11026" max="11026" width="12.25" style="523" customWidth="1"/>
    <col min="11027" max="11027" width="6.375" style="523" customWidth="1"/>
    <col min="11028" max="11028" width="12.25" style="523" customWidth="1"/>
    <col min="11029" max="11029" width="0" style="523" hidden="1" customWidth="1"/>
    <col min="11030" max="11030" width="3.75" style="523" customWidth="1"/>
    <col min="11031" max="11031" width="11.125" style="523" bestFit="1" customWidth="1"/>
    <col min="11032" max="11033" width="10.625" style="523"/>
    <col min="11034" max="11034" width="11.125" style="523" customWidth="1"/>
    <col min="11035" max="11264" width="10.625" style="523"/>
    <col min="11265" max="11272" width="0" style="523" hidden="1" customWidth="1"/>
    <col min="11273" max="11273" width="3.75" style="523" customWidth="1"/>
    <col min="11274" max="11274" width="3.875" style="523" customWidth="1"/>
    <col min="11275" max="11275" width="3.75" style="523" customWidth="1"/>
    <col min="11276" max="11276" width="12.75" style="523" customWidth="1"/>
    <col min="11277" max="11277" width="52.75" style="523" customWidth="1"/>
    <col min="11278" max="11281" width="0" style="523" hidden="1" customWidth="1"/>
    <col min="11282" max="11282" width="12.25" style="523" customWidth="1"/>
    <col min="11283" max="11283" width="6.375" style="523" customWidth="1"/>
    <col min="11284" max="11284" width="12.25" style="523" customWidth="1"/>
    <col min="11285" max="11285" width="0" style="523" hidden="1" customWidth="1"/>
    <col min="11286" max="11286" width="3.75" style="523" customWidth="1"/>
    <col min="11287" max="11287" width="11.125" style="523" bestFit="1" customWidth="1"/>
    <col min="11288" max="11289" width="10.625" style="523"/>
    <col min="11290" max="11290" width="11.125" style="523" customWidth="1"/>
    <col min="11291" max="11520" width="10.625" style="523"/>
    <col min="11521" max="11528" width="0" style="523" hidden="1" customWidth="1"/>
    <col min="11529" max="11529" width="3.75" style="523" customWidth="1"/>
    <col min="11530" max="11530" width="3.875" style="523" customWidth="1"/>
    <col min="11531" max="11531" width="3.75" style="523" customWidth="1"/>
    <col min="11532" max="11532" width="12.75" style="523" customWidth="1"/>
    <col min="11533" max="11533" width="52.75" style="523" customWidth="1"/>
    <col min="11534" max="11537" width="0" style="523" hidden="1" customWidth="1"/>
    <col min="11538" max="11538" width="12.25" style="523" customWidth="1"/>
    <col min="11539" max="11539" width="6.375" style="523" customWidth="1"/>
    <col min="11540" max="11540" width="12.25" style="523" customWidth="1"/>
    <col min="11541" max="11541" width="0" style="523" hidden="1" customWidth="1"/>
    <col min="11542" max="11542" width="3.75" style="523" customWidth="1"/>
    <col min="11543" max="11543" width="11.125" style="523" bestFit="1" customWidth="1"/>
    <col min="11544" max="11545" width="10.625" style="523"/>
    <col min="11546" max="11546" width="11.125" style="523" customWidth="1"/>
    <col min="11547" max="11776" width="10.625" style="523"/>
    <col min="11777" max="11784" width="0" style="523" hidden="1" customWidth="1"/>
    <col min="11785" max="11785" width="3.75" style="523" customWidth="1"/>
    <col min="11786" max="11786" width="3.875" style="523" customWidth="1"/>
    <col min="11787" max="11787" width="3.75" style="523" customWidth="1"/>
    <col min="11788" max="11788" width="12.75" style="523" customWidth="1"/>
    <col min="11789" max="11789" width="52.75" style="523" customWidth="1"/>
    <col min="11790" max="11793" width="0" style="523" hidden="1" customWidth="1"/>
    <col min="11794" max="11794" width="12.25" style="523" customWidth="1"/>
    <col min="11795" max="11795" width="6.375" style="523" customWidth="1"/>
    <col min="11796" max="11796" width="12.25" style="523" customWidth="1"/>
    <col min="11797" max="11797" width="0" style="523" hidden="1" customWidth="1"/>
    <col min="11798" max="11798" width="3.75" style="523" customWidth="1"/>
    <col min="11799" max="11799" width="11.125" style="523" bestFit="1" customWidth="1"/>
    <col min="11800" max="11801" width="10.625" style="523"/>
    <col min="11802" max="11802" width="11.125" style="523" customWidth="1"/>
    <col min="11803" max="12032" width="10.625" style="523"/>
    <col min="12033" max="12040" width="0" style="523" hidden="1" customWidth="1"/>
    <col min="12041" max="12041" width="3.75" style="523" customWidth="1"/>
    <col min="12042" max="12042" width="3.875" style="523" customWidth="1"/>
    <col min="12043" max="12043" width="3.75" style="523" customWidth="1"/>
    <col min="12044" max="12044" width="12.75" style="523" customWidth="1"/>
    <col min="12045" max="12045" width="52.75" style="523" customWidth="1"/>
    <col min="12046" max="12049" width="0" style="523" hidden="1" customWidth="1"/>
    <col min="12050" max="12050" width="12.25" style="523" customWidth="1"/>
    <col min="12051" max="12051" width="6.375" style="523" customWidth="1"/>
    <col min="12052" max="12052" width="12.25" style="523" customWidth="1"/>
    <col min="12053" max="12053" width="0" style="523" hidden="1" customWidth="1"/>
    <col min="12054" max="12054" width="3.75" style="523" customWidth="1"/>
    <col min="12055" max="12055" width="11.125" style="523" bestFit="1" customWidth="1"/>
    <col min="12056" max="12057" width="10.625" style="523"/>
    <col min="12058" max="12058" width="11.125" style="523" customWidth="1"/>
    <col min="12059" max="12288" width="10.625" style="523"/>
    <col min="12289" max="12296" width="0" style="523" hidden="1" customWidth="1"/>
    <col min="12297" max="12297" width="3.75" style="523" customWidth="1"/>
    <col min="12298" max="12298" width="3.875" style="523" customWidth="1"/>
    <col min="12299" max="12299" width="3.75" style="523" customWidth="1"/>
    <col min="12300" max="12300" width="12.75" style="523" customWidth="1"/>
    <col min="12301" max="12301" width="52.75" style="523" customWidth="1"/>
    <col min="12302" max="12305" width="0" style="523" hidden="1" customWidth="1"/>
    <col min="12306" max="12306" width="12.25" style="523" customWidth="1"/>
    <col min="12307" max="12307" width="6.375" style="523" customWidth="1"/>
    <col min="12308" max="12308" width="12.25" style="523" customWidth="1"/>
    <col min="12309" max="12309" width="0" style="523" hidden="1" customWidth="1"/>
    <col min="12310" max="12310" width="3.75" style="523" customWidth="1"/>
    <col min="12311" max="12311" width="11.125" style="523" bestFit="1" customWidth="1"/>
    <col min="12312" max="12313" width="10.625" style="523"/>
    <col min="12314" max="12314" width="11.125" style="523" customWidth="1"/>
    <col min="12315" max="12544" width="10.625" style="523"/>
    <col min="12545" max="12552" width="0" style="523" hidden="1" customWidth="1"/>
    <col min="12553" max="12553" width="3.75" style="523" customWidth="1"/>
    <col min="12554" max="12554" width="3.875" style="523" customWidth="1"/>
    <col min="12555" max="12555" width="3.75" style="523" customWidth="1"/>
    <col min="12556" max="12556" width="12.75" style="523" customWidth="1"/>
    <col min="12557" max="12557" width="52.75" style="523" customWidth="1"/>
    <col min="12558" max="12561" width="0" style="523" hidden="1" customWidth="1"/>
    <col min="12562" max="12562" width="12.25" style="523" customWidth="1"/>
    <col min="12563" max="12563" width="6.375" style="523" customWidth="1"/>
    <col min="12564" max="12564" width="12.25" style="523" customWidth="1"/>
    <col min="12565" max="12565" width="0" style="523" hidden="1" customWidth="1"/>
    <col min="12566" max="12566" width="3.75" style="523" customWidth="1"/>
    <col min="12567" max="12567" width="11.125" style="523" bestFit="1" customWidth="1"/>
    <col min="12568" max="12569" width="10.625" style="523"/>
    <col min="12570" max="12570" width="11.125" style="523" customWidth="1"/>
    <col min="12571" max="12800" width="10.625" style="523"/>
    <col min="12801" max="12808" width="0" style="523" hidden="1" customWidth="1"/>
    <col min="12809" max="12809" width="3.75" style="523" customWidth="1"/>
    <col min="12810" max="12810" width="3.875" style="523" customWidth="1"/>
    <col min="12811" max="12811" width="3.75" style="523" customWidth="1"/>
    <col min="12812" max="12812" width="12.75" style="523" customWidth="1"/>
    <col min="12813" max="12813" width="52.75" style="523" customWidth="1"/>
    <col min="12814" max="12817" width="0" style="523" hidden="1" customWidth="1"/>
    <col min="12818" max="12818" width="12.25" style="523" customWidth="1"/>
    <col min="12819" max="12819" width="6.375" style="523" customWidth="1"/>
    <col min="12820" max="12820" width="12.25" style="523" customWidth="1"/>
    <col min="12821" max="12821" width="0" style="523" hidden="1" customWidth="1"/>
    <col min="12822" max="12822" width="3.75" style="523" customWidth="1"/>
    <col min="12823" max="12823" width="11.125" style="523" bestFit="1" customWidth="1"/>
    <col min="12824" max="12825" width="10.625" style="523"/>
    <col min="12826" max="12826" width="11.125" style="523" customWidth="1"/>
    <col min="12827" max="13056" width="10.625" style="523"/>
    <col min="13057" max="13064" width="0" style="523" hidden="1" customWidth="1"/>
    <col min="13065" max="13065" width="3.75" style="523" customWidth="1"/>
    <col min="13066" max="13066" width="3.875" style="523" customWidth="1"/>
    <col min="13067" max="13067" width="3.75" style="523" customWidth="1"/>
    <col min="13068" max="13068" width="12.75" style="523" customWidth="1"/>
    <col min="13069" max="13069" width="52.75" style="523" customWidth="1"/>
    <col min="13070" max="13073" width="0" style="523" hidden="1" customWidth="1"/>
    <col min="13074" max="13074" width="12.25" style="523" customWidth="1"/>
    <col min="13075" max="13075" width="6.375" style="523" customWidth="1"/>
    <col min="13076" max="13076" width="12.25" style="523" customWidth="1"/>
    <col min="13077" max="13077" width="0" style="523" hidden="1" customWidth="1"/>
    <col min="13078" max="13078" width="3.75" style="523" customWidth="1"/>
    <col min="13079" max="13079" width="11.125" style="523" bestFit="1" customWidth="1"/>
    <col min="13080" max="13081" width="10.625" style="523"/>
    <col min="13082" max="13082" width="11.125" style="523" customWidth="1"/>
    <col min="13083" max="13312" width="10.625" style="523"/>
    <col min="13313" max="13320" width="0" style="523" hidden="1" customWidth="1"/>
    <col min="13321" max="13321" width="3.75" style="523" customWidth="1"/>
    <col min="13322" max="13322" width="3.875" style="523" customWidth="1"/>
    <col min="13323" max="13323" width="3.75" style="523" customWidth="1"/>
    <col min="13324" max="13324" width="12.75" style="523" customWidth="1"/>
    <col min="13325" max="13325" width="52.75" style="523" customWidth="1"/>
    <col min="13326" max="13329" width="0" style="523" hidden="1" customWidth="1"/>
    <col min="13330" max="13330" width="12.25" style="523" customWidth="1"/>
    <col min="13331" max="13331" width="6.375" style="523" customWidth="1"/>
    <col min="13332" max="13332" width="12.25" style="523" customWidth="1"/>
    <col min="13333" max="13333" width="0" style="523" hidden="1" customWidth="1"/>
    <col min="13334" max="13334" width="3.75" style="523" customWidth="1"/>
    <col min="13335" max="13335" width="11.125" style="523" bestFit="1" customWidth="1"/>
    <col min="13336" max="13337" width="10.625" style="523"/>
    <col min="13338" max="13338" width="11.125" style="523" customWidth="1"/>
    <col min="13339" max="13568" width="10.625" style="523"/>
    <col min="13569" max="13576" width="0" style="523" hidden="1" customWidth="1"/>
    <col min="13577" max="13577" width="3.75" style="523" customWidth="1"/>
    <col min="13578" max="13578" width="3.875" style="523" customWidth="1"/>
    <col min="13579" max="13579" width="3.75" style="523" customWidth="1"/>
    <col min="13580" max="13580" width="12.75" style="523" customWidth="1"/>
    <col min="13581" max="13581" width="52.75" style="523" customWidth="1"/>
    <col min="13582" max="13585" width="0" style="523" hidden="1" customWidth="1"/>
    <col min="13586" max="13586" width="12.25" style="523" customWidth="1"/>
    <col min="13587" max="13587" width="6.375" style="523" customWidth="1"/>
    <col min="13588" max="13588" width="12.25" style="523" customWidth="1"/>
    <col min="13589" max="13589" width="0" style="523" hidden="1" customWidth="1"/>
    <col min="13590" max="13590" width="3.75" style="523" customWidth="1"/>
    <col min="13591" max="13591" width="11.125" style="523" bestFit="1" customWidth="1"/>
    <col min="13592" max="13593" width="10.625" style="523"/>
    <col min="13594" max="13594" width="11.125" style="523" customWidth="1"/>
    <col min="13595" max="13824" width="10.625" style="523"/>
    <col min="13825" max="13832" width="0" style="523" hidden="1" customWidth="1"/>
    <col min="13833" max="13833" width="3.75" style="523" customWidth="1"/>
    <col min="13834" max="13834" width="3.875" style="523" customWidth="1"/>
    <col min="13835" max="13835" width="3.75" style="523" customWidth="1"/>
    <col min="13836" max="13836" width="12.75" style="523" customWidth="1"/>
    <col min="13837" max="13837" width="52.75" style="523" customWidth="1"/>
    <col min="13838" max="13841" width="0" style="523" hidden="1" customWidth="1"/>
    <col min="13842" max="13842" width="12.25" style="523" customWidth="1"/>
    <col min="13843" max="13843" width="6.375" style="523" customWidth="1"/>
    <col min="13844" max="13844" width="12.25" style="523" customWidth="1"/>
    <col min="13845" max="13845" width="0" style="523" hidden="1" customWidth="1"/>
    <col min="13846" max="13846" width="3.75" style="523" customWidth="1"/>
    <col min="13847" max="13847" width="11.125" style="523" bestFit="1" customWidth="1"/>
    <col min="13848" max="13849" width="10.625" style="523"/>
    <col min="13850" max="13850" width="11.125" style="523" customWidth="1"/>
    <col min="13851" max="14080" width="10.625" style="523"/>
    <col min="14081" max="14088" width="0" style="523" hidden="1" customWidth="1"/>
    <col min="14089" max="14089" width="3.75" style="523" customWidth="1"/>
    <col min="14090" max="14090" width="3.875" style="523" customWidth="1"/>
    <col min="14091" max="14091" width="3.75" style="523" customWidth="1"/>
    <col min="14092" max="14092" width="12.75" style="523" customWidth="1"/>
    <col min="14093" max="14093" width="52.75" style="523" customWidth="1"/>
    <col min="14094" max="14097" width="0" style="523" hidden="1" customWidth="1"/>
    <col min="14098" max="14098" width="12.25" style="523" customWidth="1"/>
    <col min="14099" max="14099" width="6.375" style="523" customWidth="1"/>
    <col min="14100" max="14100" width="12.25" style="523" customWidth="1"/>
    <col min="14101" max="14101" width="0" style="523" hidden="1" customWidth="1"/>
    <col min="14102" max="14102" width="3.75" style="523" customWidth="1"/>
    <col min="14103" max="14103" width="11.125" style="523" bestFit="1" customWidth="1"/>
    <col min="14104" max="14105" width="10.625" style="523"/>
    <col min="14106" max="14106" width="11.125" style="523" customWidth="1"/>
    <col min="14107" max="14336" width="10.625" style="523"/>
    <col min="14337" max="14344" width="0" style="523" hidden="1" customWidth="1"/>
    <col min="14345" max="14345" width="3.75" style="523" customWidth="1"/>
    <col min="14346" max="14346" width="3.875" style="523" customWidth="1"/>
    <col min="14347" max="14347" width="3.75" style="523" customWidth="1"/>
    <col min="14348" max="14348" width="12.75" style="523" customWidth="1"/>
    <col min="14349" max="14349" width="52.75" style="523" customWidth="1"/>
    <col min="14350" max="14353" width="0" style="523" hidden="1" customWidth="1"/>
    <col min="14354" max="14354" width="12.25" style="523" customWidth="1"/>
    <col min="14355" max="14355" width="6.375" style="523" customWidth="1"/>
    <col min="14356" max="14356" width="12.25" style="523" customWidth="1"/>
    <col min="14357" max="14357" width="0" style="523" hidden="1" customWidth="1"/>
    <col min="14358" max="14358" width="3.75" style="523" customWidth="1"/>
    <col min="14359" max="14359" width="11.125" style="523" bestFit="1" customWidth="1"/>
    <col min="14360" max="14361" width="10.625" style="523"/>
    <col min="14362" max="14362" width="11.125" style="523" customWidth="1"/>
    <col min="14363" max="14592" width="10.625" style="523"/>
    <col min="14593" max="14600" width="0" style="523" hidden="1" customWidth="1"/>
    <col min="14601" max="14601" width="3.75" style="523" customWidth="1"/>
    <col min="14602" max="14602" width="3.875" style="523" customWidth="1"/>
    <col min="14603" max="14603" width="3.75" style="523" customWidth="1"/>
    <col min="14604" max="14604" width="12.75" style="523" customWidth="1"/>
    <col min="14605" max="14605" width="52.75" style="523" customWidth="1"/>
    <col min="14606" max="14609" width="0" style="523" hidden="1" customWidth="1"/>
    <col min="14610" max="14610" width="12.25" style="523" customWidth="1"/>
    <col min="14611" max="14611" width="6.375" style="523" customWidth="1"/>
    <col min="14612" max="14612" width="12.25" style="523" customWidth="1"/>
    <col min="14613" max="14613" width="0" style="523" hidden="1" customWidth="1"/>
    <col min="14614" max="14614" width="3.75" style="523" customWidth="1"/>
    <col min="14615" max="14615" width="11.125" style="523" bestFit="1" customWidth="1"/>
    <col min="14616" max="14617" width="10.625" style="523"/>
    <col min="14618" max="14618" width="11.125" style="523" customWidth="1"/>
    <col min="14619" max="14848" width="10.625" style="523"/>
    <col min="14849" max="14856" width="0" style="523" hidden="1" customWidth="1"/>
    <col min="14857" max="14857" width="3.75" style="523" customWidth="1"/>
    <col min="14858" max="14858" width="3.875" style="523" customWidth="1"/>
    <col min="14859" max="14859" width="3.75" style="523" customWidth="1"/>
    <col min="14860" max="14860" width="12.75" style="523" customWidth="1"/>
    <col min="14861" max="14861" width="52.75" style="523" customWidth="1"/>
    <col min="14862" max="14865" width="0" style="523" hidden="1" customWidth="1"/>
    <col min="14866" max="14866" width="12.25" style="523" customWidth="1"/>
    <col min="14867" max="14867" width="6.375" style="523" customWidth="1"/>
    <col min="14868" max="14868" width="12.25" style="523" customWidth="1"/>
    <col min="14869" max="14869" width="0" style="523" hidden="1" customWidth="1"/>
    <col min="14870" max="14870" width="3.75" style="523" customWidth="1"/>
    <col min="14871" max="14871" width="11.125" style="523" bestFit="1" customWidth="1"/>
    <col min="14872" max="14873" width="10.625" style="523"/>
    <col min="14874" max="14874" width="11.125" style="523" customWidth="1"/>
    <col min="14875" max="15104" width="10.625" style="523"/>
    <col min="15105" max="15112" width="0" style="523" hidden="1" customWidth="1"/>
    <col min="15113" max="15113" width="3.75" style="523" customWidth="1"/>
    <col min="15114" max="15114" width="3.875" style="523" customWidth="1"/>
    <col min="15115" max="15115" width="3.75" style="523" customWidth="1"/>
    <col min="15116" max="15116" width="12.75" style="523" customWidth="1"/>
    <col min="15117" max="15117" width="52.75" style="523" customWidth="1"/>
    <col min="15118" max="15121" width="0" style="523" hidden="1" customWidth="1"/>
    <col min="15122" max="15122" width="12.25" style="523" customWidth="1"/>
    <col min="15123" max="15123" width="6.375" style="523" customWidth="1"/>
    <col min="15124" max="15124" width="12.25" style="523" customWidth="1"/>
    <col min="15125" max="15125" width="0" style="523" hidden="1" customWidth="1"/>
    <col min="15126" max="15126" width="3.75" style="523" customWidth="1"/>
    <col min="15127" max="15127" width="11.125" style="523" bestFit="1" customWidth="1"/>
    <col min="15128" max="15129" width="10.625" style="523"/>
    <col min="15130" max="15130" width="11.125" style="523" customWidth="1"/>
    <col min="15131" max="15360" width="10.625" style="523"/>
    <col min="15361" max="15368" width="0" style="523" hidden="1" customWidth="1"/>
    <col min="15369" max="15369" width="3.75" style="523" customWidth="1"/>
    <col min="15370" max="15370" width="3.875" style="523" customWidth="1"/>
    <col min="15371" max="15371" width="3.75" style="523" customWidth="1"/>
    <col min="15372" max="15372" width="12.75" style="523" customWidth="1"/>
    <col min="15373" max="15373" width="52.75" style="523" customWidth="1"/>
    <col min="15374" max="15377" width="0" style="523" hidden="1" customWidth="1"/>
    <col min="15378" max="15378" width="12.25" style="523" customWidth="1"/>
    <col min="15379" max="15379" width="6.375" style="523" customWidth="1"/>
    <col min="15380" max="15380" width="12.25" style="523" customWidth="1"/>
    <col min="15381" max="15381" width="0" style="523" hidden="1" customWidth="1"/>
    <col min="15382" max="15382" width="3.75" style="523" customWidth="1"/>
    <col min="15383" max="15383" width="11.125" style="523" bestFit="1" customWidth="1"/>
    <col min="15384" max="15385" width="10.625" style="523"/>
    <col min="15386" max="15386" width="11.125" style="523" customWidth="1"/>
    <col min="15387" max="15616" width="10.625" style="523"/>
    <col min="15617" max="15624" width="0" style="523" hidden="1" customWidth="1"/>
    <col min="15625" max="15625" width="3.75" style="523" customWidth="1"/>
    <col min="15626" max="15626" width="3.875" style="523" customWidth="1"/>
    <col min="15627" max="15627" width="3.75" style="523" customWidth="1"/>
    <col min="15628" max="15628" width="12.75" style="523" customWidth="1"/>
    <col min="15629" max="15629" width="52.75" style="523" customWidth="1"/>
    <col min="15630" max="15633" width="0" style="523" hidden="1" customWidth="1"/>
    <col min="15634" max="15634" width="12.25" style="523" customWidth="1"/>
    <col min="15635" max="15635" width="6.375" style="523" customWidth="1"/>
    <col min="15636" max="15636" width="12.25" style="523" customWidth="1"/>
    <col min="15637" max="15637" width="0" style="523" hidden="1" customWidth="1"/>
    <col min="15638" max="15638" width="3.75" style="523" customWidth="1"/>
    <col min="15639" max="15639" width="11.125" style="523" bestFit="1" customWidth="1"/>
    <col min="15640" max="15641" width="10.625" style="523"/>
    <col min="15642" max="15642" width="11.125" style="523" customWidth="1"/>
    <col min="15643" max="15872" width="10.625" style="523"/>
    <col min="15873" max="15880" width="0" style="523" hidden="1" customWidth="1"/>
    <col min="15881" max="15881" width="3.75" style="523" customWidth="1"/>
    <col min="15882" max="15882" width="3.875" style="523" customWidth="1"/>
    <col min="15883" max="15883" width="3.75" style="523" customWidth="1"/>
    <col min="15884" max="15884" width="12.75" style="523" customWidth="1"/>
    <col min="15885" max="15885" width="52.75" style="523" customWidth="1"/>
    <col min="15886" max="15889" width="0" style="523" hidden="1" customWidth="1"/>
    <col min="15890" max="15890" width="12.25" style="523" customWidth="1"/>
    <col min="15891" max="15891" width="6.375" style="523" customWidth="1"/>
    <col min="15892" max="15892" width="12.25" style="523" customWidth="1"/>
    <col min="15893" max="15893" width="0" style="523" hidden="1" customWidth="1"/>
    <col min="15894" max="15894" width="3.75" style="523" customWidth="1"/>
    <col min="15895" max="15895" width="11.125" style="523" bestFit="1" customWidth="1"/>
    <col min="15896" max="15897" width="10.625" style="523"/>
    <col min="15898" max="15898" width="11.125" style="523" customWidth="1"/>
    <col min="15899" max="16128" width="10.625" style="523"/>
    <col min="16129" max="16136" width="0" style="523" hidden="1" customWidth="1"/>
    <col min="16137" max="16137" width="3.75" style="523" customWidth="1"/>
    <col min="16138" max="16138" width="3.875" style="523" customWidth="1"/>
    <col min="16139" max="16139" width="3.75" style="523" customWidth="1"/>
    <col min="16140" max="16140" width="12.75" style="523" customWidth="1"/>
    <col min="16141" max="16141" width="52.75" style="523" customWidth="1"/>
    <col min="16142" max="16145" width="0" style="523" hidden="1" customWidth="1"/>
    <col min="16146" max="16146" width="12.25" style="523" customWidth="1"/>
    <col min="16147" max="16147" width="6.375" style="523" customWidth="1"/>
    <col min="16148" max="16148" width="12.25" style="523" customWidth="1"/>
    <col min="16149" max="16149" width="0" style="523" hidden="1" customWidth="1"/>
    <col min="16150" max="16150" width="3.75" style="523" customWidth="1"/>
    <col min="16151" max="16151" width="11.125" style="523" bestFit="1" customWidth="1"/>
    <col min="16152" max="16153" width="10.625" style="523"/>
    <col min="16154" max="16154" width="11.125" style="523" customWidth="1"/>
    <col min="16155" max="16384" width="10.625" style="523"/>
  </cols>
  <sheetData>
    <row r="1" spans="1:36" hidden="1">
      <c r="Q1" s="583"/>
      <c r="R1" s="583"/>
      <c r="X1" s="768"/>
      <c r="Y1" s="768"/>
    </row>
    <row r="2" spans="1:36" hidden="1">
      <c r="U2" s="583"/>
      <c r="AB2" s="768"/>
    </row>
    <row r="3" spans="1:36" hidden="1"/>
    <row r="4" spans="1:36" ht="3.15" customHeight="1">
      <c r="J4" s="529"/>
      <c r="K4" s="529"/>
      <c r="L4" s="524"/>
      <c r="M4" s="524"/>
      <c r="N4" s="524"/>
      <c r="O4" s="532"/>
      <c r="P4" s="532"/>
      <c r="Q4" s="532"/>
      <c r="R4" s="532"/>
      <c r="S4" s="532"/>
      <c r="T4" s="532"/>
      <c r="U4" s="532"/>
      <c r="V4" s="998"/>
      <c r="W4" s="998"/>
      <c r="X4" s="998"/>
      <c r="Y4" s="998"/>
      <c r="Z4" s="998"/>
      <c r="AA4" s="998"/>
      <c r="AB4" s="998"/>
    </row>
    <row r="5" spans="1:36" ht="22.65" customHeight="1">
      <c r="J5" s="529"/>
      <c r="K5" s="529"/>
      <c r="L5" s="1229" t="s">
        <v>630</v>
      </c>
      <c r="M5" s="1229"/>
      <c r="N5" s="1229"/>
      <c r="O5" s="1229"/>
      <c r="P5" s="1229"/>
      <c r="Q5" s="1229"/>
      <c r="R5" s="1229"/>
      <c r="S5" s="1229"/>
      <c r="T5" s="1229"/>
      <c r="U5" s="664"/>
      <c r="V5" s="664"/>
      <c r="W5" s="664"/>
      <c r="X5" s="664"/>
      <c r="Y5" s="664"/>
      <c r="Z5" s="664"/>
      <c r="AA5" s="664"/>
      <c r="AB5" s="664"/>
    </row>
    <row r="6" spans="1:36" ht="3.15" customHeight="1">
      <c r="J6" s="529"/>
      <c r="K6" s="529"/>
      <c r="L6" s="524"/>
      <c r="M6" s="524"/>
      <c r="N6" s="524"/>
      <c r="O6" s="528"/>
      <c r="P6" s="528"/>
      <c r="Q6" s="528"/>
      <c r="R6" s="528"/>
      <c r="S6" s="528"/>
      <c r="T6" s="528"/>
      <c r="U6" s="528"/>
      <c r="V6" s="755"/>
      <c r="W6" s="755"/>
      <c r="X6" s="755"/>
      <c r="Y6" s="755"/>
      <c r="Z6" s="755"/>
      <c r="AA6" s="755"/>
      <c r="AB6" s="755"/>
      <c r="AC6" s="532"/>
    </row>
    <row r="7" spans="1:36" s="570" customFormat="1" ht="34.200000000000003">
      <c r="A7" s="590"/>
      <c r="B7" s="590"/>
      <c r="C7" s="590"/>
      <c r="D7" s="590"/>
      <c r="E7" s="590"/>
      <c r="F7" s="590"/>
      <c r="G7" s="590"/>
      <c r="H7" s="590"/>
      <c r="L7" s="499"/>
      <c r="M7" s="617" t="s">
        <v>501</v>
      </c>
      <c r="N7" s="666"/>
      <c r="O7" s="1235" t="str">
        <f>IF(NameOrPr_ch="",IF(NameOrPr="","",NameOrPr),NameOrPr_ch)</f>
        <v>Комитет по тарифам Санкт-Петербурга</v>
      </c>
      <c r="P7" s="1235"/>
      <c r="Q7" s="1235"/>
      <c r="R7" s="1235"/>
      <c r="S7" s="1235"/>
      <c r="T7" s="1235"/>
      <c r="U7" s="582"/>
      <c r="V7"/>
      <c r="W7"/>
      <c r="X7"/>
      <c r="Y7"/>
      <c r="Z7"/>
      <c r="AA7"/>
      <c r="AB7"/>
      <c r="AC7" s="582"/>
      <c r="AD7" s="519"/>
      <c r="AE7" s="590"/>
      <c r="AF7" s="590"/>
      <c r="AG7" s="590"/>
      <c r="AH7" s="590"/>
      <c r="AI7" s="590"/>
      <c r="AJ7" s="590"/>
    </row>
    <row r="8" spans="1:36" s="570" customFormat="1" ht="18.600000000000001">
      <c r="A8" s="590"/>
      <c r="B8" s="590"/>
      <c r="C8" s="590"/>
      <c r="D8" s="590"/>
      <c r="E8" s="590"/>
      <c r="F8" s="590"/>
      <c r="G8" s="590"/>
      <c r="H8" s="590"/>
      <c r="L8" s="499"/>
      <c r="M8" s="617" t="s">
        <v>595</v>
      </c>
      <c r="N8" s="666"/>
      <c r="O8" s="1235" t="str">
        <f>IF(datePr_ch="",IF(datePr="","",datePr),datePr_ch)</f>
        <v>18.12.2020</v>
      </c>
      <c r="P8" s="1235"/>
      <c r="Q8" s="1235"/>
      <c r="R8" s="1235"/>
      <c r="S8" s="1235"/>
      <c r="T8" s="1235"/>
      <c r="U8" s="582"/>
      <c r="V8"/>
      <c r="W8"/>
      <c r="X8"/>
      <c r="Y8"/>
      <c r="Z8"/>
      <c r="AA8"/>
      <c r="AB8"/>
      <c r="AC8" s="582"/>
      <c r="AD8" s="519"/>
      <c r="AE8" s="590"/>
      <c r="AF8" s="590"/>
      <c r="AG8" s="590"/>
      <c r="AH8" s="590"/>
      <c r="AI8" s="590"/>
      <c r="AJ8" s="590"/>
    </row>
    <row r="9" spans="1:36" s="570" customFormat="1" ht="18.600000000000001">
      <c r="A9" s="590"/>
      <c r="B9" s="590"/>
      <c r="C9" s="590"/>
      <c r="D9" s="590"/>
      <c r="E9" s="590"/>
      <c r="F9" s="590"/>
      <c r="G9" s="590"/>
      <c r="H9" s="590"/>
      <c r="L9" s="552"/>
      <c r="M9" s="617" t="s">
        <v>594</v>
      </c>
      <c r="N9" s="666"/>
      <c r="O9" s="1235" t="str">
        <f>IF(numberPr_ch="",IF(numberPr="","",numberPr),numberPr_ch)</f>
        <v>52-р, 226-р, 257-р</v>
      </c>
      <c r="P9" s="1235"/>
      <c r="Q9" s="1235"/>
      <c r="R9" s="1235"/>
      <c r="S9" s="1235"/>
      <c r="T9" s="1235"/>
      <c r="U9" s="582"/>
      <c r="V9"/>
      <c r="W9"/>
      <c r="X9"/>
      <c r="Y9"/>
      <c r="Z9"/>
      <c r="AA9"/>
      <c r="AB9"/>
      <c r="AC9" s="582"/>
      <c r="AD9" s="519"/>
      <c r="AE9" s="590"/>
      <c r="AF9" s="590"/>
      <c r="AG9" s="590"/>
      <c r="AH9" s="590"/>
      <c r="AI9" s="590"/>
      <c r="AJ9" s="590"/>
    </row>
    <row r="10" spans="1:36" s="570" customFormat="1" ht="22.8">
      <c r="A10" s="590"/>
      <c r="B10" s="590"/>
      <c r="C10" s="590"/>
      <c r="D10" s="590"/>
      <c r="E10" s="590"/>
      <c r="F10" s="590"/>
      <c r="G10" s="590"/>
      <c r="H10" s="590"/>
      <c r="L10" s="552"/>
      <c r="M10" s="617" t="s">
        <v>500</v>
      </c>
      <c r="N10" s="666"/>
      <c r="O10" s="1235" t="str">
        <f>IF(IstPub_ch="",IF(IstPub="","",IstPub),IstPub_ch)</f>
        <v>официальный сайт Комитета по тарифам Санкт-Петербурга</v>
      </c>
      <c r="P10" s="1235"/>
      <c r="Q10" s="1235"/>
      <c r="R10" s="1235"/>
      <c r="S10" s="1235"/>
      <c r="T10" s="1235"/>
      <c r="U10" s="582"/>
      <c r="V10"/>
      <c r="W10"/>
      <c r="X10"/>
      <c r="Y10"/>
      <c r="Z10"/>
      <c r="AA10"/>
      <c r="AB10"/>
      <c r="AC10" s="582"/>
      <c r="AD10" s="519"/>
      <c r="AE10" s="590"/>
      <c r="AF10" s="590"/>
      <c r="AG10" s="590"/>
      <c r="AH10" s="590"/>
      <c r="AI10" s="590"/>
      <c r="AJ10" s="590"/>
    </row>
    <row r="11" spans="1:36" s="570" customFormat="1" ht="11.4" hidden="1">
      <c r="A11" s="590"/>
      <c r="B11" s="590"/>
      <c r="C11" s="590"/>
      <c r="D11" s="590"/>
      <c r="E11" s="590"/>
      <c r="F11" s="590"/>
      <c r="G11" s="590"/>
      <c r="H11" s="590"/>
      <c r="L11" s="1230"/>
      <c r="M11" s="1230"/>
      <c r="N11" s="566"/>
      <c r="O11" s="582"/>
      <c r="P11" s="582"/>
      <c r="Q11" s="582"/>
      <c r="R11" s="582"/>
      <c r="S11" s="582"/>
      <c r="T11" s="582"/>
      <c r="U11" s="588" t="s">
        <v>372</v>
      </c>
      <c r="V11" s="767"/>
      <c r="W11" s="767"/>
      <c r="X11" s="767"/>
      <c r="Y11" s="767"/>
      <c r="Z11" s="767"/>
      <c r="AA11" s="767"/>
      <c r="AB11" s="1011" t="s">
        <v>372</v>
      </c>
      <c r="AE11" s="590"/>
      <c r="AF11" s="590"/>
      <c r="AG11" s="590"/>
      <c r="AH11" s="590"/>
      <c r="AI11" s="590"/>
      <c r="AJ11" s="590"/>
    </row>
    <row r="12" spans="1:36">
      <c r="J12" s="529"/>
      <c r="K12" s="529"/>
      <c r="L12" s="524"/>
      <c r="M12" s="524"/>
      <c r="N12" s="502"/>
      <c r="O12" s="1236"/>
      <c r="P12" s="1236"/>
      <c r="Q12" s="1236"/>
      <c r="R12" s="1236"/>
      <c r="S12" s="1236"/>
      <c r="T12" s="1236"/>
      <c r="U12" s="1236"/>
      <c r="V12" s="1236" t="s">
        <v>1649</v>
      </c>
      <c r="W12" s="1236"/>
      <c r="X12" s="1236"/>
      <c r="Y12" s="1236"/>
      <c r="Z12" s="1236"/>
      <c r="AA12" s="1236"/>
      <c r="AB12" s="1236"/>
    </row>
    <row r="13" spans="1:36">
      <c r="J13" s="529"/>
      <c r="K13" s="529"/>
      <c r="L13" s="1163" t="s">
        <v>453</v>
      </c>
      <c r="M13" s="1163"/>
      <c r="N13" s="1163"/>
      <c r="O13" s="1163"/>
      <c r="P13" s="1163"/>
      <c r="Q13" s="1163"/>
      <c r="R13" s="1163"/>
      <c r="S13" s="1163"/>
      <c r="T13" s="1163"/>
      <c r="U13" s="1163"/>
      <c r="V13" s="1163"/>
      <c r="W13" s="1163"/>
      <c r="X13" s="1163"/>
      <c r="Y13" s="1163"/>
      <c r="Z13" s="1163"/>
      <c r="AA13" s="1163"/>
      <c r="AB13" s="1163"/>
      <c r="AC13" s="1163"/>
      <c r="AD13" s="1163" t="s">
        <v>454</v>
      </c>
    </row>
    <row r="14" spans="1:36" ht="14.25" customHeight="1">
      <c r="J14" s="529"/>
      <c r="K14" s="529"/>
      <c r="L14" s="1242" t="s">
        <v>91</v>
      </c>
      <c r="M14" s="1242" t="s">
        <v>638</v>
      </c>
      <c r="N14" s="661"/>
      <c r="O14" s="1243" t="s">
        <v>640</v>
      </c>
      <c r="P14" s="1244"/>
      <c r="Q14" s="1244"/>
      <c r="R14" s="1244"/>
      <c r="S14" s="1244"/>
      <c r="T14" s="1245"/>
      <c r="U14" s="1226" t="s">
        <v>340</v>
      </c>
      <c r="V14" s="1243" t="s">
        <v>640</v>
      </c>
      <c r="W14" s="1244"/>
      <c r="X14" s="1244"/>
      <c r="Y14" s="1244"/>
      <c r="Z14" s="1244"/>
      <c r="AA14" s="1245"/>
      <c r="AB14" s="1226" t="s">
        <v>340</v>
      </c>
      <c r="AC14" s="1239" t="s">
        <v>274</v>
      </c>
      <c r="AD14" s="1163"/>
    </row>
    <row r="15" spans="1:36" ht="14.25" customHeight="1">
      <c r="J15" s="529"/>
      <c r="K15" s="529"/>
      <c r="L15" s="1242"/>
      <c r="M15" s="1242"/>
      <c r="N15" s="662"/>
      <c r="O15" s="1248" t="s">
        <v>604</v>
      </c>
      <c r="P15" s="1246" t="s">
        <v>270</v>
      </c>
      <c r="Q15" s="1247"/>
      <c r="R15" s="1223" t="s">
        <v>653</v>
      </c>
      <c r="S15" s="1224"/>
      <c r="T15" s="1225"/>
      <c r="U15" s="1227"/>
      <c r="V15" s="1248" t="s">
        <v>604</v>
      </c>
      <c r="W15" s="1246" t="s">
        <v>270</v>
      </c>
      <c r="X15" s="1247"/>
      <c r="Y15" s="1223" t="s">
        <v>653</v>
      </c>
      <c r="Z15" s="1224"/>
      <c r="AA15" s="1225"/>
      <c r="AB15" s="1227"/>
      <c r="AC15" s="1240"/>
      <c r="AD15" s="1163"/>
    </row>
    <row r="16" spans="1:36" ht="33.75" customHeight="1">
      <c r="J16" s="529"/>
      <c r="K16" s="529"/>
      <c r="L16" s="1242"/>
      <c r="M16" s="1242"/>
      <c r="N16" s="663"/>
      <c r="O16" s="1249"/>
      <c r="P16" s="535" t="s">
        <v>605</v>
      </c>
      <c r="Q16" s="535" t="s">
        <v>6</v>
      </c>
      <c r="R16" s="536" t="s">
        <v>273</v>
      </c>
      <c r="S16" s="1237" t="s">
        <v>272</v>
      </c>
      <c r="T16" s="1238"/>
      <c r="U16" s="1228"/>
      <c r="V16" s="1249"/>
      <c r="W16" s="756" t="s">
        <v>605</v>
      </c>
      <c r="X16" s="756" t="s">
        <v>6</v>
      </c>
      <c r="Y16" s="1115" t="s">
        <v>273</v>
      </c>
      <c r="Z16" s="1237" t="s">
        <v>272</v>
      </c>
      <c r="AA16" s="1238"/>
      <c r="AB16" s="1228"/>
      <c r="AC16" s="1241"/>
      <c r="AD16" s="1163"/>
    </row>
    <row r="17" spans="1:43">
      <c r="J17" s="529"/>
      <c r="K17" s="569">
        <v>1</v>
      </c>
      <c r="L17" s="647" t="s">
        <v>92</v>
      </c>
      <c r="M17" s="647" t="s">
        <v>48</v>
      </c>
      <c r="N17" s="649" t="str">
        <f ca="1">OFFSET(N17,0,-1)</f>
        <v>2</v>
      </c>
      <c r="O17" s="648">
        <f ca="1">OFFSET(O17,0,-1)+1</f>
        <v>3</v>
      </c>
      <c r="P17" s="648">
        <f ca="1">OFFSET(P17,0,-1)+1</f>
        <v>4</v>
      </c>
      <c r="Q17" s="648">
        <f ca="1">OFFSET(Q17,0,-1)+1</f>
        <v>5</v>
      </c>
      <c r="R17" s="648">
        <f ca="1">OFFSET(R17,0,-1)+1</f>
        <v>6</v>
      </c>
      <c r="S17" s="1231">
        <f ca="1">OFFSET(S17,0,-1)+1</f>
        <v>7</v>
      </c>
      <c r="T17" s="1231"/>
      <c r="U17" s="648">
        <f ca="1">OFFSET(U17,0,-2)+1</f>
        <v>8</v>
      </c>
      <c r="V17" s="1109">
        <f ca="1">OFFSET(V17,0,-1)+1</f>
        <v>9</v>
      </c>
      <c r="W17" s="1109">
        <f ca="1">OFFSET(W17,0,-1)+1</f>
        <v>10</v>
      </c>
      <c r="X17" s="1109">
        <f ca="1">OFFSET(X17,0,-1)+1</f>
        <v>11</v>
      </c>
      <c r="Y17" s="1109">
        <f ca="1">OFFSET(Y17,0,-1)+1</f>
        <v>12</v>
      </c>
      <c r="Z17" s="1231">
        <f ca="1">OFFSET(Z17,0,-1)+1</f>
        <v>13</v>
      </c>
      <c r="AA17" s="1231"/>
      <c r="AB17" s="1109">
        <f ca="1">OFFSET(AB17,0,-2)+1</f>
        <v>14</v>
      </c>
      <c r="AC17" s="649">
        <f ca="1">OFFSET(AC17,0,-1)</f>
        <v>14</v>
      </c>
      <c r="AD17" s="648">
        <f ca="1">OFFSET(AD17,0,-1)+1</f>
        <v>15</v>
      </c>
    </row>
    <row r="18" spans="1:43" ht="22.8">
      <c r="A18" s="1215">
        <v>1</v>
      </c>
      <c r="B18" s="865"/>
      <c r="C18" s="865"/>
      <c r="D18" s="865"/>
      <c r="E18" s="866"/>
      <c r="F18" s="867"/>
      <c r="G18" s="867"/>
      <c r="H18" s="867"/>
      <c r="I18" s="868"/>
      <c r="J18" s="863"/>
      <c r="K18" s="870"/>
      <c r="L18" s="593">
        <f>mergeValue(A18)</f>
        <v>1</v>
      </c>
      <c r="M18" s="641" t="s">
        <v>20</v>
      </c>
      <c r="N18" s="646"/>
      <c r="O18" s="1216" t="str">
        <f>IF('Перечень тарифов'!J31="","","" &amp; 'Перечень тарифов'!J31 &amp; "")</f>
        <v>Тарифы на тепловую энергию (мощность), поставляемую государственным унитарным предприятием «Топливно-энергетический комплекс Санкт-Петербурга» теплоснабжающим, теплосетевым организациям, приобретающим тепловую энергию с целью компенсации потерь тепловой энергии</v>
      </c>
      <c r="P18" s="1216"/>
      <c r="Q18" s="1216"/>
      <c r="R18" s="1216"/>
      <c r="S18" s="1216"/>
      <c r="T18" s="1216"/>
      <c r="U18" s="1216"/>
      <c r="V18" s="1216"/>
      <c r="W18" s="1216"/>
      <c r="X18" s="1216"/>
      <c r="Y18" s="1216"/>
      <c r="Z18" s="1216"/>
      <c r="AA18" s="1216"/>
      <c r="AB18" s="1216"/>
      <c r="AC18" s="1216"/>
      <c r="AD18" s="630" t="s">
        <v>475</v>
      </c>
      <c r="AF18" s="589"/>
      <c r="AG18" s="589" t="str">
        <f t="shared" ref="AG18:AG36" si="0">IF(M18="","",M18 )</f>
        <v>Наименование тарифа</v>
      </c>
      <c r="AH18" s="589"/>
      <c r="AI18" s="589"/>
      <c r="AJ18" s="589"/>
    </row>
    <row r="19" spans="1:43" hidden="1">
      <c r="A19" s="1215"/>
      <c r="B19" s="1215">
        <v>1</v>
      </c>
      <c r="C19" s="865"/>
      <c r="D19" s="865"/>
      <c r="E19" s="867"/>
      <c r="F19" s="867"/>
      <c r="G19" s="867"/>
      <c r="H19" s="867"/>
      <c r="I19" s="862"/>
      <c r="J19" s="861"/>
      <c r="K19" s="864"/>
      <c r="L19" s="593" t="str">
        <f>mergeValue(A19) &amp;"."&amp; mergeValue(B19)</f>
        <v>1.1</v>
      </c>
      <c r="M19" s="546"/>
      <c r="N19" s="646"/>
      <c r="O19" s="1216"/>
      <c r="P19" s="1216"/>
      <c r="Q19" s="1216"/>
      <c r="R19" s="1216"/>
      <c r="S19" s="1216"/>
      <c r="T19" s="1216"/>
      <c r="U19" s="1216"/>
      <c r="V19" s="1216"/>
      <c r="W19" s="1216"/>
      <c r="X19" s="1216"/>
      <c r="Y19" s="1216"/>
      <c r="Z19" s="1216"/>
      <c r="AA19" s="1216"/>
      <c r="AB19" s="1216"/>
      <c r="AC19" s="1216"/>
      <c r="AD19" s="630"/>
      <c r="AF19" s="589"/>
      <c r="AG19" s="589" t="str">
        <f t="shared" si="0"/>
        <v/>
      </c>
      <c r="AH19" s="589"/>
      <c r="AI19" s="589"/>
      <c r="AJ19" s="589"/>
    </row>
    <row r="20" spans="1:43" hidden="1">
      <c r="A20" s="1215"/>
      <c r="B20" s="1215"/>
      <c r="C20" s="1215">
        <v>1</v>
      </c>
      <c r="D20" s="865"/>
      <c r="E20" s="867"/>
      <c r="F20" s="867"/>
      <c r="G20" s="867"/>
      <c r="H20" s="867"/>
      <c r="I20" s="869"/>
      <c r="J20" s="861"/>
      <c r="K20" s="864"/>
      <c r="L20" s="593" t="str">
        <f>mergeValue(A20) &amp;"."&amp; mergeValue(B20)&amp;"."&amp; mergeValue(C20)</f>
        <v>1.1.1</v>
      </c>
      <c r="M20" s="547"/>
      <c r="N20" s="646"/>
      <c r="O20" s="1216"/>
      <c r="P20" s="1216"/>
      <c r="Q20" s="1216"/>
      <c r="R20" s="1216"/>
      <c r="S20" s="1216"/>
      <c r="T20" s="1216"/>
      <c r="U20" s="1216"/>
      <c r="V20" s="1216"/>
      <c r="W20" s="1216"/>
      <c r="X20" s="1216"/>
      <c r="Y20" s="1216"/>
      <c r="Z20" s="1216"/>
      <c r="AA20" s="1216"/>
      <c r="AB20" s="1216"/>
      <c r="AC20" s="1216"/>
      <c r="AD20" s="630"/>
      <c r="AF20" s="589"/>
      <c r="AG20" s="589" t="str">
        <f t="shared" si="0"/>
        <v/>
      </c>
      <c r="AH20" s="589"/>
      <c r="AI20" s="589"/>
      <c r="AJ20" s="589"/>
    </row>
    <row r="21" spans="1:43" ht="22.8">
      <c r="A21" s="1215"/>
      <c r="B21" s="1215"/>
      <c r="C21" s="1215"/>
      <c r="D21" s="1215">
        <v>1</v>
      </c>
      <c r="E21" s="867"/>
      <c r="F21" s="867"/>
      <c r="G21" s="867"/>
      <c r="H21" s="867"/>
      <c r="I21" s="869"/>
      <c r="J21" s="861"/>
      <c r="K21" s="864"/>
      <c r="L21" s="593" t="str">
        <f>mergeValue(A21) &amp;"."&amp; mergeValue(B21)&amp;"."&amp; mergeValue(C21)&amp;"."&amp; mergeValue(D21)</f>
        <v>1.1.1.1</v>
      </c>
      <c r="M21" s="548" t="s">
        <v>22</v>
      </c>
      <c r="N21" s="646"/>
      <c r="O21" s="1216" t="str">
        <f>IF('Перечень тарифов'!V31="","","" &amp; 'Перечень тарифов'!V31 &amp; "")</f>
        <v>Закрытое акционерное общество «Тепломагистраль»</v>
      </c>
      <c r="P21" s="1216"/>
      <c r="Q21" s="1216"/>
      <c r="R21" s="1216"/>
      <c r="S21" s="1216"/>
      <c r="T21" s="1216"/>
      <c r="U21" s="1216"/>
      <c r="V21" s="1216"/>
      <c r="W21" s="1216"/>
      <c r="X21" s="1216"/>
      <c r="Y21" s="1216"/>
      <c r="Z21" s="1216"/>
      <c r="AA21" s="1216"/>
      <c r="AB21" s="1216"/>
      <c r="AC21" s="1216"/>
      <c r="AD21" s="630" t="s">
        <v>633</v>
      </c>
      <c r="AF21" s="589"/>
      <c r="AG21" s="589" t="str">
        <f t="shared" si="0"/>
        <v xml:space="preserve">Источник тепловой энергии  </v>
      </c>
      <c r="AH21" s="589"/>
      <c r="AI21" s="589"/>
      <c r="AJ21" s="589"/>
    </row>
    <row r="22" spans="1:43" ht="32.25" customHeight="1">
      <c r="A22" s="1215"/>
      <c r="B22" s="1215"/>
      <c r="C22" s="1215"/>
      <c r="D22" s="1215"/>
      <c r="E22" s="1215">
        <v>1</v>
      </c>
      <c r="F22" s="867"/>
      <c r="G22" s="867"/>
      <c r="H22" s="865">
        <v>1</v>
      </c>
      <c r="I22" s="1215">
        <v>1</v>
      </c>
      <c r="J22" s="867"/>
      <c r="K22" s="872"/>
      <c r="L22" s="593" t="str">
        <f>mergeValue(A22) &amp;"."&amp; mergeValue(B22)&amp;"."&amp; mergeValue(C22)&amp;"."&amp; mergeValue(D22)&amp;"."&amp; mergeValue(E22)</f>
        <v>1.1.1.1.1</v>
      </c>
      <c r="M22" s="554" t="s">
        <v>9</v>
      </c>
      <c r="N22" s="646"/>
      <c r="O22" s="1218" t="s">
        <v>3</v>
      </c>
      <c r="P22" s="1219"/>
      <c r="Q22" s="1219"/>
      <c r="R22" s="1219"/>
      <c r="S22" s="1219"/>
      <c r="T22" s="1219"/>
      <c r="U22" s="1219"/>
      <c r="V22" s="1219"/>
      <c r="W22" s="1219"/>
      <c r="X22" s="1219"/>
      <c r="Y22" s="1219"/>
      <c r="Z22" s="1219"/>
      <c r="AA22" s="1219"/>
      <c r="AB22" s="1219"/>
      <c r="AC22" s="1220"/>
      <c r="AD22" s="630" t="s">
        <v>637</v>
      </c>
      <c r="AF22" s="589"/>
      <c r="AG22" s="589" t="str">
        <f t="shared" si="0"/>
        <v>Схема подключения теплопотребляющей установки к коллектору источника тепловой энергии</v>
      </c>
      <c r="AH22" s="589"/>
      <c r="AI22" s="589"/>
      <c r="AJ22" s="589"/>
    </row>
    <row r="23" spans="1:43" ht="17.399999999999999" customHeight="1">
      <c r="A23" s="1215"/>
      <c r="B23" s="1215"/>
      <c r="C23" s="1215"/>
      <c r="D23" s="1215"/>
      <c r="E23" s="1215"/>
      <c r="F23" s="1215">
        <v>1</v>
      </c>
      <c r="G23" s="865"/>
      <c r="H23" s="865"/>
      <c r="I23" s="1215"/>
      <c r="J23" s="1215">
        <v>1</v>
      </c>
      <c r="K23" s="873"/>
      <c r="L23" s="593" t="str">
        <f>mergeValue(A23) &amp;"."&amp; mergeValue(B23)&amp;"."&amp; mergeValue(C23)&amp;"."&amp; mergeValue(D23)&amp;"."&amp; mergeValue(E23)&amp;"."&amp; mergeValue(F23)</f>
        <v>1.1.1.1.1.1</v>
      </c>
      <c r="M23" s="555" t="s">
        <v>10</v>
      </c>
      <c r="N23" s="646"/>
      <c r="O23" s="1218" t="s">
        <v>3</v>
      </c>
      <c r="P23" s="1219"/>
      <c r="Q23" s="1219"/>
      <c r="R23" s="1219"/>
      <c r="S23" s="1219"/>
      <c r="T23" s="1219"/>
      <c r="U23" s="1219"/>
      <c r="V23" s="1219"/>
      <c r="W23" s="1219"/>
      <c r="X23" s="1219"/>
      <c r="Y23" s="1219"/>
      <c r="Z23" s="1219"/>
      <c r="AA23" s="1219"/>
      <c r="AB23" s="1219"/>
      <c r="AC23" s="1220"/>
      <c r="AD23" s="630" t="s">
        <v>635</v>
      </c>
      <c r="AF23" s="589"/>
      <c r="AG23" s="589" t="str">
        <f t="shared" si="0"/>
        <v>Группа потребителей</v>
      </c>
      <c r="AH23" s="589"/>
      <c r="AI23" s="589"/>
      <c r="AJ23" s="589"/>
    </row>
    <row r="24" spans="1:43" ht="17.100000000000001" customHeight="1">
      <c r="A24" s="1215"/>
      <c r="B24" s="1215"/>
      <c r="C24" s="1215"/>
      <c r="D24" s="1215"/>
      <c r="E24" s="1215"/>
      <c r="F24" s="1215"/>
      <c r="G24" s="865">
        <v>1</v>
      </c>
      <c r="H24" s="865"/>
      <c r="I24" s="1215"/>
      <c r="J24" s="1215"/>
      <c r="K24" s="873">
        <v>1</v>
      </c>
      <c r="L24" s="593" t="str">
        <f>mergeValue(A24) &amp;"."&amp; mergeValue(B24)&amp;"."&amp; mergeValue(C24)&amp;"."&amp; mergeValue(D24)&amp;"."&amp; mergeValue(E24)&amp;"."&amp; mergeValue(F24)&amp;"."&amp; mergeValue(G24)</f>
        <v>1.1.1.1.1.1.1</v>
      </c>
      <c r="M24" s="1065" t="s">
        <v>641</v>
      </c>
      <c r="N24" s="646"/>
      <c r="O24" s="683">
        <v>712.54</v>
      </c>
      <c r="P24" s="562"/>
      <c r="Q24" s="1089"/>
      <c r="R24" s="1250" t="s">
        <v>1021</v>
      </c>
      <c r="S24" s="1222" t="s">
        <v>83</v>
      </c>
      <c r="T24" s="1250" t="s">
        <v>1665</v>
      </c>
      <c r="U24" s="1222" t="s">
        <v>83</v>
      </c>
      <c r="V24" s="683">
        <v>712.54</v>
      </c>
      <c r="W24" s="763"/>
      <c r="X24" s="1089"/>
      <c r="Y24" s="1250" t="s">
        <v>1666</v>
      </c>
      <c r="Z24" s="1222" t="s">
        <v>83</v>
      </c>
      <c r="AA24" s="1250" t="s">
        <v>1662</v>
      </c>
      <c r="AB24" s="1222" t="s">
        <v>84</v>
      </c>
      <c r="AC24" s="562"/>
      <c r="AD24" s="1232" t="s">
        <v>654</v>
      </c>
      <c r="AE24" s="585" t="str">
        <f>strCheckDate(O25:AC25)</f>
        <v/>
      </c>
      <c r="AF24" s="589"/>
      <c r="AG24" s="589" t="str">
        <f t="shared" si="0"/>
        <v>вода</v>
      </c>
      <c r="AH24" s="589"/>
      <c r="AI24" s="589"/>
      <c r="AJ24" s="589"/>
    </row>
    <row r="25" spans="1:43" ht="11.25" hidden="1" customHeight="1">
      <c r="A25" s="1215"/>
      <c r="B25" s="1215"/>
      <c r="C25" s="1215"/>
      <c r="D25" s="1215"/>
      <c r="E25" s="1215"/>
      <c r="F25" s="1215"/>
      <c r="G25" s="865"/>
      <c r="H25" s="865"/>
      <c r="I25" s="1215"/>
      <c r="J25" s="1215"/>
      <c r="K25" s="873"/>
      <c r="L25" s="600"/>
      <c r="M25" s="646"/>
      <c r="N25" s="646"/>
      <c r="O25" s="562"/>
      <c r="P25" s="562"/>
      <c r="Q25" s="584" t="str">
        <f>R24 &amp; "-" &amp; T24</f>
        <v>01.01.2021-30.06.2021</v>
      </c>
      <c r="R25" s="1221"/>
      <c r="S25" s="1222"/>
      <c r="T25" s="1221"/>
      <c r="U25" s="1222"/>
      <c r="V25" s="763"/>
      <c r="W25" s="763"/>
      <c r="X25" s="769" t="str">
        <f>Y24 &amp; "-" &amp; AA24</f>
        <v>01.07.2021-31.12.2021</v>
      </c>
      <c r="Y25" s="1221"/>
      <c r="Z25" s="1222"/>
      <c r="AA25" s="1221"/>
      <c r="AB25" s="1222"/>
      <c r="AC25" s="562"/>
      <c r="AD25" s="1233"/>
      <c r="AF25" s="589"/>
      <c r="AG25" s="589" t="str">
        <f t="shared" si="0"/>
        <v/>
      </c>
      <c r="AH25" s="589"/>
      <c r="AI25" s="589"/>
      <c r="AJ25" s="589"/>
    </row>
    <row r="26" spans="1:43" ht="15" customHeight="1">
      <c r="A26" s="1215"/>
      <c r="B26" s="1215"/>
      <c r="C26" s="1215"/>
      <c r="D26" s="1215"/>
      <c r="E26" s="1215"/>
      <c r="F26" s="1215"/>
      <c r="G26" s="867"/>
      <c r="H26" s="865"/>
      <c r="I26" s="1215"/>
      <c r="J26" s="1215"/>
      <c r="K26" s="872"/>
      <c r="L26" s="538"/>
      <c r="M26" s="557" t="s">
        <v>25</v>
      </c>
      <c r="N26" s="564"/>
      <c r="O26" s="564"/>
      <c r="P26" s="564"/>
      <c r="Q26" s="564"/>
      <c r="R26" s="564"/>
      <c r="S26" s="564"/>
      <c r="T26" s="564"/>
      <c r="U26" s="564"/>
      <c r="V26" s="1006"/>
      <c r="W26" s="1006"/>
      <c r="X26" s="1006"/>
      <c r="Y26" s="1006"/>
      <c r="Z26" s="1006"/>
      <c r="AA26" s="1006"/>
      <c r="AB26" s="1006"/>
      <c r="AC26" s="560"/>
      <c r="AD26" s="1234"/>
      <c r="AF26" s="589"/>
      <c r="AG26" s="589" t="str">
        <f t="shared" si="0"/>
        <v>Добавить вид теплоносителя (параметры теплоносителя)</v>
      </c>
      <c r="AH26" s="589"/>
      <c r="AI26" s="589"/>
      <c r="AJ26" s="589"/>
    </row>
    <row r="27" spans="1:43" ht="15" customHeight="1">
      <c r="A27" s="1215"/>
      <c r="B27" s="1215"/>
      <c r="C27" s="1215"/>
      <c r="D27" s="1215"/>
      <c r="E27" s="1215"/>
      <c r="F27" s="867"/>
      <c r="G27" s="867"/>
      <c r="H27" s="865"/>
      <c r="I27" s="1215"/>
      <c r="J27" s="867"/>
      <c r="K27" s="872"/>
      <c r="L27" s="538"/>
      <c r="M27" s="556" t="s">
        <v>11</v>
      </c>
      <c r="N27" s="564"/>
      <c r="O27" s="564"/>
      <c r="P27" s="564"/>
      <c r="Q27" s="564"/>
      <c r="R27" s="564"/>
      <c r="S27" s="564"/>
      <c r="T27" s="564"/>
      <c r="U27" s="563"/>
      <c r="V27" s="1006"/>
      <c r="W27" s="1006"/>
      <c r="X27" s="1006"/>
      <c r="Y27" s="1006"/>
      <c r="Z27" s="1006"/>
      <c r="AA27" s="1006"/>
      <c r="AB27" s="1005"/>
      <c r="AC27" s="564"/>
      <c r="AD27" s="665"/>
      <c r="AF27" s="589"/>
      <c r="AG27" s="589" t="str">
        <f t="shared" si="0"/>
        <v>Добавить группу потребителей</v>
      </c>
      <c r="AH27" s="589"/>
      <c r="AI27" s="589"/>
      <c r="AJ27" s="589"/>
    </row>
    <row r="28" spans="1:43" ht="15" customHeight="1">
      <c r="A28" s="1215"/>
      <c r="B28" s="1215"/>
      <c r="C28" s="1215"/>
      <c r="D28" s="1215"/>
      <c r="E28" s="871"/>
      <c r="F28" s="867"/>
      <c r="G28" s="867"/>
      <c r="H28" s="867"/>
      <c r="I28" s="863"/>
      <c r="J28" s="860"/>
      <c r="K28" s="870"/>
      <c r="L28" s="538"/>
      <c r="M28" s="551" t="s">
        <v>12</v>
      </c>
      <c r="N28" s="564"/>
      <c r="O28" s="564"/>
      <c r="P28" s="564"/>
      <c r="Q28" s="564"/>
      <c r="R28" s="564"/>
      <c r="S28" s="564"/>
      <c r="T28" s="564"/>
      <c r="U28" s="563"/>
      <c r="V28" s="1006"/>
      <c r="W28" s="1006"/>
      <c r="X28" s="1006"/>
      <c r="Y28" s="1006"/>
      <c r="Z28" s="1006"/>
      <c r="AA28" s="1006"/>
      <c r="AB28" s="1005"/>
      <c r="AC28" s="564"/>
      <c r="AD28" s="665"/>
      <c r="AF28" s="589"/>
      <c r="AG28" s="589" t="str">
        <f t="shared" si="0"/>
        <v>Добавить схему подключения</v>
      </c>
      <c r="AH28" s="589"/>
      <c r="AI28" s="589"/>
      <c r="AJ28" s="589"/>
    </row>
    <row r="29" spans="1:43" s="1057" customFormat="1" ht="22.8">
      <c r="A29" s="1215"/>
      <c r="B29" s="1215"/>
      <c r="C29" s="1215"/>
      <c r="D29" s="1215">
        <v>2</v>
      </c>
      <c r="E29" s="1110"/>
      <c r="F29" s="1110"/>
      <c r="G29" s="1110"/>
      <c r="H29" s="1110"/>
      <c r="I29" s="962"/>
      <c r="J29" s="954"/>
      <c r="K29" s="957"/>
      <c r="L29" s="1117" t="str">
        <f>mergeValue(A29) &amp;"."&amp; mergeValue(B29)&amp;"."&amp; mergeValue(C29)&amp;"."&amp; mergeValue(D29)</f>
        <v>1.1.1.2</v>
      </c>
      <c r="M29" s="694" t="s">
        <v>22</v>
      </c>
      <c r="N29" s="646"/>
      <c r="O29" s="1251" t="str">
        <f>IF('Перечень тарифов'!V32="","","" &amp; 'Перечень тарифов'!V32 &amp; "")</f>
        <v>ОБЩЕСТВО С ОГРАНИЧЕННОЙ ОТВЕТСТВЕННОСТЬЮ «ТЕПЛОЭНЕРГО»</v>
      </c>
      <c r="P29" s="1252"/>
      <c r="Q29" s="1252"/>
      <c r="R29" s="1252"/>
      <c r="S29" s="1252"/>
      <c r="T29" s="1252"/>
      <c r="U29" s="1252"/>
      <c r="V29" s="1252"/>
      <c r="W29" s="1252"/>
      <c r="X29" s="1252"/>
      <c r="Y29" s="1252"/>
      <c r="Z29" s="1252"/>
      <c r="AA29" s="1252"/>
      <c r="AB29" s="1252"/>
      <c r="AC29" s="1253"/>
      <c r="AD29" s="630" t="s">
        <v>633</v>
      </c>
      <c r="AE29" s="1008"/>
      <c r="AF29" s="829"/>
      <c r="AG29" s="829" t="str">
        <f t="shared" si="0"/>
        <v xml:space="preserve">Источник тепловой энергии  </v>
      </c>
      <c r="AH29" s="829"/>
      <c r="AI29" s="829"/>
      <c r="AJ29" s="829"/>
      <c r="AK29" s="1008"/>
      <c r="AL29" s="1008"/>
      <c r="AM29" s="1008"/>
      <c r="AN29" s="1008"/>
      <c r="AO29" s="1008"/>
      <c r="AP29" s="1008"/>
      <c r="AQ29" s="1008"/>
    </row>
    <row r="30" spans="1:43" s="1057" customFormat="1" ht="33" customHeight="1">
      <c r="A30" s="1215"/>
      <c r="B30" s="1215"/>
      <c r="C30" s="1215"/>
      <c r="D30" s="1215"/>
      <c r="E30" s="1215">
        <v>1</v>
      </c>
      <c r="F30" s="1110"/>
      <c r="G30" s="1110"/>
      <c r="H30" s="1075">
        <v>1</v>
      </c>
      <c r="I30" s="1215">
        <v>1</v>
      </c>
      <c r="J30" s="1110"/>
      <c r="K30" s="965"/>
      <c r="L30" s="1117" t="str">
        <f>mergeValue(A30) &amp;"."&amp; mergeValue(B30)&amp;"."&amp; mergeValue(C30)&amp;"."&amp; mergeValue(D30)&amp;"."&amp; mergeValue(E30)</f>
        <v>1.1.1.2.1</v>
      </c>
      <c r="M30" s="554" t="s">
        <v>9</v>
      </c>
      <c r="N30" s="646"/>
      <c r="O30" s="1218" t="s">
        <v>3</v>
      </c>
      <c r="P30" s="1219"/>
      <c r="Q30" s="1219"/>
      <c r="R30" s="1219"/>
      <c r="S30" s="1219"/>
      <c r="T30" s="1219"/>
      <c r="U30" s="1219"/>
      <c r="V30" s="1219"/>
      <c r="W30" s="1219"/>
      <c r="X30" s="1219"/>
      <c r="Y30" s="1219"/>
      <c r="Z30" s="1219"/>
      <c r="AA30" s="1219"/>
      <c r="AB30" s="1219"/>
      <c r="AC30" s="1220"/>
      <c r="AD30" s="630" t="s">
        <v>637</v>
      </c>
      <c r="AE30" s="1008"/>
      <c r="AF30" s="829"/>
      <c r="AG30" s="829" t="str">
        <f t="shared" si="0"/>
        <v>Схема подключения теплопотребляющей установки к коллектору источника тепловой энергии</v>
      </c>
      <c r="AH30" s="829"/>
      <c r="AI30" s="829"/>
      <c r="AJ30" s="829"/>
      <c r="AK30" s="1008"/>
      <c r="AL30" s="1008"/>
      <c r="AM30" s="1008"/>
      <c r="AN30" s="1008"/>
      <c r="AO30" s="1008"/>
      <c r="AP30" s="1008"/>
      <c r="AQ30" s="1008"/>
    </row>
    <row r="31" spans="1:43" s="1057" customFormat="1" ht="21.15" customHeight="1">
      <c r="A31" s="1215"/>
      <c r="B31" s="1215"/>
      <c r="C31" s="1215"/>
      <c r="D31" s="1215"/>
      <c r="E31" s="1215"/>
      <c r="F31" s="1215">
        <v>1</v>
      </c>
      <c r="G31" s="1075"/>
      <c r="H31" s="1075"/>
      <c r="I31" s="1215"/>
      <c r="J31" s="1215">
        <v>1</v>
      </c>
      <c r="K31" s="966"/>
      <c r="L31" s="1117" t="str">
        <f>mergeValue(A31) &amp;"."&amp; mergeValue(B31)&amp;"."&amp; mergeValue(C31)&amp;"."&amp; mergeValue(D31)&amp;"."&amp; mergeValue(E31)&amp;"."&amp; mergeValue(F31)</f>
        <v>1.1.1.2.1.1</v>
      </c>
      <c r="M31" s="555" t="s">
        <v>10</v>
      </c>
      <c r="N31" s="646"/>
      <c r="O31" s="1218" t="s">
        <v>3</v>
      </c>
      <c r="P31" s="1219"/>
      <c r="Q31" s="1219"/>
      <c r="R31" s="1219"/>
      <c r="S31" s="1219"/>
      <c r="T31" s="1219"/>
      <c r="U31" s="1219"/>
      <c r="V31" s="1219"/>
      <c r="W31" s="1219"/>
      <c r="X31" s="1219"/>
      <c r="Y31" s="1219"/>
      <c r="Z31" s="1219"/>
      <c r="AA31" s="1219"/>
      <c r="AB31" s="1219"/>
      <c r="AC31" s="1220"/>
      <c r="AD31" s="630" t="s">
        <v>635</v>
      </c>
      <c r="AE31" s="1008"/>
      <c r="AF31" s="829"/>
      <c r="AG31" s="829" t="str">
        <f t="shared" si="0"/>
        <v>Группа потребителей</v>
      </c>
      <c r="AH31" s="829"/>
      <c r="AI31" s="829"/>
      <c r="AJ31" s="829"/>
      <c r="AK31" s="1008"/>
      <c r="AL31" s="1008"/>
      <c r="AM31" s="1008"/>
      <c r="AN31" s="1008"/>
      <c r="AO31" s="1008"/>
      <c r="AP31" s="1008"/>
      <c r="AQ31" s="1008"/>
    </row>
    <row r="32" spans="1:43" s="1057" customFormat="1" ht="17.100000000000001" customHeight="1">
      <c r="A32" s="1215"/>
      <c r="B32" s="1215"/>
      <c r="C32" s="1215"/>
      <c r="D32" s="1215"/>
      <c r="E32" s="1215"/>
      <c r="F32" s="1215"/>
      <c r="G32" s="1075">
        <v>1</v>
      </c>
      <c r="H32" s="1075"/>
      <c r="I32" s="1215"/>
      <c r="J32" s="1215"/>
      <c r="K32" s="966">
        <v>1</v>
      </c>
      <c r="L32" s="1117" t="str">
        <f>mergeValue(A32) &amp;"."&amp; mergeValue(B32)&amp;"."&amp; mergeValue(C32)&amp;"."&amp; mergeValue(D32)&amp;"."&amp; mergeValue(E32)&amp;"."&amp; mergeValue(F32)&amp;"."&amp; mergeValue(G32)</f>
        <v>1.1.1.2.1.1.1</v>
      </c>
      <c r="M32" s="1065" t="s">
        <v>641</v>
      </c>
      <c r="N32" s="646"/>
      <c r="O32" s="683">
        <v>1567.14</v>
      </c>
      <c r="P32" s="763"/>
      <c r="Q32" s="1089"/>
      <c r="R32" s="1250" t="s">
        <v>1021</v>
      </c>
      <c r="S32" s="1222" t="s">
        <v>83</v>
      </c>
      <c r="T32" s="1250" t="s">
        <v>1665</v>
      </c>
      <c r="U32" s="1222" t="s">
        <v>83</v>
      </c>
      <c r="V32" s="683">
        <v>1633.3</v>
      </c>
      <c r="W32" s="763"/>
      <c r="X32" s="1089"/>
      <c r="Y32" s="1250" t="s">
        <v>1666</v>
      </c>
      <c r="Z32" s="1222" t="s">
        <v>83</v>
      </c>
      <c r="AA32" s="1250" t="s">
        <v>1662</v>
      </c>
      <c r="AB32" s="1222" t="s">
        <v>84</v>
      </c>
      <c r="AC32" s="763"/>
      <c r="AD32" s="1214" t="s">
        <v>654</v>
      </c>
      <c r="AE32" s="1008" t="str">
        <f>strCheckDate(O33:AC33)</f>
        <v/>
      </c>
      <c r="AF32" s="829"/>
      <c r="AG32" s="829" t="str">
        <f t="shared" si="0"/>
        <v>вода</v>
      </c>
      <c r="AH32" s="829"/>
      <c r="AI32" s="829"/>
      <c r="AJ32" s="829"/>
      <c r="AK32" s="1008"/>
      <c r="AL32" s="1008"/>
      <c r="AM32" s="1008"/>
      <c r="AN32" s="1008"/>
      <c r="AO32" s="1008"/>
      <c r="AP32" s="1008"/>
      <c r="AQ32" s="1008"/>
    </row>
    <row r="33" spans="1:43" s="1057" customFormat="1" ht="14.25" hidden="1" customHeight="1">
      <c r="A33" s="1215"/>
      <c r="B33" s="1215"/>
      <c r="C33" s="1215"/>
      <c r="D33" s="1215"/>
      <c r="E33" s="1215"/>
      <c r="F33" s="1215"/>
      <c r="G33" s="1075"/>
      <c r="H33" s="1075"/>
      <c r="I33" s="1215"/>
      <c r="J33" s="1215"/>
      <c r="K33" s="966"/>
      <c r="L33" s="800"/>
      <c r="M33" s="646"/>
      <c r="N33" s="646"/>
      <c r="O33" s="763"/>
      <c r="P33" s="763"/>
      <c r="Q33" s="769" t="str">
        <f>R32 &amp; "-" &amp; T32</f>
        <v>01.01.2021-30.06.2021</v>
      </c>
      <c r="R33" s="1221"/>
      <c r="S33" s="1222"/>
      <c r="T33" s="1221"/>
      <c r="U33" s="1222"/>
      <c r="V33" s="763"/>
      <c r="W33" s="763"/>
      <c r="X33" s="769" t="str">
        <f>Y32 &amp; "-" &amp; AA32</f>
        <v>01.07.2021-31.12.2021</v>
      </c>
      <c r="Y33" s="1221"/>
      <c r="Z33" s="1222"/>
      <c r="AA33" s="1221"/>
      <c r="AB33" s="1222"/>
      <c r="AC33" s="763"/>
      <c r="AD33" s="1214"/>
      <c r="AE33" s="1008"/>
      <c r="AF33" s="829"/>
      <c r="AG33" s="829" t="str">
        <f t="shared" si="0"/>
        <v/>
      </c>
      <c r="AH33" s="829"/>
      <c r="AI33" s="829"/>
      <c r="AJ33" s="829"/>
      <c r="AK33" s="1008"/>
      <c r="AL33" s="1008"/>
      <c r="AM33" s="1008"/>
      <c r="AN33" s="1008"/>
      <c r="AO33" s="1008"/>
      <c r="AP33" s="1008"/>
      <c r="AQ33" s="1008"/>
    </row>
    <row r="34" spans="1:43" s="1057" customFormat="1" ht="15" customHeight="1">
      <c r="A34" s="1215"/>
      <c r="B34" s="1215"/>
      <c r="C34" s="1215"/>
      <c r="D34" s="1215"/>
      <c r="E34" s="1215"/>
      <c r="F34" s="1215"/>
      <c r="G34" s="1110"/>
      <c r="H34" s="1075"/>
      <c r="I34" s="1215"/>
      <c r="J34" s="1215"/>
      <c r="K34" s="965"/>
      <c r="L34" s="688"/>
      <c r="M34" s="557" t="s">
        <v>25</v>
      </c>
      <c r="N34" s="1006"/>
      <c r="O34" s="1006"/>
      <c r="P34" s="1006"/>
      <c r="Q34" s="1006"/>
      <c r="R34" s="1006"/>
      <c r="S34" s="1006"/>
      <c r="T34" s="1006"/>
      <c r="U34" s="1006"/>
      <c r="V34" s="1006"/>
      <c r="W34" s="1006"/>
      <c r="X34" s="1006"/>
      <c r="Y34" s="1006"/>
      <c r="Z34" s="1006"/>
      <c r="AA34" s="1006"/>
      <c r="AB34" s="1006"/>
      <c r="AC34" s="762"/>
      <c r="AD34" s="1214"/>
      <c r="AE34" s="1008"/>
      <c r="AF34" s="829"/>
      <c r="AG34" s="829" t="str">
        <f t="shared" si="0"/>
        <v>Добавить вид теплоносителя (параметры теплоносителя)</v>
      </c>
      <c r="AH34" s="829"/>
      <c r="AI34" s="829"/>
      <c r="AJ34" s="829"/>
      <c r="AK34" s="1008"/>
      <c r="AL34" s="1008"/>
      <c r="AM34" s="1008"/>
      <c r="AN34" s="1008"/>
      <c r="AO34" s="1008"/>
      <c r="AP34" s="1008"/>
      <c r="AQ34" s="1008"/>
    </row>
    <row r="35" spans="1:43" s="1057" customFormat="1" ht="15" customHeight="1">
      <c r="A35" s="1215"/>
      <c r="B35" s="1215"/>
      <c r="C35" s="1215"/>
      <c r="D35" s="1215"/>
      <c r="E35" s="1215"/>
      <c r="F35" s="1110"/>
      <c r="G35" s="1110"/>
      <c r="H35" s="1075"/>
      <c r="I35" s="1215"/>
      <c r="J35" s="1110"/>
      <c r="K35" s="965"/>
      <c r="L35" s="688"/>
      <c r="M35" s="556" t="s">
        <v>11</v>
      </c>
      <c r="N35" s="1006"/>
      <c r="O35" s="1006"/>
      <c r="P35" s="1006"/>
      <c r="Q35" s="1006"/>
      <c r="R35" s="1006"/>
      <c r="S35" s="1006"/>
      <c r="T35" s="1006"/>
      <c r="U35" s="1005"/>
      <c r="V35" s="1006"/>
      <c r="W35" s="1006"/>
      <c r="X35" s="1006"/>
      <c r="Y35" s="1006"/>
      <c r="Z35" s="1006"/>
      <c r="AA35" s="1006"/>
      <c r="AB35" s="1005"/>
      <c r="AC35" s="1006"/>
      <c r="AD35" s="665"/>
      <c r="AE35" s="1008"/>
      <c r="AF35" s="829"/>
      <c r="AG35" s="829" t="str">
        <f t="shared" si="0"/>
        <v>Добавить группу потребителей</v>
      </c>
      <c r="AH35" s="829"/>
      <c r="AI35" s="829"/>
      <c r="AJ35" s="829"/>
      <c r="AK35" s="1008"/>
      <c r="AL35" s="1008"/>
      <c r="AM35" s="1008"/>
      <c r="AN35" s="1008"/>
      <c r="AO35" s="1008"/>
      <c r="AP35" s="1008"/>
      <c r="AQ35" s="1008"/>
    </row>
    <row r="36" spans="1:43" s="1057" customFormat="1" ht="15" customHeight="1">
      <c r="A36" s="1215"/>
      <c r="B36" s="1215"/>
      <c r="C36" s="1215"/>
      <c r="D36" s="1215"/>
      <c r="E36" s="1078" t="s">
        <v>252</v>
      </c>
      <c r="F36" s="1110"/>
      <c r="G36" s="1110"/>
      <c r="H36" s="1110"/>
      <c r="I36" s="979"/>
      <c r="J36" s="1060"/>
      <c r="K36" s="963"/>
      <c r="L36" s="688"/>
      <c r="M36" s="1001" t="s">
        <v>12</v>
      </c>
      <c r="N36" s="1006"/>
      <c r="O36" s="1006"/>
      <c r="P36" s="1006"/>
      <c r="Q36" s="1006"/>
      <c r="R36" s="1006"/>
      <c r="S36" s="1006"/>
      <c r="T36" s="1006"/>
      <c r="U36" s="1005"/>
      <c r="V36" s="1006"/>
      <c r="W36" s="1006"/>
      <c r="X36" s="1006"/>
      <c r="Y36" s="1006"/>
      <c r="Z36" s="1006"/>
      <c r="AA36" s="1006"/>
      <c r="AB36" s="1005"/>
      <c r="AC36" s="1006"/>
      <c r="AD36" s="665"/>
      <c r="AE36" s="1008"/>
      <c r="AF36" s="829"/>
      <c r="AG36" s="829" t="str">
        <f t="shared" si="0"/>
        <v>Добавить схему подключения</v>
      </c>
      <c r="AH36" s="829"/>
      <c r="AI36" s="829"/>
      <c r="AJ36" s="829"/>
      <c r="AK36" s="1008"/>
      <c r="AL36" s="1008"/>
      <c r="AM36" s="1008"/>
      <c r="AN36" s="1008"/>
      <c r="AO36" s="1008"/>
      <c r="AP36" s="1008"/>
      <c r="AQ36" s="1008"/>
    </row>
    <row r="37" spans="1:43" ht="11.4">
      <c r="A37" s="523"/>
      <c r="B37" s="523"/>
      <c r="C37" s="523"/>
      <c r="D37" s="523"/>
      <c r="E37" s="523"/>
      <c r="F37" s="523"/>
      <c r="G37" s="523"/>
      <c r="H37" s="523"/>
      <c r="I37" s="523"/>
      <c r="J37" s="523"/>
      <c r="K37" s="523"/>
      <c r="AE37" s="523"/>
      <c r="AF37" s="523"/>
      <c r="AG37" s="523"/>
      <c r="AH37" s="523"/>
      <c r="AI37" s="523"/>
      <c r="AJ37" s="523"/>
    </row>
    <row r="38" spans="1:43" ht="90" customHeight="1">
      <c r="L38" s="1">
        <v>1</v>
      </c>
      <c r="M38" s="1208" t="s">
        <v>631</v>
      </c>
      <c r="N38" s="1208"/>
      <c r="O38" s="1208"/>
      <c r="P38" s="1208"/>
      <c r="Q38" s="1208"/>
      <c r="R38" s="1208"/>
      <c r="S38" s="1208"/>
      <c r="T38" s="1208"/>
      <c r="U38" s="1208"/>
      <c r="V38" s="1208"/>
      <c r="W38" s="1208"/>
      <c r="X38" s="1208"/>
      <c r="Y38" s="1208"/>
      <c r="Z38" s="1208"/>
      <c r="AA38" s="1208"/>
      <c r="AB38" s="1208"/>
      <c r="AC38" s="1208"/>
      <c r="AD38" s="1208"/>
    </row>
  </sheetData>
  <sheetProtection algorithmName="SHA-512" hashValue="QRZmDJJ2komjBiLUDTwlbJEBoQ0xkNFJbBwMhQfeOYm4uzYmwWme8a+0jN6jNAZ2JT3WmsG825rf1jtU9UN0Rg==" saltValue="smULuvQ+1xlXKR9sa5mAxg==" spinCount="100000" sheet="1" objects="1" scenarios="1" formatColumns="0" formatRows="0"/>
  <dataConsolidate link="1"/>
  <mergeCells count="68">
    <mergeCell ref="AD32:AD34"/>
    <mergeCell ref="V12:AB12"/>
    <mergeCell ref="V14:AA14"/>
    <mergeCell ref="AB14:AB16"/>
    <mergeCell ref="V15:V16"/>
    <mergeCell ref="W15:X15"/>
    <mergeCell ref="Y15:AA15"/>
    <mergeCell ref="Z16:AA16"/>
    <mergeCell ref="Z17:AA17"/>
    <mergeCell ref="Y24:Y25"/>
    <mergeCell ref="Z24:Z25"/>
    <mergeCell ref="AA24:AA25"/>
    <mergeCell ref="AB24:AB25"/>
    <mergeCell ref="Y32:Y33"/>
    <mergeCell ref="Z32:Z33"/>
    <mergeCell ref="AA32:AA33"/>
    <mergeCell ref="D29:D36"/>
    <mergeCell ref="O29:AC29"/>
    <mergeCell ref="E30:E35"/>
    <mergeCell ref="I30:I35"/>
    <mergeCell ref="O30:AC30"/>
    <mergeCell ref="F31:F34"/>
    <mergeCell ref="J31:J34"/>
    <mergeCell ref="O31:AC31"/>
    <mergeCell ref="R32:R33"/>
    <mergeCell ref="S32:S33"/>
    <mergeCell ref="T32:T33"/>
    <mergeCell ref="U32:U33"/>
    <mergeCell ref="AB32:AB33"/>
    <mergeCell ref="M38:AD38"/>
    <mergeCell ref="L13:AC13"/>
    <mergeCell ref="L14:L16"/>
    <mergeCell ref="M14:M16"/>
    <mergeCell ref="O14:T14"/>
    <mergeCell ref="U14:U16"/>
    <mergeCell ref="AC14:AC16"/>
    <mergeCell ref="O15:O16"/>
    <mergeCell ref="AD13:AD16"/>
    <mergeCell ref="S16:T16"/>
    <mergeCell ref="P15:Q15"/>
    <mergeCell ref="R15:T15"/>
    <mergeCell ref="S17:T17"/>
    <mergeCell ref="AD24:AD26"/>
    <mergeCell ref="S24:S25"/>
    <mergeCell ref="T24:T25"/>
    <mergeCell ref="L5:T5"/>
    <mergeCell ref="O9:T9"/>
    <mergeCell ref="O10:T10"/>
    <mergeCell ref="L11:M11"/>
    <mergeCell ref="O12:U12"/>
    <mergeCell ref="O7:T7"/>
    <mergeCell ref="O8:T8"/>
    <mergeCell ref="I22:I27"/>
    <mergeCell ref="J23:J26"/>
    <mergeCell ref="A18:A36"/>
    <mergeCell ref="O18:AC18"/>
    <mergeCell ref="B19:B36"/>
    <mergeCell ref="O19:AC19"/>
    <mergeCell ref="C20:C36"/>
    <mergeCell ref="U24:U25"/>
    <mergeCell ref="O20:AC20"/>
    <mergeCell ref="D21:D28"/>
    <mergeCell ref="O21:AC21"/>
    <mergeCell ref="E22:E27"/>
    <mergeCell ref="O22:AC22"/>
    <mergeCell ref="F23:F26"/>
    <mergeCell ref="O23:AC23"/>
    <mergeCell ref="R24:R25"/>
  </mergeCells>
  <dataValidations count="1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30 JR30 TN30 ADJ30 ANF30 AXB30 BGX30 BQT30 CAP30 CKL30 CUH30 DED30 DNZ30 DXV30 EHR30 ERN30 FBJ30 FLF30 FVB30 GEX30 GOT30 GYP30 HIL30 HSH30 ICD30 ILZ30 IVV30 JFR30 JPN30 JZJ30 KJF30 KTB30 LCX30 LMT30 LWP30 MGL30 MQH30 NAD30 NJZ30 NTV30 ODR30 ONN30 OXJ30 PHF30 PRB30 QAX30 QKT30 QUP30 REL30 ROH30 RYD30 SHZ30 SRV30 TBR30 TLN30 TVJ30 UFF30 UPB30 UYX30 VIT30 VSP30 WCL30 WMH30 WWD30 V22 V65562 V131098 V196634 V262170 V327706 V393242 V458778 V524314 V589850 V655386 V720922 V786458 V851994 V917530 V983066 V30">
      <formula1>kind_of_scheme_in</formula1>
    </dataValidation>
    <dataValidation type="textLength" operator="lessThanOrEqual" allowBlank="1" showInputMessage="1" showErrorMessage="1" errorTitle="Ошибка" error="Допускается ввод не более 900 символов!" sqref="WWE983062:WWE983069 WMI983062:WMI983069 AD65558:AD65565 JS65558:JS65565 TO65558:TO65565 ADK65558:ADK65565 ANG65558:ANG65565 AXC65558:AXC65565 BGY65558:BGY65565 BQU65558:BQU65565 CAQ65558:CAQ65565 CKM65558:CKM65565 CUI65558:CUI65565 DEE65558:DEE65565 DOA65558:DOA65565 DXW65558:DXW65565 EHS65558:EHS65565 ERO65558:ERO65565 FBK65558:FBK65565 FLG65558:FLG65565 FVC65558:FVC65565 GEY65558:GEY65565 GOU65558:GOU65565 GYQ65558:GYQ65565 HIM65558:HIM65565 HSI65558:HSI65565 ICE65558:ICE65565 IMA65558:IMA65565 IVW65558:IVW65565 JFS65558:JFS65565 JPO65558:JPO65565 JZK65558:JZK65565 KJG65558:KJG65565 KTC65558:KTC65565 LCY65558:LCY65565 LMU65558:LMU65565 LWQ65558:LWQ65565 MGM65558:MGM65565 MQI65558:MQI65565 NAE65558:NAE65565 NKA65558:NKA65565 NTW65558:NTW65565 ODS65558:ODS65565 ONO65558:ONO65565 OXK65558:OXK65565 PHG65558:PHG65565 PRC65558:PRC65565 QAY65558:QAY65565 QKU65558:QKU65565 QUQ65558:QUQ65565 REM65558:REM65565 ROI65558:ROI65565 RYE65558:RYE65565 SIA65558:SIA65565 SRW65558:SRW65565 TBS65558:TBS65565 TLO65558:TLO65565 TVK65558:TVK65565 UFG65558:UFG65565 UPC65558:UPC65565 UYY65558:UYY65565 VIU65558:VIU65565 VSQ65558:VSQ65565 WCM65558:WCM65565 WMI65558:WMI65565 WWE65558:WWE65565 AD131094:AD131101 JS131094:JS131101 TO131094:TO131101 ADK131094:ADK131101 ANG131094:ANG131101 AXC131094:AXC131101 BGY131094:BGY131101 BQU131094:BQU131101 CAQ131094:CAQ131101 CKM131094:CKM131101 CUI131094:CUI131101 DEE131094:DEE131101 DOA131094:DOA131101 DXW131094:DXW131101 EHS131094:EHS131101 ERO131094:ERO131101 FBK131094:FBK131101 FLG131094:FLG131101 FVC131094:FVC131101 GEY131094:GEY131101 GOU131094:GOU131101 GYQ131094:GYQ131101 HIM131094:HIM131101 HSI131094:HSI131101 ICE131094:ICE131101 IMA131094:IMA131101 IVW131094:IVW131101 JFS131094:JFS131101 JPO131094:JPO131101 JZK131094:JZK131101 KJG131094:KJG131101 KTC131094:KTC131101 LCY131094:LCY131101 LMU131094:LMU131101 LWQ131094:LWQ131101 MGM131094:MGM131101 MQI131094:MQI131101 NAE131094:NAE131101 NKA131094:NKA131101 NTW131094:NTW131101 ODS131094:ODS131101 ONO131094:ONO131101 OXK131094:OXK131101 PHG131094:PHG131101 PRC131094:PRC131101 QAY131094:QAY131101 QKU131094:QKU131101 QUQ131094:QUQ131101 REM131094:REM131101 ROI131094:ROI131101 RYE131094:RYE131101 SIA131094:SIA131101 SRW131094:SRW131101 TBS131094:TBS131101 TLO131094:TLO131101 TVK131094:TVK131101 UFG131094:UFG131101 UPC131094:UPC131101 UYY131094:UYY131101 VIU131094:VIU131101 VSQ131094:VSQ131101 WCM131094:WCM131101 WMI131094:WMI131101 WWE131094:WWE131101 AD196630:AD196637 JS196630:JS196637 TO196630:TO196637 ADK196630:ADK196637 ANG196630:ANG196637 AXC196630:AXC196637 BGY196630:BGY196637 BQU196630:BQU196637 CAQ196630:CAQ196637 CKM196630:CKM196637 CUI196630:CUI196637 DEE196630:DEE196637 DOA196630:DOA196637 DXW196630:DXW196637 EHS196630:EHS196637 ERO196630:ERO196637 FBK196630:FBK196637 FLG196630:FLG196637 FVC196630:FVC196637 GEY196630:GEY196637 GOU196630:GOU196637 GYQ196630:GYQ196637 HIM196630:HIM196637 HSI196630:HSI196637 ICE196630:ICE196637 IMA196630:IMA196637 IVW196630:IVW196637 JFS196630:JFS196637 JPO196630:JPO196637 JZK196630:JZK196637 KJG196630:KJG196637 KTC196630:KTC196637 LCY196630:LCY196637 LMU196630:LMU196637 LWQ196630:LWQ196637 MGM196630:MGM196637 MQI196630:MQI196637 NAE196630:NAE196637 NKA196630:NKA196637 NTW196630:NTW196637 ODS196630:ODS196637 ONO196630:ONO196637 OXK196630:OXK196637 PHG196630:PHG196637 PRC196630:PRC196637 QAY196630:QAY196637 QKU196630:QKU196637 QUQ196630:QUQ196637 REM196630:REM196637 ROI196630:ROI196637 RYE196630:RYE196637 SIA196630:SIA196637 SRW196630:SRW196637 TBS196630:TBS196637 TLO196630:TLO196637 TVK196630:TVK196637 UFG196630:UFG196637 UPC196630:UPC196637 UYY196630:UYY196637 VIU196630:VIU196637 VSQ196630:VSQ196637 WCM196630:WCM196637 WMI196630:WMI196637 WWE196630:WWE196637 AD262166:AD262173 JS262166:JS262173 TO262166:TO262173 ADK262166:ADK262173 ANG262166:ANG262173 AXC262166:AXC262173 BGY262166:BGY262173 BQU262166:BQU262173 CAQ262166:CAQ262173 CKM262166:CKM262173 CUI262166:CUI262173 DEE262166:DEE262173 DOA262166:DOA262173 DXW262166:DXW262173 EHS262166:EHS262173 ERO262166:ERO262173 FBK262166:FBK262173 FLG262166:FLG262173 FVC262166:FVC262173 GEY262166:GEY262173 GOU262166:GOU262173 GYQ262166:GYQ262173 HIM262166:HIM262173 HSI262166:HSI262173 ICE262166:ICE262173 IMA262166:IMA262173 IVW262166:IVW262173 JFS262166:JFS262173 JPO262166:JPO262173 JZK262166:JZK262173 KJG262166:KJG262173 KTC262166:KTC262173 LCY262166:LCY262173 LMU262166:LMU262173 LWQ262166:LWQ262173 MGM262166:MGM262173 MQI262166:MQI262173 NAE262166:NAE262173 NKA262166:NKA262173 NTW262166:NTW262173 ODS262166:ODS262173 ONO262166:ONO262173 OXK262166:OXK262173 PHG262166:PHG262173 PRC262166:PRC262173 QAY262166:QAY262173 QKU262166:QKU262173 QUQ262166:QUQ262173 REM262166:REM262173 ROI262166:ROI262173 RYE262166:RYE262173 SIA262166:SIA262173 SRW262166:SRW262173 TBS262166:TBS262173 TLO262166:TLO262173 TVK262166:TVK262173 UFG262166:UFG262173 UPC262166:UPC262173 UYY262166:UYY262173 VIU262166:VIU262173 VSQ262166:VSQ262173 WCM262166:WCM262173 WMI262166:WMI262173 WWE262166:WWE262173 AD327702:AD327709 JS327702:JS327709 TO327702:TO327709 ADK327702:ADK327709 ANG327702:ANG327709 AXC327702:AXC327709 BGY327702:BGY327709 BQU327702:BQU327709 CAQ327702:CAQ327709 CKM327702:CKM327709 CUI327702:CUI327709 DEE327702:DEE327709 DOA327702:DOA327709 DXW327702:DXW327709 EHS327702:EHS327709 ERO327702:ERO327709 FBK327702:FBK327709 FLG327702:FLG327709 FVC327702:FVC327709 GEY327702:GEY327709 GOU327702:GOU327709 GYQ327702:GYQ327709 HIM327702:HIM327709 HSI327702:HSI327709 ICE327702:ICE327709 IMA327702:IMA327709 IVW327702:IVW327709 JFS327702:JFS327709 JPO327702:JPO327709 JZK327702:JZK327709 KJG327702:KJG327709 KTC327702:KTC327709 LCY327702:LCY327709 LMU327702:LMU327709 LWQ327702:LWQ327709 MGM327702:MGM327709 MQI327702:MQI327709 NAE327702:NAE327709 NKA327702:NKA327709 NTW327702:NTW327709 ODS327702:ODS327709 ONO327702:ONO327709 OXK327702:OXK327709 PHG327702:PHG327709 PRC327702:PRC327709 QAY327702:QAY327709 QKU327702:QKU327709 QUQ327702:QUQ327709 REM327702:REM327709 ROI327702:ROI327709 RYE327702:RYE327709 SIA327702:SIA327709 SRW327702:SRW327709 TBS327702:TBS327709 TLO327702:TLO327709 TVK327702:TVK327709 UFG327702:UFG327709 UPC327702:UPC327709 UYY327702:UYY327709 VIU327702:VIU327709 VSQ327702:VSQ327709 WCM327702:WCM327709 WMI327702:WMI327709 WWE327702:WWE327709 AD393238:AD393245 JS393238:JS393245 TO393238:TO393245 ADK393238:ADK393245 ANG393238:ANG393245 AXC393238:AXC393245 BGY393238:BGY393245 BQU393238:BQU393245 CAQ393238:CAQ393245 CKM393238:CKM393245 CUI393238:CUI393245 DEE393238:DEE393245 DOA393238:DOA393245 DXW393238:DXW393245 EHS393238:EHS393245 ERO393238:ERO393245 FBK393238:FBK393245 FLG393238:FLG393245 FVC393238:FVC393245 GEY393238:GEY393245 GOU393238:GOU393245 GYQ393238:GYQ393245 HIM393238:HIM393245 HSI393238:HSI393245 ICE393238:ICE393245 IMA393238:IMA393245 IVW393238:IVW393245 JFS393238:JFS393245 JPO393238:JPO393245 JZK393238:JZK393245 KJG393238:KJG393245 KTC393238:KTC393245 LCY393238:LCY393245 LMU393238:LMU393245 LWQ393238:LWQ393245 MGM393238:MGM393245 MQI393238:MQI393245 NAE393238:NAE393245 NKA393238:NKA393245 NTW393238:NTW393245 ODS393238:ODS393245 ONO393238:ONO393245 OXK393238:OXK393245 PHG393238:PHG393245 PRC393238:PRC393245 QAY393238:QAY393245 QKU393238:QKU393245 QUQ393238:QUQ393245 REM393238:REM393245 ROI393238:ROI393245 RYE393238:RYE393245 SIA393238:SIA393245 SRW393238:SRW393245 TBS393238:TBS393245 TLO393238:TLO393245 TVK393238:TVK393245 UFG393238:UFG393245 UPC393238:UPC393245 UYY393238:UYY393245 VIU393238:VIU393245 VSQ393238:VSQ393245 WCM393238:WCM393245 WMI393238:WMI393245 WWE393238:WWE393245 AD458774:AD458781 JS458774:JS458781 TO458774:TO458781 ADK458774:ADK458781 ANG458774:ANG458781 AXC458774:AXC458781 BGY458774:BGY458781 BQU458774:BQU458781 CAQ458774:CAQ458781 CKM458774:CKM458781 CUI458774:CUI458781 DEE458774:DEE458781 DOA458774:DOA458781 DXW458774:DXW458781 EHS458774:EHS458781 ERO458774:ERO458781 FBK458774:FBK458781 FLG458774:FLG458781 FVC458774:FVC458781 GEY458774:GEY458781 GOU458774:GOU458781 GYQ458774:GYQ458781 HIM458774:HIM458781 HSI458774:HSI458781 ICE458774:ICE458781 IMA458774:IMA458781 IVW458774:IVW458781 JFS458774:JFS458781 JPO458774:JPO458781 JZK458774:JZK458781 KJG458774:KJG458781 KTC458774:KTC458781 LCY458774:LCY458781 LMU458774:LMU458781 LWQ458774:LWQ458781 MGM458774:MGM458781 MQI458774:MQI458781 NAE458774:NAE458781 NKA458774:NKA458781 NTW458774:NTW458781 ODS458774:ODS458781 ONO458774:ONO458781 OXK458774:OXK458781 PHG458774:PHG458781 PRC458774:PRC458781 QAY458774:QAY458781 QKU458774:QKU458781 QUQ458774:QUQ458781 REM458774:REM458781 ROI458774:ROI458781 RYE458774:RYE458781 SIA458774:SIA458781 SRW458774:SRW458781 TBS458774:TBS458781 TLO458774:TLO458781 TVK458774:TVK458781 UFG458774:UFG458781 UPC458774:UPC458781 UYY458774:UYY458781 VIU458774:VIU458781 VSQ458774:VSQ458781 WCM458774:WCM458781 WMI458774:WMI458781 WWE458774:WWE458781 AD524310:AD524317 JS524310:JS524317 TO524310:TO524317 ADK524310:ADK524317 ANG524310:ANG524317 AXC524310:AXC524317 BGY524310:BGY524317 BQU524310:BQU524317 CAQ524310:CAQ524317 CKM524310:CKM524317 CUI524310:CUI524317 DEE524310:DEE524317 DOA524310:DOA524317 DXW524310:DXW524317 EHS524310:EHS524317 ERO524310:ERO524317 FBK524310:FBK524317 FLG524310:FLG524317 FVC524310:FVC524317 GEY524310:GEY524317 GOU524310:GOU524317 GYQ524310:GYQ524317 HIM524310:HIM524317 HSI524310:HSI524317 ICE524310:ICE524317 IMA524310:IMA524317 IVW524310:IVW524317 JFS524310:JFS524317 JPO524310:JPO524317 JZK524310:JZK524317 KJG524310:KJG524317 KTC524310:KTC524317 LCY524310:LCY524317 LMU524310:LMU524317 LWQ524310:LWQ524317 MGM524310:MGM524317 MQI524310:MQI524317 NAE524310:NAE524317 NKA524310:NKA524317 NTW524310:NTW524317 ODS524310:ODS524317 ONO524310:ONO524317 OXK524310:OXK524317 PHG524310:PHG524317 PRC524310:PRC524317 QAY524310:QAY524317 QKU524310:QKU524317 QUQ524310:QUQ524317 REM524310:REM524317 ROI524310:ROI524317 RYE524310:RYE524317 SIA524310:SIA524317 SRW524310:SRW524317 TBS524310:TBS524317 TLO524310:TLO524317 TVK524310:TVK524317 UFG524310:UFG524317 UPC524310:UPC524317 UYY524310:UYY524317 VIU524310:VIU524317 VSQ524310:VSQ524317 WCM524310:WCM524317 WMI524310:WMI524317 WWE524310:WWE524317 AD589846:AD589853 JS589846:JS589853 TO589846:TO589853 ADK589846:ADK589853 ANG589846:ANG589853 AXC589846:AXC589853 BGY589846:BGY589853 BQU589846:BQU589853 CAQ589846:CAQ589853 CKM589846:CKM589853 CUI589846:CUI589853 DEE589846:DEE589853 DOA589846:DOA589853 DXW589846:DXW589853 EHS589846:EHS589853 ERO589846:ERO589853 FBK589846:FBK589853 FLG589846:FLG589853 FVC589846:FVC589853 GEY589846:GEY589853 GOU589846:GOU589853 GYQ589846:GYQ589853 HIM589846:HIM589853 HSI589846:HSI589853 ICE589846:ICE589853 IMA589846:IMA589853 IVW589846:IVW589853 JFS589846:JFS589853 JPO589846:JPO589853 JZK589846:JZK589853 KJG589846:KJG589853 KTC589846:KTC589853 LCY589846:LCY589853 LMU589846:LMU589853 LWQ589846:LWQ589853 MGM589846:MGM589853 MQI589846:MQI589853 NAE589846:NAE589853 NKA589846:NKA589853 NTW589846:NTW589853 ODS589846:ODS589853 ONO589846:ONO589853 OXK589846:OXK589853 PHG589846:PHG589853 PRC589846:PRC589853 QAY589846:QAY589853 QKU589846:QKU589853 QUQ589846:QUQ589853 REM589846:REM589853 ROI589846:ROI589853 RYE589846:RYE589853 SIA589846:SIA589853 SRW589846:SRW589853 TBS589846:TBS589853 TLO589846:TLO589853 TVK589846:TVK589853 UFG589846:UFG589853 UPC589846:UPC589853 UYY589846:UYY589853 VIU589846:VIU589853 VSQ589846:VSQ589853 WCM589846:WCM589853 WMI589846:WMI589853 WWE589846:WWE589853 AD655382:AD655389 JS655382:JS655389 TO655382:TO655389 ADK655382:ADK655389 ANG655382:ANG655389 AXC655382:AXC655389 BGY655382:BGY655389 BQU655382:BQU655389 CAQ655382:CAQ655389 CKM655382:CKM655389 CUI655382:CUI655389 DEE655382:DEE655389 DOA655382:DOA655389 DXW655382:DXW655389 EHS655382:EHS655389 ERO655382:ERO655389 FBK655382:FBK655389 FLG655382:FLG655389 FVC655382:FVC655389 GEY655382:GEY655389 GOU655382:GOU655389 GYQ655382:GYQ655389 HIM655382:HIM655389 HSI655382:HSI655389 ICE655382:ICE655389 IMA655382:IMA655389 IVW655382:IVW655389 JFS655382:JFS655389 JPO655382:JPO655389 JZK655382:JZK655389 KJG655382:KJG655389 KTC655382:KTC655389 LCY655382:LCY655389 LMU655382:LMU655389 LWQ655382:LWQ655389 MGM655382:MGM655389 MQI655382:MQI655389 NAE655382:NAE655389 NKA655382:NKA655389 NTW655382:NTW655389 ODS655382:ODS655389 ONO655382:ONO655389 OXK655382:OXK655389 PHG655382:PHG655389 PRC655382:PRC655389 QAY655382:QAY655389 QKU655382:QKU655389 QUQ655382:QUQ655389 REM655382:REM655389 ROI655382:ROI655389 RYE655382:RYE655389 SIA655382:SIA655389 SRW655382:SRW655389 TBS655382:TBS655389 TLO655382:TLO655389 TVK655382:TVK655389 UFG655382:UFG655389 UPC655382:UPC655389 UYY655382:UYY655389 VIU655382:VIU655389 VSQ655382:VSQ655389 WCM655382:WCM655389 WMI655382:WMI655389 WWE655382:WWE655389 AD720918:AD720925 JS720918:JS720925 TO720918:TO720925 ADK720918:ADK720925 ANG720918:ANG720925 AXC720918:AXC720925 BGY720918:BGY720925 BQU720918:BQU720925 CAQ720918:CAQ720925 CKM720918:CKM720925 CUI720918:CUI720925 DEE720918:DEE720925 DOA720918:DOA720925 DXW720918:DXW720925 EHS720918:EHS720925 ERO720918:ERO720925 FBK720918:FBK720925 FLG720918:FLG720925 FVC720918:FVC720925 GEY720918:GEY720925 GOU720918:GOU720925 GYQ720918:GYQ720925 HIM720918:HIM720925 HSI720918:HSI720925 ICE720918:ICE720925 IMA720918:IMA720925 IVW720918:IVW720925 JFS720918:JFS720925 JPO720918:JPO720925 JZK720918:JZK720925 KJG720918:KJG720925 KTC720918:KTC720925 LCY720918:LCY720925 LMU720918:LMU720925 LWQ720918:LWQ720925 MGM720918:MGM720925 MQI720918:MQI720925 NAE720918:NAE720925 NKA720918:NKA720925 NTW720918:NTW720925 ODS720918:ODS720925 ONO720918:ONO720925 OXK720918:OXK720925 PHG720918:PHG720925 PRC720918:PRC720925 QAY720918:QAY720925 QKU720918:QKU720925 QUQ720918:QUQ720925 REM720918:REM720925 ROI720918:ROI720925 RYE720918:RYE720925 SIA720918:SIA720925 SRW720918:SRW720925 TBS720918:TBS720925 TLO720918:TLO720925 TVK720918:TVK720925 UFG720918:UFG720925 UPC720918:UPC720925 UYY720918:UYY720925 VIU720918:VIU720925 VSQ720918:VSQ720925 WCM720918:WCM720925 WMI720918:WMI720925 WWE720918:WWE720925 AD786454:AD786461 JS786454:JS786461 TO786454:TO786461 ADK786454:ADK786461 ANG786454:ANG786461 AXC786454:AXC786461 BGY786454:BGY786461 BQU786454:BQU786461 CAQ786454:CAQ786461 CKM786454:CKM786461 CUI786454:CUI786461 DEE786454:DEE786461 DOA786454:DOA786461 DXW786454:DXW786461 EHS786454:EHS786461 ERO786454:ERO786461 FBK786454:FBK786461 FLG786454:FLG786461 FVC786454:FVC786461 GEY786454:GEY786461 GOU786454:GOU786461 GYQ786454:GYQ786461 HIM786454:HIM786461 HSI786454:HSI786461 ICE786454:ICE786461 IMA786454:IMA786461 IVW786454:IVW786461 JFS786454:JFS786461 JPO786454:JPO786461 JZK786454:JZK786461 KJG786454:KJG786461 KTC786454:KTC786461 LCY786454:LCY786461 LMU786454:LMU786461 LWQ786454:LWQ786461 MGM786454:MGM786461 MQI786454:MQI786461 NAE786454:NAE786461 NKA786454:NKA786461 NTW786454:NTW786461 ODS786454:ODS786461 ONO786454:ONO786461 OXK786454:OXK786461 PHG786454:PHG786461 PRC786454:PRC786461 QAY786454:QAY786461 QKU786454:QKU786461 QUQ786454:QUQ786461 REM786454:REM786461 ROI786454:ROI786461 RYE786454:RYE786461 SIA786454:SIA786461 SRW786454:SRW786461 TBS786454:TBS786461 TLO786454:TLO786461 TVK786454:TVK786461 UFG786454:UFG786461 UPC786454:UPC786461 UYY786454:UYY786461 VIU786454:VIU786461 VSQ786454:VSQ786461 WCM786454:WCM786461 WMI786454:WMI786461 WWE786454:WWE786461 AD851990:AD851997 JS851990:JS851997 TO851990:TO851997 ADK851990:ADK851997 ANG851990:ANG851997 AXC851990:AXC851997 BGY851990:BGY851997 BQU851990:BQU851997 CAQ851990:CAQ851997 CKM851990:CKM851997 CUI851990:CUI851997 DEE851990:DEE851997 DOA851990:DOA851997 DXW851990:DXW851997 EHS851990:EHS851997 ERO851990:ERO851997 FBK851990:FBK851997 FLG851990:FLG851997 FVC851990:FVC851997 GEY851990:GEY851997 GOU851990:GOU851997 GYQ851990:GYQ851997 HIM851990:HIM851997 HSI851990:HSI851997 ICE851990:ICE851997 IMA851990:IMA851997 IVW851990:IVW851997 JFS851990:JFS851997 JPO851990:JPO851997 JZK851990:JZK851997 KJG851990:KJG851997 KTC851990:KTC851997 LCY851990:LCY851997 LMU851990:LMU851997 LWQ851990:LWQ851997 MGM851990:MGM851997 MQI851990:MQI851997 NAE851990:NAE851997 NKA851990:NKA851997 NTW851990:NTW851997 ODS851990:ODS851997 ONO851990:ONO851997 OXK851990:OXK851997 PHG851990:PHG851997 PRC851990:PRC851997 QAY851990:QAY851997 QKU851990:QKU851997 QUQ851990:QUQ851997 REM851990:REM851997 ROI851990:ROI851997 RYE851990:RYE851997 SIA851990:SIA851997 SRW851990:SRW851997 TBS851990:TBS851997 TLO851990:TLO851997 TVK851990:TVK851997 UFG851990:UFG851997 UPC851990:UPC851997 UYY851990:UYY851997 VIU851990:VIU851997 VSQ851990:VSQ851997 WCM851990:WCM851997 WMI851990:WMI851997 WWE851990:WWE851997 AD917526:AD917533 JS917526:JS917533 TO917526:TO917533 ADK917526:ADK917533 ANG917526:ANG917533 AXC917526:AXC917533 BGY917526:BGY917533 BQU917526:BQU917533 CAQ917526:CAQ917533 CKM917526:CKM917533 CUI917526:CUI917533 DEE917526:DEE917533 DOA917526:DOA917533 DXW917526:DXW917533 EHS917526:EHS917533 ERO917526:ERO917533 FBK917526:FBK917533 FLG917526:FLG917533 FVC917526:FVC917533 GEY917526:GEY917533 GOU917526:GOU917533 GYQ917526:GYQ917533 HIM917526:HIM917533 HSI917526:HSI917533 ICE917526:ICE917533 IMA917526:IMA917533 IVW917526:IVW917533 JFS917526:JFS917533 JPO917526:JPO917533 JZK917526:JZK917533 KJG917526:KJG917533 KTC917526:KTC917533 LCY917526:LCY917533 LMU917526:LMU917533 LWQ917526:LWQ917533 MGM917526:MGM917533 MQI917526:MQI917533 NAE917526:NAE917533 NKA917526:NKA917533 NTW917526:NTW917533 ODS917526:ODS917533 ONO917526:ONO917533 OXK917526:OXK917533 PHG917526:PHG917533 PRC917526:PRC917533 QAY917526:QAY917533 QKU917526:QKU917533 QUQ917526:QUQ917533 REM917526:REM917533 ROI917526:ROI917533 RYE917526:RYE917533 SIA917526:SIA917533 SRW917526:SRW917533 TBS917526:TBS917533 TLO917526:TLO917533 TVK917526:TVK917533 UFG917526:UFG917533 UPC917526:UPC917533 UYY917526:UYY917533 VIU917526:VIU917533 VSQ917526:VSQ917533 WCM917526:WCM917533 WMI917526:WMI917533 WWE917526:WWE917533 AD983062:AD983069 JS983062:JS983069 TO983062:TO983069 ADK983062:ADK983069 ANG983062:ANG983069 AXC983062:AXC983069 BGY983062:BGY983069 BQU983062:BQU983069 CAQ983062:CAQ983069 CKM983062:CKM983069 CUI983062:CUI983069 DEE983062:DEE983069 DOA983062:DOA983069 DXW983062:DXW983069 EHS983062:EHS983069 ERO983062:ERO983069 FBK983062:FBK983069 FLG983062:FLG983069 FVC983062:FVC983069 GEY983062:GEY983069 GOU983062:GOU983069 GYQ983062:GYQ983069 HIM983062:HIM983069 HSI983062:HSI983069 ICE983062:ICE983069 IMA983062:IMA983069 IVW983062:IVW983069 JFS983062:JFS983069 JPO983062:JPO983069 JZK983062:JZK983069 KJG983062:KJG983069 KTC983062:KTC983069 LCY983062:LCY983069 LMU983062:LMU983069 LWQ983062:LWQ983069 MGM983062:MGM983069 MQI983062:MQI983069 NAE983062:NAE983069 NKA983062:NKA983069 NTW983062:NTW983069 ODS983062:ODS983069 ONO983062:ONO983069 OXK983062:OXK983069 PHG983062:PHG983069 PRC983062:PRC983069 QAY983062:QAY983069 QKU983062:QKU983069 QUQ983062:QUQ983069 REM983062:REM983069 ROI983062:ROI983069 RYE983062:RYE983069 SIA983062:SIA983069 SRW983062:SRW983069 TBS983062:TBS983069 TLO983062:TLO983069 TVK983062:TVK983069 UFG983062:UFG983069 UPC983062:UPC983069 UYY983062:UYY983069 VIU983062:VIU983069 VSQ983062:VSQ983069 WCM983062:WCM983069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WL29:WWL33 JZ29:JZ33 TV29:TV33 ADR29:ADR33 ANN29:ANN33 AXJ29:AXJ33 BHF29:BHF33 BRB29:BRB33 CAX29:CAX33 CKT29:CKT33 CUP29:CUP33 DEL29:DEL33 DOH29:DOH33 DYD29:DYD33 EHZ29:EHZ33 ERV29:ERV33 FBR29:FBR33 FLN29:FLN33 FVJ29:FVJ33 GFF29:GFF33 GPB29:GPB33 GYX29:GYX33 HIT29:HIT33 HSP29:HSP33 ICL29:ICL33 IMH29:IMH33 IWD29:IWD33 JFZ29:JFZ33 JPV29:JPV33 JZR29:JZR33 KJN29:KJN33 KTJ29:KTJ33 LDF29:LDF33 LNB29:LNB33 LWX29:LWX33 MGT29:MGT33 MQP29:MQP33 NAL29:NAL33 NKH29:NKH33 NUD29:NUD33 ODZ29:ODZ33 ONV29:ONV33 OXR29:OXR33 PHN29:PHN33 PRJ29:PRJ33 QBF29:QBF33 QLB29:QLB33 QUX29:QUX33 RET29:RET33 ROP29:ROP33 RYL29:RYL33 SIH29:SIH33 SSD29:SSD33 TBZ29:TBZ33 TLV29:TLV33 TVR29:TVR33 UFN29:UFN33 UPJ29:UPJ33 UZF29:UZF33 VJB29:VJB33 VSX29:VSX33 WCT29:WCT33 WMP29:WMP33">
      <formula1>900</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63:JR65563 TG65563:TN65563 ADC65563:ADJ65563 AMY65563:ANF65563 AWU65563:AXB65563 BGQ65563:BGX65563 BQM65563:BQT65563 CAI65563:CAP65563 CKE65563:CKL65563 CUA65563:CUH65563 DDW65563:DED65563 DNS65563:DNZ65563 DXO65563:DXV65563 EHK65563:EHR65563 ERG65563:ERN65563 FBC65563:FBJ65563 FKY65563:FLF65563 FUU65563:FVB65563 GEQ65563:GEX65563 GOM65563:GOT65563 GYI65563:GYP65563 HIE65563:HIL65563 HSA65563:HSH65563 IBW65563:ICD65563 ILS65563:ILZ65563 IVO65563:IVV65563 JFK65563:JFR65563 JPG65563:JPN65563 JZC65563:JZJ65563 KIY65563:KJF65563 KSU65563:KTB65563 LCQ65563:LCX65563 LMM65563:LMT65563 LWI65563:LWP65563 MGE65563:MGL65563 MQA65563:MQH65563 MZW65563:NAD65563 NJS65563:NJZ65563 NTO65563:NTV65563 ODK65563:ODR65563 ONG65563:ONN65563 OXC65563:OXJ65563 PGY65563:PHF65563 PQU65563:PRB65563 QAQ65563:QAX65563 QKM65563:QKT65563 QUI65563:QUP65563 REE65563:REL65563 ROA65563:ROH65563 RXW65563:RYD65563 SHS65563:SHZ65563 SRO65563:SRV65563 TBK65563:TBR65563 TLG65563:TLN65563 TVC65563:TVJ65563 UEY65563:UFF65563 UOU65563:UPB65563 UYQ65563:UYX65563 VIM65563:VIT65563 VSI65563:VSP65563 WCE65563:WCL65563 WMA65563:WMH65563 WVW65563:WWD65563 JK131099:JR131099 TG131099:TN131099 ADC131099:ADJ131099 AMY131099:ANF131099 AWU131099:AXB131099 BGQ131099:BGX131099 BQM131099:BQT131099 CAI131099:CAP131099 CKE131099:CKL131099 CUA131099:CUH131099 DDW131099:DED131099 DNS131099:DNZ131099 DXO131099:DXV131099 EHK131099:EHR131099 ERG131099:ERN131099 FBC131099:FBJ131099 FKY131099:FLF131099 FUU131099:FVB131099 GEQ131099:GEX131099 GOM131099:GOT131099 GYI131099:GYP131099 HIE131099:HIL131099 HSA131099:HSH131099 IBW131099:ICD131099 ILS131099:ILZ131099 IVO131099:IVV131099 JFK131099:JFR131099 JPG131099:JPN131099 JZC131099:JZJ131099 KIY131099:KJF131099 KSU131099:KTB131099 LCQ131099:LCX131099 LMM131099:LMT131099 LWI131099:LWP131099 MGE131099:MGL131099 MQA131099:MQH131099 MZW131099:NAD131099 NJS131099:NJZ131099 NTO131099:NTV131099 ODK131099:ODR131099 ONG131099:ONN131099 OXC131099:OXJ131099 PGY131099:PHF131099 PQU131099:PRB131099 QAQ131099:QAX131099 QKM131099:QKT131099 QUI131099:QUP131099 REE131099:REL131099 ROA131099:ROH131099 RXW131099:RYD131099 SHS131099:SHZ131099 SRO131099:SRV131099 TBK131099:TBR131099 TLG131099:TLN131099 TVC131099:TVJ131099 UEY131099:UFF131099 UOU131099:UPB131099 UYQ131099:UYX131099 VIM131099:VIT131099 VSI131099:VSP131099 WCE131099:WCL131099 WMA131099:WMH131099 WVW131099:WWD131099 JK196635:JR196635 TG196635:TN196635 ADC196635:ADJ196635 AMY196635:ANF196635 AWU196635:AXB196635 BGQ196635:BGX196635 BQM196635:BQT196635 CAI196635:CAP196635 CKE196635:CKL196635 CUA196635:CUH196635 DDW196635:DED196635 DNS196635:DNZ196635 DXO196635:DXV196635 EHK196635:EHR196635 ERG196635:ERN196635 FBC196635:FBJ196635 FKY196635:FLF196635 FUU196635:FVB196635 GEQ196635:GEX196635 GOM196635:GOT196635 GYI196635:GYP196635 HIE196635:HIL196635 HSA196635:HSH196635 IBW196635:ICD196635 ILS196635:ILZ196635 IVO196635:IVV196635 JFK196635:JFR196635 JPG196635:JPN196635 JZC196635:JZJ196635 KIY196635:KJF196635 KSU196635:KTB196635 LCQ196635:LCX196635 LMM196635:LMT196635 LWI196635:LWP196635 MGE196635:MGL196635 MQA196635:MQH196635 MZW196635:NAD196635 NJS196635:NJZ196635 NTO196635:NTV196635 ODK196635:ODR196635 ONG196635:ONN196635 OXC196635:OXJ196635 PGY196635:PHF196635 PQU196635:PRB196635 QAQ196635:QAX196635 QKM196635:QKT196635 QUI196635:QUP196635 REE196635:REL196635 ROA196635:ROH196635 RXW196635:RYD196635 SHS196635:SHZ196635 SRO196635:SRV196635 TBK196635:TBR196635 TLG196635:TLN196635 TVC196635:TVJ196635 UEY196635:UFF196635 UOU196635:UPB196635 UYQ196635:UYX196635 VIM196635:VIT196635 VSI196635:VSP196635 WCE196635:WCL196635 WMA196635:WMH196635 WVW196635:WWD196635 JK262171:JR262171 TG262171:TN262171 ADC262171:ADJ262171 AMY262171:ANF262171 AWU262171:AXB262171 BGQ262171:BGX262171 BQM262171:BQT262171 CAI262171:CAP262171 CKE262171:CKL262171 CUA262171:CUH262171 DDW262171:DED262171 DNS262171:DNZ262171 DXO262171:DXV262171 EHK262171:EHR262171 ERG262171:ERN262171 FBC262171:FBJ262171 FKY262171:FLF262171 FUU262171:FVB262171 GEQ262171:GEX262171 GOM262171:GOT262171 GYI262171:GYP262171 HIE262171:HIL262171 HSA262171:HSH262171 IBW262171:ICD262171 ILS262171:ILZ262171 IVO262171:IVV262171 JFK262171:JFR262171 JPG262171:JPN262171 JZC262171:JZJ262171 KIY262171:KJF262171 KSU262171:KTB262171 LCQ262171:LCX262171 LMM262171:LMT262171 LWI262171:LWP262171 MGE262171:MGL262171 MQA262171:MQH262171 MZW262171:NAD262171 NJS262171:NJZ262171 NTO262171:NTV262171 ODK262171:ODR262171 ONG262171:ONN262171 OXC262171:OXJ262171 PGY262171:PHF262171 PQU262171:PRB262171 QAQ262171:QAX262171 QKM262171:QKT262171 QUI262171:QUP262171 REE262171:REL262171 ROA262171:ROH262171 RXW262171:RYD262171 SHS262171:SHZ262171 SRO262171:SRV262171 TBK262171:TBR262171 TLG262171:TLN262171 TVC262171:TVJ262171 UEY262171:UFF262171 UOU262171:UPB262171 UYQ262171:UYX262171 VIM262171:VIT262171 VSI262171:VSP262171 WCE262171:WCL262171 WMA262171:WMH262171 WVW262171:WWD262171 JK327707:JR327707 TG327707:TN327707 ADC327707:ADJ327707 AMY327707:ANF327707 AWU327707:AXB327707 BGQ327707:BGX327707 BQM327707:BQT327707 CAI327707:CAP327707 CKE327707:CKL327707 CUA327707:CUH327707 DDW327707:DED327707 DNS327707:DNZ327707 DXO327707:DXV327707 EHK327707:EHR327707 ERG327707:ERN327707 FBC327707:FBJ327707 FKY327707:FLF327707 FUU327707:FVB327707 GEQ327707:GEX327707 GOM327707:GOT327707 GYI327707:GYP327707 HIE327707:HIL327707 HSA327707:HSH327707 IBW327707:ICD327707 ILS327707:ILZ327707 IVO327707:IVV327707 JFK327707:JFR327707 JPG327707:JPN327707 JZC327707:JZJ327707 KIY327707:KJF327707 KSU327707:KTB327707 LCQ327707:LCX327707 LMM327707:LMT327707 LWI327707:LWP327707 MGE327707:MGL327707 MQA327707:MQH327707 MZW327707:NAD327707 NJS327707:NJZ327707 NTO327707:NTV327707 ODK327707:ODR327707 ONG327707:ONN327707 OXC327707:OXJ327707 PGY327707:PHF327707 PQU327707:PRB327707 QAQ327707:QAX327707 QKM327707:QKT327707 QUI327707:QUP327707 REE327707:REL327707 ROA327707:ROH327707 RXW327707:RYD327707 SHS327707:SHZ327707 SRO327707:SRV327707 TBK327707:TBR327707 TLG327707:TLN327707 TVC327707:TVJ327707 UEY327707:UFF327707 UOU327707:UPB327707 UYQ327707:UYX327707 VIM327707:VIT327707 VSI327707:VSP327707 WCE327707:WCL327707 WMA327707:WMH327707 WVW327707:WWD327707 JK393243:JR393243 TG393243:TN393243 ADC393243:ADJ393243 AMY393243:ANF393243 AWU393243:AXB393243 BGQ393243:BGX393243 BQM393243:BQT393243 CAI393243:CAP393243 CKE393243:CKL393243 CUA393243:CUH393243 DDW393243:DED393243 DNS393243:DNZ393243 DXO393243:DXV393243 EHK393243:EHR393243 ERG393243:ERN393243 FBC393243:FBJ393243 FKY393243:FLF393243 FUU393243:FVB393243 GEQ393243:GEX393243 GOM393243:GOT393243 GYI393243:GYP393243 HIE393243:HIL393243 HSA393243:HSH393243 IBW393243:ICD393243 ILS393243:ILZ393243 IVO393243:IVV393243 JFK393243:JFR393243 JPG393243:JPN393243 JZC393243:JZJ393243 KIY393243:KJF393243 KSU393243:KTB393243 LCQ393243:LCX393243 LMM393243:LMT393243 LWI393243:LWP393243 MGE393243:MGL393243 MQA393243:MQH393243 MZW393243:NAD393243 NJS393243:NJZ393243 NTO393243:NTV393243 ODK393243:ODR393243 ONG393243:ONN393243 OXC393243:OXJ393243 PGY393243:PHF393243 PQU393243:PRB393243 QAQ393243:QAX393243 QKM393243:QKT393243 QUI393243:QUP393243 REE393243:REL393243 ROA393243:ROH393243 RXW393243:RYD393243 SHS393243:SHZ393243 SRO393243:SRV393243 TBK393243:TBR393243 TLG393243:TLN393243 TVC393243:TVJ393243 UEY393243:UFF393243 UOU393243:UPB393243 UYQ393243:UYX393243 VIM393243:VIT393243 VSI393243:VSP393243 WCE393243:WCL393243 WMA393243:WMH393243 WVW393243:WWD393243 JK458779:JR458779 TG458779:TN458779 ADC458779:ADJ458779 AMY458779:ANF458779 AWU458779:AXB458779 BGQ458779:BGX458779 BQM458779:BQT458779 CAI458779:CAP458779 CKE458779:CKL458779 CUA458779:CUH458779 DDW458779:DED458779 DNS458779:DNZ458779 DXO458779:DXV458779 EHK458779:EHR458779 ERG458779:ERN458779 FBC458779:FBJ458779 FKY458779:FLF458779 FUU458779:FVB458779 GEQ458779:GEX458779 GOM458779:GOT458779 GYI458779:GYP458779 HIE458779:HIL458779 HSA458779:HSH458779 IBW458779:ICD458779 ILS458779:ILZ458779 IVO458779:IVV458779 JFK458779:JFR458779 JPG458779:JPN458779 JZC458779:JZJ458779 KIY458779:KJF458779 KSU458779:KTB458779 LCQ458779:LCX458779 LMM458779:LMT458779 LWI458779:LWP458779 MGE458779:MGL458779 MQA458779:MQH458779 MZW458779:NAD458779 NJS458779:NJZ458779 NTO458779:NTV458779 ODK458779:ODR458779 ONG458779:ONN458779 OXC458779:OXJ458779 PGY458779:PHF458779 PQU458779:PRB458779 QAQ458779:QAX458779 QKM458779:QKT458779 QUI458779:QUP458779 REE458779:REL458779 ROA458779:ROH458779 RXW458779:RYD458779 SHS458779:SHZ458779 SRO458779:SRV458779 TBK458779:TBR458779 TLG458779:TLN458779 TVC458779:TVJ458779 UEY458779:UFF458779 UOU458779:UPB458779 UYQ458779:UYX458779 VIM458779:VIT458779 VSI458779:VSP458779 WCE458779:WCL458779 WMA458779:WMH458779 WVW458779:WWD458779 JK524315:JR524315 TG524315:TN524315 ADC524315:ADJ524315 AMY524315:ANF524315 AWU524315:AXB524315 BGQ524315:BGX524315 BQM524315:BQT524315 CAI524315:CAP524315 CKE524315:CKL524315 CUA524315:CUH524315 DDW524315:DED524315 DNS524315:DNZ524315 DXO524315:DXV524315 EHK524315:EHR524315 ERG524315:ERN524315 FBC524315:FBJ524315 FKY524315:FLF524315 FUU524315:FVB524315 GEQ524315:GEX524315 GOM524315:GOT524315 GYI524315:GYP524315 HIE524315:HIL524315 HSA524315:HSH524315 IBW524315:ICD524315 ILS524315:ILZ524315 IVO524315:IVV524315 JFK524315:JFR524315 JPG524315:JPN524315 JZC524315:JZJ524315 KIY524315:KJF524315 KSU524315:KTB524315 LCQ524315:LCX524315 LMM524315:LMT524315 LWI524315:LWP524315 MGE524315:MGL524315 MQA524315:MQH524315 MZW524315:NAD524315 NJS524315:NJZ524315 NTO524315:NTV524315 ODK524315:ODR524315 ONG524315:ONN524315 OXC524315:OXJ524315 PGY524315:PHF524315 PQU524315:PRB524315 QAQ524315:QAX524315 QKM524315:QKT524315 QUI524315:QUP524315 REE524315:REL524315 ROA524315:ROH524315 RXW524315:RYD524315 SHS524315:SHZ524315 SRO524315:SRV524315 TBK524315:TBR524315 TLG524315:TLN524315 TVC524315:TVJ524315 UEY524315:UFF524315 UOU524315:UPB524315 UYQ524315:UYX524315 VIM524315:VIT524315 VSI524315:VSP524315 WCE524315:WCL524315 WMA524315:WMH524315 WVW524315:WWD524315 JK589851:JR589851 TG589851:TN589851 ADC589851:ADJ589851 AMY589851:ANF589851 AWU589851:AXB589851 BGQ589851:BGX589851 BQM589851:BQT589851 CAI589851:CAP589851 CKE589851:CKL589851 CUA589851:CUH589851 DDW589851:DED589851 DNS589851:DNZ589851 DXO589851:DXV589851 EHK589851:EHR589851 ERG589851:ERN589851 FBC589851:FBJ589851 FKY589851:FLF589851 FUU589851:FVB589851 GEQ589851:GEX589851 GOM589851:GOT589851 GYI589851:GYP589851 HIE589851:HIL589851 HSA589851:HSH589851 IBW589851:ICD589851 ILS589851:ILZ589851 IVO589851:IVV589851 JFK589851:JFR589851 JPG589851:JPN589851 JZC589851:JZJ589851 KIY589851:KJF589851 KSU589851:KTB589851 LCQ589851:LCX589851 LMM589851:LMT589851 LWI589851:LWP589851 MGE589851:MGL589851 MQA589851:MQH589851 MZW589851:NAD589851 NJS589851:NJZ589851 NTO589851:NTV589851 ODK589851:ODR589851 ONG589851:ONN589851 OXC589851:OXJ589851 PGY589851:PHF589851 PQU589851:PRB589851 QAQ589851:QAX589851 QKM589851:QKT589851 QUI589851:QUP589851 REE589851:REL589851 ROA589851:ROH589851 RXW589851:RYD589851 SHS589851:SHZ589851 SRO589851:SRV589851 TBK589851:TBR589851 TLG589851:TLN589851 TVC589851:TVJ589851 UEY589851:UFF589851 UOU589851:UPB589851 UYQ589851:UYX589851 VIM589851:VIT589851 VSI589851:VSP589851 WCE589851:WCL589851 WMA589851:WMH589851 WVW589851:WWD589851 JK655387:JR655387 TG655387:TN655387 ADC655387:ADJ655387 AMY655387:ANF655387 AWU655387:AXB655387 BGQ655387:BGX655387 BQM655387:BQT655387 CAI655387:CAP655387 CKE655387:CKL655387 CUA655387:CUH655387 DDW655387:DED655387 DNS655387:DNZ655387 DXO655387:DXV655387 EHK655387:EHR655387 ERG655387:ERN655387 FBC655387:FBJ655387 FKY655387:FLF655387 FUU655387:FVB655387 GEQ655387:GEX655387 GOM655387:GOT655387 GYI655387:GYP655387 HIE655387:HIL655387 HSA655387:HSH655387 IBW655387:ICD655387 ILS655387:ILZ655387 IVO655387:IVV655387 JFK655387:JFR655387 JPG655387:JPN655387 JZC655387:JZJ655387 KIY655387:KJF655387 KSU655387:KTB655387 LCQ655387:LCX655387 LMM655387:LMT655387 LWI655387:LWP655387 MGE655387:MGL655387 MQA655387:MQH655387 MZW655387:NAD655387 NJS655387:NJZ655387 NTO655387:NTV655387 ODK655387:ODR655387 ONG655387:ONN655387 OXC655387:OXJ655387 PGY655387:PHF655387 PQU655387:PRB655387 QAQ655387:QAX655387 QKM655387:QKT655387 QUI655387:QUP655387 REE655387:REL655387 ROA655387:ROH655387 RXW655387:RYD655387 SHS655387:SHZ655387 SRO655387:SRV655387 TBK655387:TBR655387 TLG655387:TLN655387 TVC655387:TVJ655387 UEY655387:UFF655387 UOU655387:UPB655387 UYQ655387:UYX655387 VIM655387:VIT655387 VSI655387:VSP655387 WCE655387:WCL655387 WMA655387:WMH655387 WVW655387:WWD655387 JK720923:JR720923 TG720923:TN720923 ADC720923:ADJ720923 AMY720923:ANF720923 AWU720923:AXB720923 BGQ720923:BGX720923 BQM720923:BQT720923 CAI720923:CAP720923 CKE720923:CKL720923 CUA720923:CUH720923 DDW720923:DED720923 DNS720923:DNZ720923 DXO720923:DXV720923 EHK720923:EHR720923 ERG720923:ERN720923 FBC720923:FBJ720923 FKY720923:FLF720923 FUU720923:FVB720923 GEQ720923:GEX720923 GOM720923:GOT720923 GYI720923:GYP720923 HIE720923:HIL720923 HSA720923:HSH720923 IBW720923:ICD720923 ILS720923:ILZ720923 IVO720923:IVV720923 JFK720923:JFR720923 JPG720923:JPN720923 JZC720923:JZJ720923 KIY720923:KJF720923 KSU720923:KTB720923 LCQ720923:LCX720923 LMM720923:LMT720923 LWI720923:LWP720923 MGE720923:MGL720923 MQA720923:MQH720923 MZW720923:NAD720923 NJS720923:NJZ720923 NTO720923:NTV720923 ODK720923:ODR720923 ONG720923:ONN720923 OXC720923:OXJ720923 PGY720923:PHF720923 PQU720923:PRB720923 QAQ720923:QAX720923 QKM720923:QKT720923 QUI720923:QUP720923 REE720923:REL720923 ROA720923:ROH720923 RXW720923:RYD720923 SHS720923:SHZ720923 SRO720923:SRV720923 TBK720923:TBR720923 TLG720923:TLN720923 TVC720923:TVJ720923 UEY720923:UFF720923 UOU720923:UPB720923 UYQ720923:UYX720923 VIM720923:VIT720923 VSI720923:VSP720923 WCE720923:WCL720923 WMA720923:WMH720923 WVW720923:WWD720923 JK786459:JR786459 TG786459:TN786459 ADC786459:ADJ786459 AMY786459:ANF786459 AWU786459:AXB786459 BGQ786459:BGX786459 BQM786459:BQT786459 CAI786459:CAP786459 CKE786459:CKL786459 CUA786459:CUH786459 DDW786459:DED786459 DNS786459:DNZ786459 DXO786459:DXV786459 EHK786459:EHR786459 ERG786459:ERN786459 FBC786459:FBJ786459 FKY786459:FLF786459 FUU786459:FVB786459 GEQ786459:GEX786459 GOM786459:GOT786459 GYI786459:GYP786459 HIE786459:HIL786459 HSA786459:HSH786459 IBW786459:ICD786459 ILS786459:ILZ786459 IVO786459:IVV786459 JFK786459:JFR786459 JPG786459:JPN786459 JZC786459:JZJ786459 KIY786459:KJF786459 KSU786459:KTB786459 LCQ786459:LCX786459 LMM786459:LMT786459 LWI786459:LWP786459 MGE786459:MGL786459 MQA786459:MQH786459 MZW786459:NAD786459 NJS786459:NJZ786459 NTO786459:NTV786459 ODK786459:ODR786459 ONG786459:ONN786459 OXC786459:OXJ786459 PGY786459:PHF786459 PQU786459:PRB786459 QAQ786459:QAX786459 QKM786459:QKT786459 QUI786459:QUP786459 REE786459:REL786459 ROA786459:ROH786459 RXW786459:RYD786459 SHS786459:SHZ786459 SRO786459:SRV786459 TBK786459:TBR786459 TLG786459:TLN786459 TVC786459:TVJ786459 UEY786459:UFF786459 UOU786459:UPB786459 UYQ786459:UYX786459 VIM786459:VIT786459 VSI786459:VSP786459 WCE786459:WCL786459 WMA786459:WMH786459 WVW786459:WWD786459 JK851995:JR851995 TG851995:TN851995 ADC851995:ADJ851995 AMY851995:ANF851995 AWU851995:AXB851995 BGQ851995:BGX851995 BQM851995:BQT851995 CAI851995:CAP851995 CKE851995:CKL851995 CUA851995:CUH851995 DDW851995:DED851995 DNS851995:DNZ851995 DXO851995:DXV851995 EHK851995:EHR851995 ERG851995:ERN851995 FBC851995:FBJ851995 FKY851995:FLF851995 FUU851995:FVB851995 GEQ851995:GEX851995 GOM851995:GOT851995 GYI851995:GYP851995 HIE851995:HIL851995 HSA851995:HSH851995 IBW851995:ICD851995 ILS851995:ILZ851995 IVO851995:IVV851995 JFK851995:JFR851995 JPG851995:JPN851995 JZC851995:JZJ851995 KIY851995:KJF851995 KSU851995:KTB851995 LCQ851995:LCX851995 LMM851995:LMT851995 LWI851995:LWP851995 MGE851995:MGL851995 MQA851995:MQH851995 MZW851995:NAD851995 NJS851995:NJZ851995 NTO851995:NTV851995 ODK851995:ODR851995 ONG851995:ONN851995 OXC851995:OXJ851995 PGY851995:PHF851995 PQU851995:PRB851995 QAQ851995:QAX851995 QKM851995:QKT851995 QUI851995:QUP851995 REE851995:REL851995 ROA851995:ROH851995 RXW851995:RYD851995 SHS851995:SHZ851995 SRO851995:SRV851995 TBK851995:TBR851995 TLG851995:TLN851995 TVC851995:TVJ851995 UEY851995:UFF851995 UOU851995:UPB851995 UYQ851995:UYX851995 VIM851995:VIT851995 VSI851995:VSP851995 WCE851995:WCL851995 WMA851995:WMH851995 WVW851995:WWD851995 JK917531:JR917531 TG917531:TN917531 ADC917531:ADJ917531 AMY917531:ANF917531 AWU917531:AXB917531 BGQ917531:BGX917531 BQM917531:BQT917531 CAI917531:CAP917531 CKE917531:CKL917531 CUA917531:CUH917531 DDW917531:DED917531 DNS917531:DNZ917531 DXO917531:DXV917531 EHK917531:EHR917531 ERG917531:ERN917531 FBC917531:FBJ917531 FKY917531:FLF917531 FUU917531:FVB917531 GEQ917531:GEX917531 GOM917531:GOT917531 GYI917531:GYP917531 HIE917531:HIL917531 HSA917531:HSH917531 IBW917531:ICD917531 ILS917531:ILZ917531 IVO917531:IVV917531 JFK917531:JFR917531 JPG917531:JPN917531 JZC917531:JZJ917531 KIY917531:KJF917531 KSU917531:KTB917531 LCQ917531:LCX917531 LMM917531:LMT917531 LWI917531:LWP917531 MGE917531:MGL917531 MQA917531:MQH917531 MZW917531:NAD917531 NJS917531:NJZ917531 NTO917531:NTV917531 ODK917531:ODR917531 ONG917531:ONN917531 OXC917531:OXJ917531 PGY917531:PHF917531 PQU917531:PRB917531 QAQ917531:QAX917531 QKM917531:QKT917531 QUI917531:QUP917531 REE917531:REL917531 ROA917531:ROH917531 RXW917531:RYD917531 SHS917531:SHZ917531 SRO917531:SRV917531 TBK917531:TBR917531 TLG917531:TLN917531 TVC917531:TVJ917531 UEY917531:UFF917531 UOU917531:UPB917531 UYQ917531:UYX917531 VIM917531:VIT917531 VSI917531:VSP917531 WCE917531:WCL917531 WMA917531:WMH917531 WVW917531:WWD917531 WVW983067:WWD983067 JK983067:JR983067 TG983067:TN983067 ADC983067:ADJ983067 AMY983067:ANF983067 AWU983067:AXB983067 BGQ983067:BGX983067 BQM983067:BQT983067 CAI983067:CAP983067 CKE983067:CKL983067 CUA983067:CUH983067 DDW983067:DED983067 DNS983067:DNZ983067 DXO983067:DXV983067 EHK983067:EHR983067 ERG983067:ERN983067 FBC983067:FBJ983067 FKY983067:FLF983067 FUU983067:FVB983067 GEQ983067:GEX983067 GOM983067:GOT983067 GYI983067:GYP983067 HIE983067:HIL983067 HSA983067:HSH983067 IBW983067:ICD983067 ILS983067:ILZ983067 IVO983067:IVV983067 JFK983067:JFR983067 JPG983067:JPN983067 JZC983067:JZJ983067 KIY983067:KJF983067 KSU983067:KTB983067 LCQ983067:LCX983067 LMM983067:LMT983067 LWI983067:LWP983067 MGE983067:MGL983067 MQA983067:MQH983067 MZW983067:NAD983067 NJS983067:NJZ983067 NTO983067:NTV983067 ODK983067:ODR983067 ONG983067:ONN983067 OXC983067:OXJ983067 PGY983067:PHF983067 PQU983067:PRB983067 QAQ983067:QAX983067 QKM983067:QKT983067 QUI983067:QUP983067 REE983067:REL983067 ROA983067:ROH983067 RXW983067:RYD983067 SHS983067:SHZ983067 SRO983067:SRV983067 TBK983067:TBR983067 TLG983067:TLN983067 TVC983067:TVJ983067 UEY983067:UFF983067 UOU983067:UPB983067 UYQ983067:UYX983067 VIM983067:VIT983067 VSI983067:VSP983067 WCE983067:WCL983067 WMA983067:WMH983067 WWD31:WWK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UFF31:UFM31 UPB31:UPI31 UYX31:UZE31 VIT31:VJA31 VSP31:VSW31 WCL31:WCS31 WMH31:WMO31 O917531:AC917531 O851995:AC851995 O786459:AC786459 O720923:AC720923 O655387:AC655387 O589851:AC589851 O524315:AC524315 O458779:AC458779 O393243:AC393243 O327707:AC327707 O262171:AC262171 O196635:AC196635 O131099:AC131099 O65563:AC65563 O983067:AC983067">
      <formula1>kind_of_cons</formula1>
    </dataValidation>
    <dataValidation type="list" allowBlank="1" showInputMessage="1" showErrorMessage="1" errorTitle="Ошибка" error="Выберите значение из списка" sqref="WVU98306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JI24 M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P32 TL32 ADH32 AND32 AWZ32 BGV32 BQR32 CAN32 CKJ32 CUF32 DEB32 DNX32 DXT32 EHP32 ERL32 FBH32 FLD32 FUZ32 GEV32 GOR32 GYN32 HIJ32 HSF32 ICB32 ILX32 IVT32 JFP32 JPL32 JZH32 KJD32 KSZ32 LCV32 LMR32 LWN32 MGJ32 MQF32 NAB32 NJX32 NTT32 ODP32 ONL32 OXH32 PHD32 PQZ32 QAV32 QKR32 QUN32 REJ32 ROF32 RYB32 SHX32 SRT32 TBP32 TLL32 TVH32 UFD32 UOZ32 UYV32 VIR32 VSN32 WCJ32 WMF32 WWB32 M3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WWB98306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JN24 R24 WWB24 WMF2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T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WMM32 WWI32 R32 JU32 TQ32 ADM32 ANI32 AXE32 BHA32 BQW32 CAS32 CKO32 CUK32 DEG32 DOC32 DXY32 EHU32 ERQ32 FBM32 FLI32 FVE32 GFA32 GOW32 GYS32 HIO32 HSK32 ICG32 IMC32 IVY32 JFU32 JPQ32 JZM32 KJI32 KTE32 LDA32 LMW32 LWS32 MGO32 MQK32 NAG32 NKC32 NTY32 ODU32 ONQ32 OXM32 PHI32 PRE32 QBA32 QKW32 QUS32 REO32 ROK32 RYG32 SIC32 SRY32 TBU32 TLQ32 TVM32 UFI32 UPE32 UZA32 VIW32 VSS32 WCO32 WMK32 WWG32 T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Y65564 Y131100 Y196636 Y262172 Y327708 Y393244 Y458780 Y524316 Y589852 Y655388 Y720924 Y786460 Y851996 Y917532 Y983068 AA65564 AA131100 AA196636 AA262172 AA327708 AA393244 AA458780 AA524316 AA589852 AA655388 AA720924 AA786460 AA851996 AA917532 AA983068 Y32 AA32 Y24 AA24"/>
    <dataValidation allowBlank="1" showInputMessage="1" showErrorMessage="1" prompt="Для выбора выполните двойной щелчок левой клавиши мыши по соответствующей ячейке." sqref="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327708 U393244 JQ65564 TM65564 ADI65564 ANE65564 AXA65564 BGW65564 BQS65564 CAO65564 CKK65564 CUG65564 DEC65564 DNY65564 DXU65564 EHQ65564 ERM65564 FBI65564 FLE65564 FVA65564 GEW65564 GOS65564 GYO65564 HIK65564 HSG65564 ICC65564 ILY65564 IVU65564 JFQ65564 JPM65564 JZI65564 KJE65564 KTA65564 LCW65564 LMS65564 LWO65564 MGK65564 MQG65564 NAC65564 NJY65564 NTU65564 ODQ65564 ONM65564 OXI65564 PHE65564 PRA65564 QAW65564 QKS65564 QUO65564 REK65564 ROG65564 RYC65564 SHY65564 SRU65564 TBQ65564 TLM65564 TVI65564 UFE65564 UPA65564 UYW65564 VIS65564 VSO65564 WCK65564 WMG65564 WWC65564 U458780 JQ131100 TM131100 ADI131100 ANE131100 AXA131100 BGW131100 BQS131100 CAO131100 CKK131100 CUG131100 DEC131100 DNY131100 DXU131100 EHQ131100 ERM131100 FBI131100 FLE131100 FVA131100 GEW131100 GOS131100 GYO131100 HIK131100 HSG131100 ICC131100 ILY131100 IVU131100 JFQ131100 JPM131100 JZI131100 KJE131100 KTA131100 LCW131100 LMS131100 LWO131100 MGK131100 MQG131100 NAC131100 NJY131100 NTU131100 ODQ131100 ONM131100 OXI131100 PHE131100 PRA131100 QAW131100 QKS131100 QUO131100 REK131100 ROG131100 RYC131100 SHY131100 SRU131100 TBQ131100 TLM131100 TVI131100 UFE131100 UPA131100 UYW131100 VIS131100 VSO131100 WCK131100 WMG131100 WWC131100 U524316 JQ196636 TM196636 ADI196636 ANE196636 AXA196636 BGW196636 BQS196636 CAO196636 CKK196636 CUG196636 DEC196636 DNY196636 DXU196636 EHQ196636 ERM196636 FBI196636 FLE196636 FVA196636 GEW196636 GOS196636 GYO196636 HIK196636 HSG196636 ICC196636 ILY196636 IVU196636 JFQ196636 JPM196636 JZI196636 KJE196636 KTA196636 LCW196636 LMS196636 LWO196636 MGK196636 MQG196636 NAC196636 NJY196636 NTU196636 ODQ196636 ONM196636 OXI196636 PHE196636 PRA196636 QAW196636 QKS196636 QUO196636 REK196636 ROG196636 RYC196636 SHY196636 SRU196636 TBQ196636 TLM196636 TVI196636 UFE196636 UPA196636 UYW196636 VIS196636 VSO196636 WCK196636 WMG196636 WWC196636 U589852 JQ262172 TM262172 ADI262172 ANE262172 AXA262172 BGW262172 BQS262172 CAO262172 CKK262172 CUG262172 DEC262172 DNY262172 DXU262172 EHQ262172 ERM262172 FBI262172 FLE262172 FVA262172 GEW262172 GOS262172 GYO262172 HIK262172 HSG262172 ICC262172 ILY262172 IVU262172 JFQ262172 JPM262172 JZI262172 KJE262172 KTA262172 LCW262172 LMS262172 LWO262172 MGK262172 MQG262172 NAC262172 NJY262172 NTU262172 ODQ262172 ONM262172 OXI262172 PHE262172 PRA262172 QAW262172 QKS262172 QUO262172 REK262172 ROG262172 RYC262172 SHY262172 SRU262172 TBQ262172 TLM262172 TVI262172 UFE262172 UPA262172 UYW262172 VIS262172 VSO262172 WCK262172 WMG262172 WWC262172 U655388 JQ327708 TM327708 ADI327708 ANE327708 AXA327708 BGW327708 BQS327708 CAO327708 CKK327708 CUG327708 DEC327708 DNY327708 DXU327708 EHQ327708 ERM327708 FBI327708 FLE327708 FVA327708 GEW327708 GOS327708 GYO327708 HIK327708 HSG327708 ICC327708 ILY327708 IVU327708 JFQ327708 JPM327708 JZI327708 KJE327708 KTA327708 LCW327708 LMS327708 LWO327708 MGK327708 MQG327708 NAC327708 NJY327708 NTU327708 ODQ327708 ONM327708 OXI327708 PHE327708 PRA327708 QAW327708 QKS327708 QUO327708 REK327708 ROG327708 RYC327708 SHY327708 SRU327708 TBQ327708 TLM327708 TVI327708 UFE327708 UPA327708 UYW327708 VIS327708 VSO327708 WCK327708 WMG327708 WWC327708 U720924 JQ393244 TM393244 ADI393244 ANE393244 AXA393244 BGW393244 BQS393244 CAO393244 CKK393244 CUG393244 DEC393244 DNY393244 DXU393244 EHQ393244 ERM393244 FBI393244 FLE393244 FVA393244 GEW393244 GOS393244 GYO393244 HIK393244 HSG393244 ICC393244 ILY393244 IVU393244 JFQ393244 JPM393244 JZI393244 KJE393244 KTA393244 LCW393244 LMS393244 LWO393244 MGK393244 MQG393244 NAC393244 NJY393244 NTU393244 ODQ393244 ONM393244 OXI393244 PHE393244 PRA393244 QAW393244 QKS393244 QUO393244 REK393244 ROG393244 RYC393244 SHY393244 SRU393244 TBQ393244 TLM393244 TVI393244 UFE393244 UPA393244 UYW393244 VIS393244 VSO393244 WCK393244 WMG393244 WWC393244 U786460 JQ458780 TM458780 ADI458780 ANE458780 AXA458780 BGW458780 BQS458780 CAO458780 CKK458780 CUG458780 DEC458780 DNY458780 DXU458780 EHQ458780 ERM458780 FBI458780 FLE458780 FVA458780 GEW458780 GOS458780 GYO458780 HIK458780 HSG458780 ICC458780 ILY458780 IVU458780 JFQ458780 JPM458780 JZI458780 KJE458780 KTA458780 LCW458780 LMS458780 LWO458780 MGK458780 MQG458780 NAC458780 NJY458780 NTU458780 ODQ458780 ONM458780 OXI458780 PHE458780 PRA458780 QAW458780 QKS458780 QUO458780 REK458780 ROG458780 RYC458780 SHY458780 SRU458780 TBQ458780 TLM458780 TVI458780 UFE458780 UPA458780 UYW458780 VIS458780 VSO458780 WCK458780 WMG458780 WWC458780 U851996 JQ524316 TM524316 ADI524316 ANE524316 AXA524316 BGW524316 BQS524316 CAO524316 CKK524316 CUG524316 DEC524316 DNY524316 DXU524316 EHQ524316 ERM524316 FBI524316 FLE524316 FVA524316 GEW524316 GOS524316 GYO524316 HIK524316 HSG524316 ICC524316 ILY524316 IVU524316 JFQ524316 JPM524316 JZI524316 KJE524316 KTA524316 LCW524316 LMS524316 LWO524316 MGK524316 MQG524316 NAC524316 NJY524316 NTU524316 ODQ524316 ONM524316 OXI524316 PHE524316 PRA524316 QAW524316 QKS524316 QUO524316 REK524316 ROG524316 RYC524316 SHY524316 SRU524316 TBQ524316 TLM524316 TVI524316 UFE524316 UPA524316 UYW524316 VIS524316 VSO524316 WCK524316 WMG524316 WWC524316 U917532 JQ589852 TM589852 ADI589852 ANE589852 AXA589852 BGW589852 BQS589852 CAO589852 CKK589852 CUG589852 DEC589852 DNY589852 DXU589852 EHQ589852 ERM589852 FBI589852 FLE589852 FVA589852 GEW589852 GOS589852 GYO589852 HIK589852 HSG589852 ICC589852 ILY589852 IVU589852 JFQ589852 JPM589852 JZI589852 KJE589852 KTA589852 LCW589852 LMS589852 LWO589852 MGK589852 MQG589852 NAC589852 NJY589852 NTU589852 ODQ589852 ONM589852 OXI589852 PHE589852 PRA589852 QAW589852 QKS589852 QUO589852 REK589852 ROG589852 RYC589852 SHY589852 SRU589852 TBQ589852 TLM589852 TVI589852 UFE589852 UPA589852 UYW589852 VIS589852 VSO589852 WCK589852 WMG589852 WWC589852 U983068 JQ655388 TM655388 ADI655388 ANE655388 AXA655388 BGW655388 BQS655388 CAO655388 CKK655388 CUG655388 DEC655388 DNY655388 DXU655388 EHQ655388 ERM655388 FBI655388 FLE655388 FVA655388 GEW655388 GOS655388 GYO655388 HIK655388 HSG655388 ICC655388 ILY655388 IVU655388 JFQ655388 JPM655388 JZI655388 KJE655388 KTA655388 LCW655388 LMS655388 LWO655388 MGK655388 MQG655388 NAC655388 NJY655388 NTU655388 ODQ655388 ONM655388 OXI655388 PHE655388 PRA655388 QAW655388 QKS655388 QUO655388 REK655388 ROG655388 RYC655388 SHY655388 SRU655388 TBQ655388 TLM655388 TVI655388 UFE655388 UPA655388 UYW655388 VIS655388 VSO655388 WCK655388 WMG655388 WWC655388 U65564 JQ720924 TM720924 ADI720924 ANE720924 AXA720924 BGW720924 BQS720924 CAO720924 CKK720924 CUG720924 DEC720924 DNY720924 DXU720924 EHQ720924 ERM720924 FBI720924 FLE720924 FVA720924 GEW720924 GOS720924 GYO720924 HIK720924 HSG720924 ICC720924 ILY720924 IVU720924 JFQ720924 JPM720924 JZI720924 KJE720924 KTA720924 LCW720924 LMS720924 LWO720924 MGK720924 MQG720924 NAC720924 NJY720924 NTU720924 ODQ720924 ONM720924 OXI720924 PHE720924 PRA720924 QAW720924 QKS720924 QUO720924 REK720924 ROG720924 RYC720924 SHY720924 SRU720924 TBQ720924 TLM720924 TVI720924 UFE720924 UPA720924 UYW720924 VIS720924 VSO720924 WCK720924 WMG720924 WWC720924 U131100 JQ786460 TM786460 ADI786460 ANE786460 AXA786460 BGW786460 BQS786460 CAO786460 CKK786460 CUG786460 DEC786460 DNY786460 DXU786460 EHQ786460 ERM786460 FBI786460 FLE786460 FVA786460 GEW786460 GOS786460 GYO786460 HIK786460 HSG786460 ICC786460 ILY786460 IVU786460 JFQ786460 JPM786460 JZI786460 KJE786460 KTA786460 LCW786460 LMS786460 LWO786460 MGK786460 MQG786460 NAC786460 NJY786460 NTU786460 ODQ786460 ONM786460 OXI786460 PHE786460 PRA786460 QAW786460 QKS786460 QUO786460 REK786460 ROG786460 RYC786460 SHY786460 SRU786460 TBQ786460 TLM786460 TVI786460 UFE786460 UPA786460 UYW786460 VIS786460 VSO786460 WCK786460 WMG786460 WWC786460 U24 JQ851996 TM851996 ADI851996 ANE851996 AXA851996 BGW851996 BQS851996 CAO851996 CKK851996 CUG851996 DEC851996 DNY851996 DXU851996 EHQ851996 ERM851996 FBI851996 FLE851996 FVA851996 GEW851996 GOS851996 GYO851996 HIK851996 HSG851996 ICC851996 ILY851996 IVU851996 JFQ851996 JPM851996 JZI851996 KJE851996 KTA851996 LCW851996 LMS851996 LWO851996 MGK851996 MQG851996 NAC851996 NJY851996 NTU851996 ODQ851996 ONM851996 OXI851996 PHE851996 PRA851996 QAW851996 QKS851996 QUO851996 REK851996 ROG851996 RYC851996 SHY851996 SRU851996 TBQ851996 TLM851996 TVI851996 UFE851996 UPA851996 UYW851996 VIS851996 VSO851996 WCK851996 WMG851996 WWC851996 JQ917532 TM917532 ADI917532 ANE917532 AXA917532 BGW917532 BQS917532 CAO917532 CKK917532 CUG917532 DEC917532 DNY917532 DXU917532 EHQ917532 ERM917532 FBI917532 FLE917532 FVA917532 GEW917532 GOS917532 GYO917532 HIK917532 HSG917532 ICC917532 ILY917532 IVU917532 JFQ917532 JPM917532 JZI917532 KJE917532 KTA917532 LCW917532 LMS917532 LWO917532 MGK917532 MQG917532 NAC917532 NJY917532 NTU917532 ODQ917532 ONM917532 OXI917532 PHE917532 PRA917532 QAW917532 QKS917532 QUO917532 REK917532 ROG917532 RYC917532 SHY917532 SRU917532 TBQ917532 TLM917532 TVI917532 UFE917532 UPA917532 UYW917532 VIS917532 VSO917532 WCK917532 WMG917532 WWC917532 WWC983068 JQ983068 TM983068 ADI983068 ANE983068 AXA983068 BGW983068 BQS983068 CAO983068 CKK983068 CUG983068 DEC983068 DNY983068 DXU983068 EHQ983068 ERM983068 FBI983068 FLE983068 FVA983068 GEW983068 GOS983068 GYO983068 HIK983068 HSG983068 ICC983068 ILY983068 IVU983068 JFQ983068 JPM983068 JZI983068 KJE983068 KTA983068 LCW983068 LMS983068 LWO983068 MGK983068 MQG983068 NAC983068 NJY983068 NTU983068 ODQ983068 ONM983068 OXI983068 PHE983068 PRA983068 QAW983068 QKS983068 QUO983068 REK983068 ROG983068 RYC983068 SHY983068 SRU983068 TBQ983068 TLM983068 TVI983068 UFE983068 UPA983068 UYW983068 VIS983068 VSO983068 WCK983068 WMG983068 U196636 JO24 S24 WWC2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U32 WMN32 WWJ32 S32 JV32 TR32 ADN32 ANJ32 AXF32 BHB32 BQX32 CAT32 CKP32 CUL32 DEH32 DOD32 DXZ32 EHV32 ERR32 FBN32 FLJ32 FVF32 GFB32 GOX32 GYT32 HIP32 HSL32 ICH32 IMD32 IVZ32 JFV32 JPR32 JZN32 KJJ32 KTF32 LDB32 LMX32 LWT32 MGP32 MQL32 NAH32 NKD32 NTZ32 ODV32 ONR32 OXN32 PHJ32 PRF32 QBB32 QKX32 QUT32 REP32 ROL32 RYH32 SID32 SRZ32 TBV32 TLR32 TVN32 UFJ32 UPF32 UZB32 VIX32 VST32 WCP32 WML32 WWH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U262172 Z65564 Z131100 Z196636 Z262172 Z327708 Z393244 Z458780 Z524316 Z589852 Z655388 Z720924 Z786460 Z851996 Z917532 Z983068 AB393244 AB458780 AB524316 AB589852 AB655388 AB720924 AB786460 AB851996 AB917532 AB983068 AB65564 AB131100 AB32 AB196636 AB262172 Z32 AB24 Z24 AB327708"/>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WWF33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X33 X65565 X131101 X196637 X262173 X327709 X393245 X458781 X524317 X589853 X655389 X720925 X786461 X851997 X917533 X983069 X25"/>
    <dataValidation allowBlank="1" sqref="WVT983070:WWE983076 JH65566:JS65572 TD65566:TO65572 ACZ65566:ADK65572 AMV65566:ANG65572 AWR65566:AXC65572 BGN65566:BGY65572 BQJ65566:BQU65572 CAF65566:CAQ65572 CKB65566:CKM65572 CTX65566:CUI65572 DDT65566:DEE65572 DNP65566:DOA65572 DXL65566:DXW65572 EHH65566:EHS65572 ERD65566:ERO65572 FAZ65566:FBK65572 FKV65566:FLG65572 FUR65566:FVC65572 GEN65566:GEY65572 GOJ65566:GOU65572 GYF65566:GYQ65572 HIB65566:HIM65572 HRX65566:HSI65572 IBT65566:ICE65572 ILP65566:IMA65572 IVL65566:IVW65572 JFH65566:JFS65572 JPD65566:JPO65572 JYZ65566:JZK65572 KIV65566:KJG65572 KSR65566:KTC65572 LCN65566:LCY65572 LMJ65566:LMU65572 LWF65566:LWQ65572 MGB65566:MGM65572 MPX65566:MQI65572 MZT65566:NAE65572 NJP65566:NKA65572 NTL65566:NTW65572 ODH65566:ODS65572 OND65566:ONO65572 OWZ65566:OXK65572 PGV65566:PHG65572 PQR65566:PRC65572 QAN65566:QAY65572 QKJ65566:QKU65572 QUF65566:QUQ65572 REB65566:REM65572 RNX65566:ROI65572 RXT65566:RYE65572 SHP65566:SIA65572 SRL65566:SRW65572 TBH65566:TBS65572 TLD65566:TLO65572 TUZ65566:TVK65572 UEV65566:UFG65572 UOR65566:UPC65572 UYN65566:UYY65572 VIJ65566:VIU65572 VSF65566:VSQ65572 WCB65566:WCM65572 WLX65566:WMI65572 WVT65566:WWE65572 JH131102:JS131108 TD131102:TO131108 ACZ131102:ADK131108 AMV131102:ANG131108 AWR131102:AXC131108 BGN131102:BGY131108 BQJ131102:BQU131108 CAF131102:CAQ131108 CKB131102:CKM131108 CTX131102:CUI131108 DDT131102:DEE131108 DNP131102:DOA131108 DXL131102:DXW131108 EHH131102:EHS131108 ERD131102:ERO131108 FAZ131102:FBK131108 FKV131102:FLG131108 FUR131102:FVC131108 GEN131102:GEY131108 GOJ131102:GOU131108 GYF131102:GYQ131108 HIB131102:HIM131108 HRX131102:HSI131108 IBT131102:ICE131108 ILP131102:IMA131108 IVL131102:IVW131108 JFH131102:JFS131108 JPD131102:JPO131108 JYZ131102:JZK131108 KIV131102:KJG131108 KSR131102:KTC131108 LCN131102:LCY131108 LMJ131102:LMU131108 LWF131102:LWQ131108 MGB131102:MGM131108 MPX131102:MQI131108 MZT131102:NAE131108 NJP131102:NKA131108 NTL131102:NTW131108 ODH131102:ODS131108 OND131102:ONO131108 OWZ131102:OXK131108 PGV131102:PHG131108 PQR131102:PRC131108 QAN131102:QAY131108 QKJ131102:QKU131108 QUF131102:QUQ131108 REB131102:REM131108 RNX131102:ROI131108 RXT131102:RYE131108 SHP131102:SIA131108 SRL131102:SRW131108 TBH131102:TBS131108 TLD131102:TLO131108 TUZ131102:TVK131108 UEV131102:UFG131108 UOR131102:UPC131108 UYN131102:UYY131108 VIJ131102:VIU131108 VSF131102:VSQ131108 WCB131102:WCM131108 WLX131102:WMI131108 WVT131102:WWE131108 JH196638:JS196644 TD196638:TO196644 ACZ196638:ADK196644 AMV196638:ANG196644 AWR196638:AXC196644 BGN196638:BGY196644 BQJ196638:BQU196644 CAF196638:CAQ196644 CKB196638:CKM196644 CTX196638:CUI196644 DDT196638:DEE196644 DNP196638:DOA196644 DXL196638:DXW196644 EHH196638:EHS196644 ERD196638:ERO196644 FAZ196638:FBK196644 FKV196638:FLG196644 FUR196638:FVC196644 GEN196638:GEY196644 GOJ196638:GOU196644 GYF196638:GYQ196644 HIB196638:HIM196644 HRX196638:HSI196644 IBT196638:ICE196644 ILP196638:IMA196644 IVL196638:IVW196644 JFH196638:JFS196644 JPD196638:JPO196644 JYZ196638:JZK196644 KIV196638:KJG196644 KSR196638:KTC196644 LCN196638:LCY196644 LMJ196638:LMU196644 LWF196638:LWQ196644 MGB196638:MGM196644 MPX196638:MQI196644 MZT196638:NAE196644 NJP196638:NKA196644 NTL196638:NTW196644 ODH196638:ODS196644 OND196638:ONO196644 OWZ196638:OXK196644 PGV196638:PHG196644 PQR196638:PRC196644 QAN196638:QAY196644 QKJ196638:QKU196644 QUF196638:QUQ196644 REB196638:REM196644 RNX196638:ROI196644 RXT196638:RYE196644 SHP196638:SIA196644 SRL196638:SRW196644 TBH196638:TBS196644 TLD196638:TLO196644 TUZ196638:TVK196644 UEV196638:UFG196644 UOR196638:UPC196644 UYN196638:UYY196644 VIJ196638:VIU196644 VSF196638:VSQ196644 WCB196638:WCM196644 WLX196638:WMI196644 WVT196638:WWE196644 JH262174:JS262180 TD262174:TO262180 ACZ262174:ADK262180 AMV262174:ANG262180 AWR262174:AXC262180 BGN262174:BGY262180 BQJ262174:BQU262180 CAF262174:CAQ262180 CKB262174:CKM262180 CTX262174:CUI262180 DDT262174:DEE262180 DNP262174:DOA262180 DXL262174:DXW262180 EHH262174:EHS262180 ERD262174:ERO262180 FAZ262174:FBK262180 FKV262174:FLG262180 FUR262174:FVC262180 GEN262174:GEY262180 GOJ262174:GOU262180 GYF262174:GYQ262180 HIB262174:HIM262180 HRX262174:HSI262180 IBT262174:ICE262180 ILP262174:IMA262180 IVL262174:IVW262180 JFH262174:JFS262180 JPD262174:JPO262180 JYZ262174:JZK262180 KIV262174:KJG262180 KSR262174:KTC262180 LCN262174:LCY262180 LMJ262174:LMU262180 LWF262174:LWQ262180 MGB262174:MGM262180 MPX262174:MQI262180 MZT262174:NAE262180 NJP262174:NKA262180 NTL262174:NTW262180 ODH262174:ODS262180 OND262174:ONO262180 OWZ262174:OXK262180 PGV262174:PHG262180 PQR262174:PRC262180 QAN262174:QAY262180 QKJ262174:QKU262180 QUF262174:QUQ262180 REB262174:REM262180 RNX262174:ROI262180 RXT262174:RYE262180 SHP262174:SIA262180 SRL262174:SRW262180 TBH262174:TBS262180 TLD262174:TLO262180 TUZ262174:TVK262180 UEV262174:UFG262180 UOR262174:UPC262180 UYN262174:UYY262180 VIJ262174:VIU262180 VSF262174:VSQ262180 WCB262174:WCM262180 WLX262174:WMI262180 WVT262174:WWE262180 JH327710:JS327716 TD327710:TO327716 ACZ327710:ADK327716 AMV327710:ANG327716 AWR327710:AXC327716 BGN327710:BGY327716 BQJ327710:BQU327716 CAF327710:CAQ327716 CKB327710:CKM327716 CTX327710:CUI327716 DDT327710:DEE327716 DNP327710:DOA327716 DXL327710:DXW327716 EHH327710:EHS327716 ERD327710:ERO327716 FAZ327710:FBK327716 FKV327710:FLG327716 FUR327710:FVC327716 GEN327710:GEY327716 GOJ327710:GOU327716 GYF327710:GYQ327716 HIB327710:HIM327716 HRX327710:HSI327716 IBT327710:ICE327716 ILP327710:IMA327716 IVL327710:IVW327716 JFH327710:JFS327716 JPD327710:JPO327716 JYZ327710:JZK327716 KIV327710:KJG327716 KSR327710:KTC327716 LCN327710:LCY327716 LMJ327710:LMU327716 LWF327710:LWQ327716 MGB327710:MGM327716 MPX327710:MQI327716 MZT327710:NAE327716 NJP327710:NKA327716 NTL327710:NTW327716 ODH327710:ODS327716 OND327710:ONO327716 OWZ327710:OXK327716 PGV327710:PHG327716 PQR327710:PRC327716 QAN327710:QAY327716 QKJ327710:QKU327716 QUF327710:QUQ327716 REB327710:REM327716 RNX327710:ROI327716 RXT327710:RYE327716 SHP327710:SIA327716 SRL327710:SRW327716 TBH327710:TBS327716 TLD327710:TLO327716 TUZ327710:TVK327716 UEV327710:UFG327716 UOR327710:UPC327716 UYN327710:UYY327716 VIJ327710:VIU327716 VSF327710:VSQ327716 WCB327710:WCM327716 WLX327710:WMI327716 WVT327710:WWE327716 JH393246:JS393252 TD393246:TO393252 ACZ393246:ADK393252 AMV393246:ANG393252 AWR393246:AXC393252 BGN393246:BGY393252 BQJ393246:BQU393252 CAF393246:CAQ393252 CKB393246:CKM393252 CTX393246:CUI393252 DDT393246:DEE393252 DNP393246:DOA393252 DXL393246:DXW393252 EHH393246:EHS393252 ERD393246:ERO393252 FAZ393246:FBK393252 FKV393246:FLG393252 FUR393246:FVC393252 GEN393246:GEY393252 GOJ393246:GOU393252 GYF393246:GYQ393252 HIB393246:HIM393252 HRX393246:HSI393252 IBT393246:ICE393252 ILP393246:IMA393252 IVL393246:IVW393252 JFH393246:JFS393252 JPD393246:JPO393252 JYZ393246:JZK393252 KIV393246:KJG393252 KSR393246:KTC393252 LCN393246:LCY393252 LMJ393246:LMU393252 LWF393246:LWQ393252 MGB393246:MGM393252 MPX393246:MQI393252 MZT393246:NAE393252 NJP393246:NKA393252 NTL393246:NTW393252 ODH393246:ODS393252 OND393246:ONO393252 OWZ393246:OXK393252 PGV393246:PHG393252 PQR393246:PRC393252 QAN393246:QAY393252 QKJ393246:QKU393252 QUF393246:QUQ393252 REB393246:REM393252 RNX393246:ROI393252 RXT393246:RYE393252 SHP393246:SIA393252 SRL393246:SRW393252 TBH393246:TBS393252 TLD393246:TLO393252 TUZ393246:TVK393252 UEV393246:UFG393252 UOR393246:UPC393252 UYN393246:UYY393252 VIJ393246:VIU393252 VSF393246:VSQ393252 WCB393246:WCM393252 WLX393246:WMI393252 WVT393246:WWE393252 JH458782:JS458788 TD458782:TO458788 ACZ458782:ADK458788 AMV458782:ANG458788 AWR458782:AXC458788 BGN458782:BGY458788 BQJ458782:BQU458788 CAF458782:CAQ458788 CKB458782:CKM458788 CTX458782:CUI458788 DDT458782:DEE458788 DNP458782:DOA458788 DXL458782:DXW458788 EHH458782:EHS458788 ERD458782:ERO458788 FAZ458782:FBK458788 FKV458782:FLG458788 FUR458782:FVC458788 GEN458782:GEY458788 GOJ458782:GOU458788 GYF458782:GYQ458788 HIB458782:HIM458788 HRX458782:HSI458788 IBT458782:ICE458788 ILP458782:IMA458788 IVL458782:IVW458788 JFH458782:JFS458788 JPD458782:JPO458788 JYZ458782:JZK458788 KIV458782:KJG458788 KSR458782:KTC458788 LCN458782:LCY458788 LMJ458782:LMU458788 LWF458782:LWQ458788 MGB458782:MGM458788 MPX458782:MQI458788 MZT458782:NAE458788 NJP458782:NKA458788 NTL458782:NTW458788 ODH458782:ODS458788 OND458782:ONO458788 OWZ458782:OXK458788 PGV458782:PHG458788 PQR458782:PRC458788 QAN458782:QAY458788 QKJ458782:QKU458788 QUF458782:QUQ458788 REB458782:REM458788 RNX458782:ROI458788 RXT458782:RYE458788 SHP458782:SIA458788 SRL458782:SRW458788 TBH458782:TBS458788 TLD458782:TLO458788 TUZ458782:TVK458788 UEV458782:UFG458788 UOR458782:UPC458788 UYN458782:UYY458788 VIJ458782:VIU458788 VSF458782:VSQ458788 WCB458782:WCM458788 WLX458782:WMI458788 WVT458782:WWE458788 JH524318:JS524324 TD524318:TO524324 ACZ524318:ADK524324 AMV524318:ANG524324 AWR524318:AXC524324 BGN524318:BGY524324 BQJ524318:BQU524324 CAF524318:CAQ524324 CKB524318:CKM524324 CTX524318:CUI524324 DDT524318:DEE524324 DNP524318:DOA524324 DXL524318:DXW524324 EHH524318:EHS524324 ERD524318:ERO524324 FAZ524318:FBK524324 FKV524318:FLG524324 FUR524318:FVC524324 GEN524318:GEY524324 GOJ524318:GOU524324 GYF524318:GYQ524324 HIB524318:HIM524324 HRX524318:HSI524324 IBT524318:ICE524324 ILP524318:IMA524324 IVL524318:IVW524324 JFH524318:JFS524324 JPD524318:JPO524324 JYZ524318:JZK524324 KIV524318:KJG524324 KSR524318:KTC524324 LCN524318:LCY524324 LMJ524318:LMU524324 LWF524318:LWQ524324 MGB524318:MGM524324 MPX524318:MQI524324 MZT524318:NAE524324 NJP524318:NKA524324 NTL524318:NTW524324 ODH524318:ODS524324 OND524318:ONO524324 OWZ524318:OXK524324 PGV524318:PHG524324 PQR524318:PRC524324 QAN524318:QAY524324 QKJ524318:QKU524324 QUF524318:QUQ524324 REB524318:REM524324 RNX524318:ROI524324 RXT524318:RYE524324 SHP524318:SIA524324 SRL524318:SRW524324 TBH524318:TBS524324 TLD524318:TLO524324 TUZ524318:TVK524324 UEV524318:UFG524324 UOR524318:UPC524324 UYN524318:UYY524324 VIJ524318:VIU524324 VSF524318:VSQ524324 WCB524318:WCM524324 WLX524318:WMI524324 WVT524318:WWE524324 JH589854:JS589860 TD589854:TO589860 ACZ589854:ADK589860 AMV589854:ANG589860 AWR589854:AXC589860 BGN589854:BGY589860 BQJ589854:BQU589860 CAF589854:CAQ589860 CKB589854:CKM589860 CTX589854:CUI589860 DDT589854:DEE589860 DNP589854:DOA589860 DXL589854:DXW589860 EHH589854:EHS589860 ERD589854:ERO589860 FAZ589854:FBK589860 FKV589854:FLG589860 FUR589854:FVC589860 GEN589854:GEY589860 GOJ589854:GOU589860 GYF589854:GYQ589860 HIB589854:HIM589860 HRX589854:HSI589860 IBT589854:ICE589860 ILP589854:IMA589860 IVL589854:IVW589860 JFH589854:JFS589860 JPD589854:JPO589860 JYZ589854:JZK589860 KIV589854:KJG589860 KSR589854:KTC589860 LCN589854:LCY589860 LMJ589854:LMU589860 LWF589854:LWQ589860 MGB589854:MGM589860 MPX589854:MQI589860 MZT589854:NAE589860 NJP589854:NKA589860 NTL589854:NTW589860 ODH589854:ODS589860 OND589854:ONO589860 OWZ589854:OXK589860 PGV589854:PHG589860 PQR589854:PRC589860 QAN589854:QAY589860 QKJ589854:QKU589860 QUF589854:QUQ589860 REB589854:REM589860 RNX589854:ROI589860 RXT589854:RYE589860 SHP589854:SIA589860 SRL589854:SRW589860 TBH589854:TBS589860 TLD589854:TLO589860 TUZ589854:TVK589860 UEV589854:UFG589860 UOR589854:UPC589860 UYN589854:UYY589860 VIJ589854:VIU589860 VSF589854:VSQ589860 WCB589854:WCM589860 WLX589854:WMI589860 WVT589854:WWE589860 JH655390:JS655396 TD655390:TO655396 ACZ655390:ADK655396 AMV655390:ANG655396 AWR655390:AXC655396 BGN655390:BGY655396 BQJ655390:BQU655396 CAF655390:CAQ655396 CKB655390:CKM655396 CTX655390:CUI655396 DDT655390:DEE655396 DNP655390:DOA655396 DXL655390:DXW655396 EHH655390:EHS655396 ERD655390:ERO655396 FAZ655390:FBK655396 FKV655390:FLG655396 FUR655390:FVC655396 GEN655390:GEY655396 GOJ655390:GOU655396 GYF655390:GYQ655396 HIB655390:HIM655396 HRX655390:HSI655396 IBT655390:ICE655396 ILP655390:IMA655396 IVL655390:IVW655396 JFH655390:JFS655396 JPD655390:JPO655396 JYZ655390:JZK655396 KIV655390:KJG655396 KSR655390:KTC655396 LCN655390:LCY655396 LMJ655390:LMU655396 LWF655390:LWQ655396 MGB655390:MGM655396 MPX655390:MQI655396 MZT655390:NAE655396 NJP655390:NKA655396 NTL655390:NTW655396 ODH655390:ODS655396 OND655390:ONO655396 OWZ655390:OXK655396 PGV655390:PHG655396 PQR655390:PRC655396 QAN655390:QAY655396 QKJ655390:QKU655396 QUF655390:QUQ655396 REB655390:REM655396 RNX655390:ROI655396 RXT655390:RYE655396 SHP655390:SIA655396 SRL655390:SRW655396 TBH655390:TBS655396 TLD655390:TLO655396 TUZ655390:TVK655396 UEV655390:UFG655396 UOR655390:UPC655396 UYN655390:UYY655396 VIJ655390:VIU655396 VSF655390:VSQ655396 WCB655390:WCM655396 WLX655390:WMI655396 WVT655390:WWE655396 JH720926:JS720932 TD720926:TO720932 ACZ720926:ADK720932 AMV720926:ANG720932 AWR720926:AXC720932 BGN720926:BGY720932 BQJ720926:BQU720932 CAF720926:CAQ720932 CKB720926:CKM720932 CTX720926:CUI720932 DDT720926:DEE720932 DNP720926:DOA720932 DXL720926:DXW720932 EHH720926:EHS720932 ERD720926:ERO720932 FAZ720926:FBK720932 FKV720926:FLG720932 FUR720926:FVC720932 GEN720926:GEY720932 GOJ720926:GOU720932 GYF720926:GYQ720932 HIB720926:HIM720932 HRX720926:HSI720932 IBT720926:ICE720932 ILP720926:IMA720932 IVL720926:IVW720932 JFH720926:JFS720932 JPD720926:JPO720932 JYZ720926:JZK720932 KIV720926:KJG720932 KSR720926:KTC720932 LCN720926:LCY720932 LMJ720926:LMU720932 LWF720926:LWQ720932 MGB720926:MGM720932 MPX720926:MQI720932 MZT720926:NAE720932 NJP720926:NKA720932 NTL720926:NTW720932 ODH720926:ODS720932 OND720926:ONO720932 OWZ720926:OXK720932 PGV720926:PHG720932 PQR720926:PRC720932 QAN720926:QAY720932 QKJ720926:QKU720932 QUF720926:QUQ720932 REB720926:REM720932 RNX720926:ROI720932 RXT720926:RYE720932 SHP720926:SIA720932 SRL720926:SRW720932 TBH720926:TBS720932 TLD720926:TLO720932 TUZ720926:TVK720932 UEV720926:UFG720932 UOR720926:UPC720932 UYN720926:UYY720932 VIJ720926:VIU720932 VSF720926:VSQ720932 WCB720926:WCM720932 WLX720926:WMI720932 WVT720926:WWE720932 JH786462:JS786468 TD786462:TO786468 ACZ786462:ADK786468 AMV786462:ANG786468 AWR786462:AXC786468 BGN786462:BGY786468 BQJ786462:BQU786468 CAF786462:CAQ786468 CKB786462:CKM786468 CTX786462:CUI786468 DDT786462:DEE786468 DNP786462:DOA786468 DXL786462:DXW786468 EHH786462:EHS786468 ERD786462:ERO786468 FAZ786462:FBK786468 FKV786462:FLG786468 FUR786462:FVC786468 GEN786462:GEY786468 GOJ786462:GOU786468 GYF786462:GYQ786468 HIB786462:HIM786468 HRX786462:HSI786468 IBT786462:ICE786468 ILP786462:IMA786468 IVL786462:IVW786468 JFH786462:JFS786468 JPD786462:JPO786468 JYZ786462:JZK786468 KIV786462:KJG786468 KSR786462:KTC786468 LCN786462:LCY786468 LMJ786462:LMU786468 LWF786462:LWQ786468 MGB786462:MGM786468 MPX786462:MQI786468 MZT786462:NAE786468 NJP786462:NKA786468 NTL786462:NTW786468 ODH786462:ODS786468 OND786462:ONO786468 OWZ786462:OXK786468 PGV786462:PHG786468 PQR786462:PRC786468 QAN786462:QAY786468 QKJ786462:QKU786468 QUF786462:QUQ786468 REB786462:REM786468 RNX786462:ROI786468 RXT786462:RYE786468 SHP786462:SIA786468 SRL786462:SRW786468 TBH786462:TBS786468 TLD786462:TLO786468 TUZ786462:TVK786468 UEV786462:UFG786468 UOR786462:UPC786468 UYN786462:UYY786468 VIJ786462:VIU786468 VSF786462:VSQ786468 WCB786462:WCM786468 WLX786462:WMI786468 WVT786462:WWE786468 JH851998:JS852004 TD851998:TO852004 ACZ851998:ADK852004 AMV851998:ANG852004 AWR851998:AXC852004 BGN851998:BGY852004 BQJ851998:BQU852004 CAF851998:CAQ852004 CKB851998:CKM852004 CTX851998:CUI852004 DDT851998:DEE852004 DNP851998:DOA852004 DXL851998:DXW852004 EHH851998:EHS852004 ERD851998:ERO852004 FAZ851998:FBK852004 FKV851998:FLG852004 FUR851998:FVC852004 GEN851998:GEY852004 GOJ851998:GOU852004 GYF851998:GYQ852004 HIB851998:HIM852004 HRX851998:HSI852004 IBT851998:ICE852004 ILP851998:IMA852004 IVL851998:IVW852004 JFH851998:JFS852004 JPD851998:JPO852004 JYZ851998:JZK852004 KIV851998:KJG852004 KSR851998:KTC852004 LCN851998:LCY852004 LMJ851998:LMU852004 LWF851998:LWQ852004 MGB851998:MGM852004 MPX851998:MQI852004 MZT851998:NAE852004 NJP851998:NKA852004 NTL851998:NTW852004 ODH851998:ODS852004 OND851998:ONO852004 OWZ851998:OXK852004 PGV851998:PHG852004 PQR851998:PRC852004 QAN851998:QAY852004 QKJ851998:QKU852004 QUF851998:QUQ852004 REB851998:REM852004 RNX851998:ROI852004 RXT851998:RYE852004 SHP851998:SIA852004 SRL851998:SRW852004 TBH851998:TBS852004 TLD851998:TLO852004 TUZ851998:TVK852004 UEV851998:UFG852004 UOR851998:UPC852004 UYN851998:UYY852004 VIJ851998:VIU852004 VSF851998:VSQ852004 WCB851998:WCM852004 WLX851998:WMI852004 WVT851998:WWE852004 JH917534:JS917540 TD917534:TO917540 ACZ917534:ADK917540 AMV917534:ANG917540 AWR917534:AXC917540 BGN917534:BGY917540 BQJ917534:BQU917540 CAF917534:CAQ917540 CKB917534:CKM917540 CTX917534:CUI917540 DDT917534:DEE917540 DNP917534:DOA917540 DXL917534:DXW917540 EHH917534:EHS917540 ERD917534:ERO917540 FAZ917534:FBK917540 FKV917534:FLG917540 FUR917534:FVC917540 GEN917534:GEY917540 GOJ917534:GOU917540 GYF917534:GYQ917540 HIB917534:HIM917540 HRX917534:HSI917540 IBT917534:ICE917540 ILP917534:IMA917540 IVL917534:IVW917540 JFH917534:JFS917540 JPD917534:JPO917540 JYZ917534:JZK917540 KIV917534:KJG917540 KSR917534:KTC917540 LCN917534:LCY917540 LMJ917534:LMU917540 LWF917534:LWQ917540 MGB917534:MGM917540 MPX917534:MQI917540 MZT917534:NAE917540 NJP917534:NKA917540 NTL917534:NTW917540 ODH917534:ODS917540 OND917534:ONO917540 OWZ917534:OXK917540 PGV917534:PHG917540 PQR917534:PRC917540 QAN917534:QAY917540 QKJ917534:QKU917540 QUF917534:QUQ917540 REB917534:REM917540 RNX917534:ROI917540 RXT917534:RYE917540 SHP917534:SIA917540 SRL917534:SRW917540 TBH917534:TBS917540 TLD917534:TLO917540 TUZ917534:TVK917540 UEV917534:UFG917540 UOR917534:UPC917540 UYN917534:UYY917540 VIJ917534:VIU917540 VSF917534:VSQ917540 WCB917534:WCM917540 WLX917534:WMI917540 WVT917534:WWE917540 JH983070:JS983076 TD983070:TO983076 ACZ983070:ADK983076 AMV983070:ANG983076 AWR983070:AXC983076 BGN983070:BGY983076 BQJ983070:BQU983076 CAF983070:CAQ983076 CKB983070:CKM983076 CTX983070:CUI983076 DDT983070:DEE983076 DNP983070:DOA983076 DXL983070:DXW983076 EHH983070:EHS983076 ERD983070:ERO983076 FAZ983070:FBK983076 FKV983070:FLG983076 FUR983070:FVC983076 GEN983070:GEY983076 GOJ983070:GOU983076 GYF983070:GYQ983076 HIB983070:HIM983076 HRX983070:HSI983076 IBT983070:ICE983076 ILP983070:IMA983076 IVL983070:IVW983076 JFH983070:JFS983076 JPD983070:JPO983076 JYZ983070:JZK983076 KIV983070:KJG983076 KSR983070:KTC983076 LCN983070:LCY983076 LMJ983070:LMU983076 LWF983070:LWQ983076 MGB983070:MGM983076 MPX983070:MQI983076 MZT983070:NAE983076 NJP983070:NKA983076 NTL983070:NTW983076 ODH983070:ODS983076 OND983070:ONO983076 OWZ983070:OXK983076 PGV983070:PHG983076 PQR983070:PRC983076 QAN983070:QAY983076 QKJ983070:QKU983076 QUF983070:QUQ983076 REB983070:REM983076 RNX983070:ROI983076 RXT983070:RYE983076 SHP983070:SIA983076 SRL983070:SRW983076 TBH983070:TBS983076 TLD983070:TLO983076 TUZ983070:TVK983076 UEV983070:UFG983076 UOR983070:UPC983076 UYN983070:UYY983076 VIJ983070:VIU983076 VSF983070:VSQ983076 WCB983070:WCM983076 WLX983070:WMI983076 JO34:JZ36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ACZ26:ADK28 TK34:TV36 ADG34:ADR36 ANC34:ANN36 AWY34:AXJ36 BGU34:BHF36 BQQ34:BRB36 CAM34:CAX36 CKI34:CKT36 CUE34:CUP36 DEA34:DEL36 DNW34:DOH36 DXS34:DYD36 EHO34:EHZ36 ERK34:ERV36 FBG34:FBR36 FLC34:FLN36 FUY34:FVJ36 GEU34:GFF36 GOQ34:GPB36 GYM34:GYX36 HII34:HIT36 HSE34:HSP36 ICA34:ICL36 ILW34:IMH36 IVS34:IWD36 JFO34:JFZ36 JPK34:JPV36 JZG34:JZR36 KJC34:KJN36 KSY34:KTJ36 LCU34:LDF36 LMQ34:LNB36 LWM34:LWX36 MGI34:MGT36 MQE34:MQP36 NAA34:NAL36 NJW34:NKH36 NTS34:NUD36 ODO34:ODZ36 ONK34:ONV36 OXG34:OXR36 PHC34:PHN36 PQY34:PRJ36 QAU34:QBF36 QKQ34:QLB36 QUM34:QUX36 REI34:RET36 ROE34:ROP36 RYA34:RYL36 SHW34:SIH36 SRS34:SSD36 TBO34:TBZ36 TLK34:TLV36 TVG34:TVR36 UFC34:UFN36 UOY34:UPJ36 UYU34:UZF36 VIQ34:VJB36 VSM34:VSX36 WCI34:WCT36 WME34:WMP36 WWA34:WWL36 L27:AD28 L65566:AD65572 L983070:AD983076 L917534:AD917540 L851998:AD852004 L786462:AD786468 L720926:AD720932 L655390:AD655396 L589854:AD589860 L524318:AD524324 L458782:AD458788 L393246:AD393252 L327710:AD327716 L262174:AD262180 L196638:AD196644 L131102:AD131108 L26:AC26"/>
    <dataValidation type="list" allowBlank="1" showInputMessage="1" showErrorMessage="1" errorTitle="Ошибка" error="Выберите значение из списка" prompt="Выберите значение из списка" sqref="O23 O31 V23 V31">
      <formula1>kind_of_cons</formula1>
    </dataValidation>
    <dataValidation type="decimal" allowBlank="1" showErrorMessage="1" errorTitle="Ошибка" error="Допускается ввод только действительных чисел!" sqref="O24 O32 V32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election activeCell="E1" sqref="E1"/>
    </sheetView>
  </sheetViews>
  <sheetFormatPr defaultColWidth="10.625" defaultRowHeight="13.8"/>
  <cols>
    <col min="1" max="1" width="3.75" style="1014" hidden="1" customWidth="1"/>
    <col min="2" max="4" width="3.75" style="1008" hidden="1" customWidth="1"/>
    <col min="5" max="5" width="3.75" style="809" customWidth="1"/>
    <col min="6" max="6" width="9.75" style="990" customWidth="1"/>
    <col min="7" max="7" width="37.75" style="990" customWidth="1"/>
    <col min="8" max="8" width="66.875" style="990" customWidth="1"/>
    <col min="9" max="9" width="115.75" style="990" customWidth="1"/>
    <col min="10" max="11" width="10.625" style="1008"/>
    <col min="12" max="12" width="11.125" style="1008" customWidth="1"/>
    <col min="13" max="20" width="10.625" style="1008"/>
    <col min="21" max="16384" width="10.625" style="990"/>
  </cols>
  <sheetData>
    <row r="1" spans="1:20" ht="3.15" customHeight="1">
      <c r="A1" s="1014" t="s">
        <v>48</v>
      </c>
    </row>
    <row r="2" spans="1:20" ht="22.2">
      <c r="F2" s="1209" t="s">
        <v>490</v>
      </c>
      <c r="G2" s="1210"/>
      <c r="H2" s="1211"/>
      <c r="I2" s="806"/>
    </row>
    <row r="3" spans="1:20" ht="3.15" customHeight="1"/>
    <row r="4" spans="1:20" s="1007" customFormat="1" ht="11.4">
      <c r="A4" s="1013"/>
      <c r="B4" s="1013"/>
      <c r="C4" s="1013"/>
      <c r="D4" s="1013"/>
      <c r="F4" s="1163" t="s">
        <v>453</v>
      </c>
      <c r="G4" s="1163"/>
      <c r="H4" s="1163"/>
      <c r="I4" s="1212" t="s">
        <v>454</v>
      </c>
      <c r="J4" s="1013"/>
      <c r="K4" s="1013"/>
      <c r="L4" s="1013"/>
      <c r="M4" s="1013"/>
      <c r="N4" s="1013"/>
      <c r="O4" s="1013"/>
      <c r="P4" s="1013"/>
      <c r="Q4" s="1013"/>
      <c r="R4" s="1013"/>
      <c r="S4" s="1013"/>
      <c r="T4" s="1013"/>
    </row>
    <row r="5" spans="1:20" s="1007" customFormat="1" ht="11.25" customHeight="1">
      <c r="A5" s="1013"/>
      <c r="B5" s="1013"/>
      <c r="C5" s="1013"/>
      <c r="D5" s="1013"/>
      <c r="F5" s="1022" t="s">
        <v>91</v>
      </c>
      <c r="G5" s="810" t="s">
        <v>456</v>
      </c>
      <c r="H5" s="1031" t="s">
        <v>441</v>
      </c>
      <c r="I5" s="1212"/>
      <c r="J5" s="1013"/>
      <c r="K5" s="1013"/>
      <c r="L5" s="1013"/>
      <c r="M5" s="1013"/>
      <c r="N5" s="1013"/>
      <c r="O5" s="1013"/>
      <c r="P5" s="1013"/>
      <c r="Q5" s="1013"/>
      <c r="R5" s="1013"/>
      <c r="S5" s="1013"/>
      <c r="T5" s="1013"/>
    </row>
    <row r="6" spans="1:20" s="1007" customFormat="1" ht="12.15" customHeight="1">
      <c r="A6" s="1013"/>
      <c r="B6" s="1013"/>
      <c r="C6" s="1013"/>
      <c r="D6" s="1013"/>
      <c r="F6" s="811" t="s">
        <v>92</v>
      </c>
      <c r="G6" s="812">
        <v>2</v>
      </c>
      <c r="H6" s="813">
        <v>3</v>
      </c>
      <c r="I6" s="608">
        <v>4</v>
      </c>
      <c r="J6" s="1013">
        <v>4</v>
      </c>
      <c r="K6" s="1013"/>
      <c r="L6" s="1013"/>
      <c r="M6" s="1013"/>
      <c r="N6" s="1013"/>
      <c r="O6" s="1013"/>
      <c r="P6" s="1013"/>
      <c r="Q6" s="1013"/>
      <c r="R6" s="1013"/>
      <c r="S6" s="1013"/>
      <c r="T6" s="1013"/>
    </row>
    <row r="7" spans="1:20" s="1007" customFormat="1" ht="18.600000000000001">
      <c r="A7" s="1013"/>
      <c r="B7" s="1013"/>
      <c r="C7" s="1013"/>
      <c r="D7" s="1013"/>
      <c r="F7" s="1029">
        <v>1</v>
      </c>
      <c r="G7" s="815" t="s">
        <v>491</v>
      </c>
      <c r="H7" s="1027" t="str">
        <f>IF(dateCh="","",dateCh)</f>
        <v>18.12.2020</v>
      </c>
      <c r="I7" s="816" t="s">
        <v>492</v>
      </c>
      <c r="J7" s="615"/>
      <c r="K7" s="1013"/>
      <c r="L7" s="1013"/>
      <c r="M7" s="1013"/>
      <c r="N7" s="1013"/>
      <c r="O7" s="1013"/>
      <c r="P7" s="1013"/>
      <c r="Q7" s="1013"/>
      <c r="R7" s="1013"/>
      <c r="S7" s="1013"/>
      <c r="T7" s="1013"/>
    </row>
    <row r="8" spans="1:20" s="1007" customFormat="1" ht="45.6">
      <c r="A8" s="1213">
        <v>1</v>
      </c>
      <c r="B8" s="1013"/>
      <c r="C8" s="1013"/>
      <c r="D8" s="1013"/>
      <c r="F8" s="1029" t="str">
        <f>"2." &amp;mergeValue(A8)</f>
        <v>2.1</v>
      </c>
      <c r="G8" s="815" t="s">
        <v>493</v>
      </c>
      <c r="H8" s="1027" t="str">
        <f>IF('Перечень тарифов'!R21="","наименование отсутствует","" &amp; 'Перечень тарифов'!R21 &amp; "")</f>
        <v>наименование отсутствует</v>
      </c>
      <c r="I8" s="816" t="s">
        <v>589</v>
      </c>
      <c r="J8" s="615"/>
      <c r="K8" s="1013"/>
      <c r="L8" s="1013"/>
      <c r="M8" s="1013"/>
      <c r="N8" s="1013"/>
      <c r="O8" s="1013"/>
      <c r="P8" s="1013"/>
      <c r="Q8" s="1013"/>
      <c r="R8" s="1013"/>
      <c r="S8" s="1013"/>
      <c r="T8" s="1013"/>
    </row>
    <row r="9" spans="1:20" s="1007" customFormat="1" ht="22.8">
      <c r="A9" s="1213"/>
      <c r="B9" s="1013"/>
      <c r="C9" s="1013"/>
      <c r="D9" s="1013"/>
      <c r="F9" s="1029" t="str">
        <f>"3." &amp;mergeValue(A9)</f>
        <v>3.1</v>
      </c>
      <c r="G9" s="815" t="s">
        <v>494</v>
      </c>
      <c r="H9" s="102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587</v>
      </c>
      <c r="J9" s="615"/>
      <c r="K9" s="1013"/>
      <c r="L9" s="1013"/>
      <c r="M9" s="1013"/>
      <c r="N9" s="1013"/>
      <c r="O9" s="1013"/>
      <c r="P9" s="1013"/>
      <c r="Q9" s="1013"/>
      <c r="R9" s="1013"/>
      <c r="S9" s="1013"/>
      <c r="T9" s="1013"/>
    </row>
    <row r="10" spans="1:20" s="1007" customFormat="1" ht="22.8">
      <c r="A10" s="1213"/>
      <c r="B10" s="1013"/>
      <c r="C10" s="1013"/>
      <c r="D10" s="1013"/>
      <c r="F10" s="1029" t="str">
        <f>"4."&amp;mergeValue(A10)</f>
        <v>4.1</v>
      </c>
      <c r="G10" s="815" t="s">
        <v>495</v>
      </c>
      <c r="H10" s="1031" t="s">
        <v>457</v>
      </c>
      <c r="I10" s="816"/>
      <c r="J10" s="615"/>
      <c r="K10" s="1013"/>
      <c r="L10" s="1013"/>
      <c r="M10" s="1013"/>
      <c r="N10" s="1013"/>
      <c r="O10" s="1013"/>
      <c r="P10" s="1013"/>
      <c r="Q10" s="1013"/>
      <c r="R10" s="1013"/>
      <c r="S10" s="1013"/>
      <c r="T10" s="1013"/>
    </row>
    <row r="11" spans="1:20" s="1007" customFormat="1" ht="18.600000000000001">
      <c r="A11" s="1213"/>
      <c r="B11" s="1213">
        <v>1</v>
      </c>
      <c r="C11" s="1023"/>
      <c r="D11" s="1023"/>
      <c r="F11" s="1029" t="str">
        <f>"4."&amp;mergeValue(A11) &amp;"."&amp;mergeValue(B11)</f>
        <v>4.1.1</v>
      </c>
      <c r="G11" s="830" t="s">
        <v>591</v>
      </c>
      <c r="H11" s="1027" t="str">
        <f>IF(region_name="","",region_name)</f>
        <v>г.Санкт-Петербург</v>
      </c>
      <c r="I11" s="816" t="s">
        <v>498</v>
      </c>
      <c r="J11" s="615"/>
      <c r="K11" s="1013"/>
      <c r="L11" s="1013"/>
      <c r="M11" s="1013"/>
      <c r="N11" s="1013"/>
      <c r="O11" s="1013"/>
      <c r="P11" s="1013"/>
      <c r="Q11" s="1013"/>
      <c r="R11" s="1013"/>
      <c r="S11" s="1013"/>
      <c r="T11" s="1013"/>
    </row>
    <row r="12" spans="1:20" s="1007" customFormat="1" ht="22.8">
      <c r="A12" s="1213"/>
      <c r="B12" s="1213"/>
      <c r="C12" s="1213">
        <v>1</v>
      </c>
      <c r="D12" s="1023"/>
      <c r="F12" s="1029" t="str">
        <f>"4."&amp;mergeValue(A12) &amp;"."&amp;mergeValue(B12)&amp;"."&amp;mergeValue(C12)</f>
        <v>4.1.1.1</v>
      </c>
      <c r="G12" s="817" t="s">
        <v>496</v>
      </c>
      <c r="H12" s="1027" t="str">
        <f>IF(Территории!H13="","","" &amp; Территории!H13 &amp; "")</f>
        <v>город Санкт-Петербург</v>
      </c>
      <c r="I12" s="816" t="s">
        <v>499</v>
      </c>
      <c r="J12" s="615"/>
      <c r="K12" s="1013"/>
      <c r="L12" s="1013"/>
      <c r="M12" s="1013"/>
      <c r="N12" s="1013"/>
      <c r="O12" s="1013"/>
      <c r="P12" s="1013"/>
      <c r="Q12" s="1013"/>
      <c r="R12" s="1013"/>
      <c r="S12" s="1013"/>
      <c r="T12" s="1013"/>
    </row>
    <row r="13" spans="1:20" s="1007" customFormat="1" ht="57">
      <c r="A13" s="1213"/>
      <c r="B13" s="1213"/>
      <c r="C13" s="1213"/>
      <c r="D13" s="1023">
        <v>1</v>
      </c>
      <c r="F13" s="1029" t="str">
        <f>"4."&amp;mergeValue(A13) &amp;"."&amp;mergeValue(B13)&amp;"."&amp;mergeValue(C13)&amp;"."&amp;mergeValue(D13)</f>
        <v>4.1.1.1.1</v>
      </c>
      <c r="G13" s="818" t="s">
        <v>497</v>
      </c>
      <c r="H13" s="1027" t="str">
        <f>IF(Территории!R14="","","" &amp; Территории!R14 &amp; "")</f>
        <v>город Санкт-Петербург (40000000)</v>
      </c>
      <c r="I13" s="1107" t="s">
        <v>590</v>
      </c>
      <c r="J13" s="615"/>
      <c r="K13" s="1013"/>
      <c r="L13" s="1013"/>
      <c r="M13" s="1013"/>
      <c r="N13" s="1013"/>
      <c r="O13" s="1013"/>
      <c r="P13" s="1013"/>
      <c r="Q13" s="1013"/>
      <c r="R13" s="1013"/>
      <c r="S13" s="1013"/>
      <c r="T13" s="1013"/>
    </row>
    <row r="14" spans="1:20" s="772" customFormat="1" ht="3.15" customHeight="1">
      <c r="A14" s="773"/>
      <c r="B14" s="773"/>
      <c r="C14" s="773"/>
      <c r="D14" s="773"/>
      <c r="F14" s="625"/>
      <c r="G14" s="626"/>
      <c r="H14" s="627"/>
      <c r="I14" s="628"/>
      <c r="J14" s="773"/>
      <c r="K14" s="773"/>
      <c r="L14" s="773"/>
      <c r="M14" s="773"/>
      <c r="N14" s="773"/>
      <c r="O14" s="773"/>
      <c r="P14" s="773"/>
      <c r="Q14" s="773"/>
      <c r="R14" s="773"/>
      <c r="S14" s="773"/>
      <c r="T14" s="773"/>
    </row>
    <row r="15" spans="1:20" s="772" customFormat="1" ht="15" customHeight="1">
      <c r="A15" s="773"/>
      <c r="B15" s="773"/>
      <c r="C15" s="773"/>
      <c r="D15" s="773"/>
      <c r="F15" s="822"/>
      <c r="G15" s="1208" t="s">
        <v>592</v>
      </c>
      <c r="H15" s="1208"/>
      <c r="I15" s="983"/>
      <c r="J15" s="773"/>
      <c r="K15" s="773"/>
      <c r="L15" s="773"/>
      <c r="M15" s="773"/>
      <c r="N15" s="773"/>
      <c r="O15" s="773"/>
      <c r="P15" s="773"/>
      <c r="Q15" s="773"/>
      <c r="R15" s="773"/>
      <c r="S15" s="773"/>
      <c r="T15" s="773"/>
    </row>
  </sheetData>
  <sheetProtection algorithmName="SHA-512" hashValue="pR0e1WJJdxa7Ki8JtZLGRU+OtS4zrQhzP3eqmfH/CjDuZawD71/1BaEnAHFxJ83DRBO8blc/N3l5sYsZ7WY8UA==" saltValue="ws7JRNnc8b91myBeu3FsG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44"/>
  <sheetViews>
    <sheetView showGridLines="0" topLeftCell="I4" zoomScaleNormal="100" workbookViewId="0">
      <selection activeCell="I4" sqref="I4"/>
    </sheetView>
  </sheetViews>
  <sheetFormatPr defaultColWidth="10.625" defaultRowHeight="13.8"/>
  <cols>
    <col min="1" max="6" width="10.625" style="1008" hidden="1" customWidth="1"/>
    <col min="7" max="8" width="9.125" style="1014" hidden="1" customWidth="1"/>
    <col min="9" max="9" width="3.75" style="996" customWidth="1"/>
    <col min="10" max="11" width="3.75" style="809" customWidth="1"/>
    <col min="12" max="12" width="12.75" style="990" customWidth="1"/>
    <col min="13" max="13" width="44.75" style="990" customWidth="1"/>
    <col min="14" max="14" width="1.75" style="990" hidden="1" customWidth="1"/>
    <col min="15" max="15" width="15.75" style="990" customWidth="1"/>
    <col min="16" max="17" width="23.75" style="990" hidden="1" customWidth="1"/>
    <col min="18" max="18" width="11.75" style="990" customWidth="1"/>
    <col min="19" max="19" width="3.75" style="990" customWidth="1"/>
    <col min="20" max="20" width="11.75" style="990" customWidth="1"/>
    <col min="21" max="21" width="8.625" style="990" customWidth="1"/>
    <col min="22" max="22" width="15.75" style="1057" customWidth="1"/>
    <col min="23" max="24" width="23.75" style="1057" hidden="1" customWidth="1"/>
    <col min="25" max="25" width="11.75" style="1057" customWidth="1"/>
    <col min="26" max="26" width="3.75" style="1057" customWidth="1"/>
    <col min="27" max="27" width="11.75" style="1057" customWidth="1"/>
    <col min="28" max="28" width="8.625" style="1057" customWidth="1"/>
    <col min="29" max="29" width="4.75" style="990" customWidth="1"/>
    <col min="30" max="30" width="115.75" style="990" customWidth="1"/>
    <col min="31" max="32" width="10.625" style="1008"/>
    <col min="33" max="33" width="11.125" style="1008" customWidth="1"/>
    <col min="34" max="41" width="10.625" style="1008"/>
    <col min="42" max="263" width="10.625" style="990"/>
    <col min="264" max="271" width="0" style="990" hidden="1" customWidth="1"/>
    <col min="272" max="272" width="3.75" style="990" customWidth="1"/>
    <col min="273" max="273" width="3.875" style="990" customWidth="1"/>
    <col min="274" max="274" width="3.75" style="990" customWidth="1"/>
    <col min="275" max="275" width="12.75" style="990" customWidth="1"/>
    <col min="276" max="276" width="52.75" style="990" customWidth="1"/>
    <col min="277" max="280" width="0" style="990" hidden="1" customWidth="1"/>
    <col min="281" max="281" width="12.25" style="990" customWidth="1"/>
    <col min="282" max="282" width="6.375" style="990" customWidth="1"/>
    <col min="283" max="283" width="12.25" style="990" customWidth="1"/>
    <col min="284" max="284" width="0" style="990" hidden="1" customWidth="1"/>
    <col min="285" max="285" width="3.75" style="990" customWidth="1"/>
    <col min="286" max="286" width="11.125" style="990" bestFit="1" customWidth="1"/>
    <col min="287" max="288" width="10.625" style="990"/>
    <col min="289" max="289" width="11.125" style="990" customWidth="1"/>
    <col min="290" max="519" width="10.625" style="990"/>
    <col min="520" max="527" width="0" style="990" hidden="1" customWidth="1"/>
    <col min="528" max="528" width="3.75" style="990" customWidth="1"/>
    <col min="529" max="529" width="3.875" style="990" customWidth="1"/>
    <col min="530" max="530" width="3.75" style="990" customWidth="1"/>
    <col min="531" max="531" width="12.75" style="990" customWidth="1"/>
    <col min="532" max="532" width="52.75" style="990" customWidth="1"/>
    <col min="533" max="536" width="0" style="990" hidden="1" customWidth="1"/>
    <col min="537" max="537" width="12.25" style="990" customWidth="1"/>
    <col min="538" max="538" width="6.375" style="990" customWidth="1"/>
    <col min="539" max="539" width="12.25" style="990" customWidth="1"/>
    <col min="540" max="540" width="0" style="990" hidden="1" customWidth="1"/>
    <col min="541" max="541" width="3.75" style="990" customWidth="1"/>
    <col min="542" max="542" width="11.125" style="990" bestFit="1" customWidth="1"/>
    <col min="543" max="544" width="10.625" style="990"/>
    <col min="545" max="545" width="11.125" style="990" customWidth="1"/>
    <col min="546" max="775" width="10.625" style="990"/>
    <col min="776" max="783" width="0" style="990" hidden="1" customWidth="1"/>
    <col min="784" max="784" width="3.75" style="990" customWidth="1"/>
    <col min="785" max="785" width="3.875" style="990" customWidth="1"/>
    <col min="786" max="786" width="3.75" style="990" customWidth="1"/>
    <col min="787" max="787" width="12.75" style="990" customWidth="1"/>
    <col min="788" max="788" width="52.75" style="990" customWidth="1"/>
    <col min="789" max="792" width="0" style="990" hidden="1" customWidth="1"/>
    <col min="793" max="793" width="12.25" style="990" customWidth="1"/>
    <col min="794" max="794" width="6.375" style="990" customWidth="1"/>
    <col min="795" max="795" width="12.25" style="990" customWidth="1"/>
    <col min="796" max="796" width="0" style="990" hidden="1" customWidth="1"/>
    <col min="797" max="797" width="3.75" style="990" customWidth="1"/>
    <col min="798" max="798" width="11.125" style="990" bestFit="1" customWidth="1"/>
    <col min="799" max="800" width="10.625" style="990"/>
    <col min="801" max="801" width="11.125" style="990" customWidth="1"/>
    <col min="802" max="1031" width="10.625" style="990"/>
    <col min="1032" max="1039" width="0" style="990" hidden="1" customWidth="1"/>
    <col min="1040" max="1040" width="3.75" style="990" customWidth="1"/>
    <col min="1041" max="1041" width="3.875" style="990" customWidth="1"/>
    <col min="1042" max="1042" width="3.75" style="990" customWidth="1"/>
    <col min="1043" max="1043" width="12.75" style="990" customWidth="1"/>
    <col min="1044" max="1044" width="52.75" style="990" customWidth="1"/>
    <col min="1045" max="1048" width="0" style="990" hidden="1" customWidth="1"/>
    <col min="1049" max="1049" width="12.25" style="990" customWidth="1"/>
    <col min="1050" max="1050" width="6.375" style="990" customWidth="1"/>
    <col min="1051" max="1051" width="12.25" style="990" customWidth="1"/>
    <col min="1052" max="1052" width="0" style="990" hidden="1" customWidth="1"/>
    <col min="1053" max="1053" width="3.75" style="990" customWidth="1"/>
    <col min="1054" max="1054" width="11.125" style="990" bestFit="1" customWidth="1"/>
    <col min="1055" max="1056" width="10.625" style="990"/>
    <col min="1057" max="1057" width="11.125" style="990" customWidth="1"/>
    <col min="1058" max="1287" width="10.625" style="990"/>
    <col min="1288" max="1295" width="0" style="990" hidden="1" customWidth="1"/>
    <col min="1296" max="1296" width="3.75" style="990" customWidth="1"/>
    <col min="1297" max="1297" width="3.875" style="990" customWidth="1"/>
    <col min="1298" max="1298" width="3.75" style="990" customWidth="1"/>
    <col min="1299" max="1299" width="12.75" style="990" customWidth="1"/>
    <col min="1300" max="1300" width="52.75" style="990" customWidth="1"/>
    <col min="1301" max="1304" width="0" style="990" hidden="1" customWidth="1"/>
    <col min="1305" max="1305" width="12.25" style="990" customWidth="1"/>
    <col min="1306" max="1306" width="6.375" style="990" customWidth="1"/>
    <col min="1307" max="1307" width="12.25" style="990" customWidth="1"/>
    <col min="1308" max="1308" width="0" style="990" hidden="1" customWidth="1"/>
    <col min="1309" max="1309" width="3.75" style="990" customWidth="1"/>
    <col min="1310" max="1310" width="11.125" style="990" bestFit="1" customWidth="1"/>
    <col min="1311" max="1312" width="10.625" style="990"/>
    <col min="1313" max="1313" width="11.125" style="990" customWidth="1"/>
    <col min="1314" max="1543" width="10.625" style="990"/>
    <col min="1544" max="1551" width="0" style="990" hidden="1" customWidth="1"/>
    <col min="1552" max="1552" width="3.75" style="990" customWidth="1"/>
    <col min="1553" max="1553" width="3.875" style="990" customWidth="1"/>
    <col min="1554" max="1554" width="3.75" style="990" customWidth="1"/>
    <col min="1555" max="1555" width="12.75" style="990" customWidth="1"/>
    <col min="1556" max="1556" width="52.75" style="990" customWidth="1"/>
    <col min="1557" max="1560" width="0" style="990" hidden="1" customWidth="1"/>
    <col min="1561" max="1561" width="12.25" style="990" customWidth="1"/>
    <col min="1562" max="1562" width="6.375" style="990" customWidth="1"/>
    <col min="1563" max="1563" width="12.25" style="990" customWidth="1"/>
    <col min="1564" max="1564" width="0" style="990" hidden="1" customWidth="1"/>
    <col min="1565" max="1565" width="3.75" style="990" customWidth="1"/>
    <col min="1566" max="1566" width="11.125" style="990" bestFit="1" customWidth="1"/>
    <col min="1567" max="1568" width="10.625" style="990"/>
    <col min="1569" max="1569" width="11.125" style="990" customWidth="1"/>
    <col min="1570" max="1799" width="10.625" style="990"/>
    <col min="1800" max="1807" width="0" style="990" hidden="1" customWidth="1"/>
    <col min="1808" max="1808" width="3.75" style="990" customWidth="1"/>
    <col min="1809" max="1809" width="3.875" style="990" customWidth="1"/>
    <col min="1810" max="1810" width="3.75" style="990" customWidth="1"/>
    <col min="1811" max="1811" width="12.75" style="990" customWidth="1"/>
    <col min="1812" max="1812" width="52.75" style="990" customWidth="1"/>
    <col min="1813" max="1816" width="0" style="990" hidden="1" customWidth="1"/>
    <col min="1817" max="1817" width="12.25" style="990" customWidth="1"/>
    <col min="1818" max="1818" width="6.375" style="990" customWidth="1"/>
    <col min="1819" max="1819" width="12.25" style="990" customWidth="1"/>
    <col min="1820" max="1820" width="0" style="990" hidden="1" customWidth="1"/>
    <col min="1821" max="1821" width="3.75" style="990" customWidth="1"/>
    <col min="1822" max="1822" width="11.125" style="990" bestFit="1" customWidth="1"/>
    <col min="1823" max="1824" width="10.625" style="990"/>
    <col min="1825" max="1825" width="11.125" style="990" customWidth="1"/>
    <col min="1826" max="2055" width="10.625" style="990"/>
    <col min="2056" max="2063" width="0" style="990" hidden="1" customWidth="1"/>
    <col min="2064" max="2064" width="3.75" style="990" customWidth="1"/>
    <col min="2065" max="2065" width="3.875" style="990" customWidth="1"/>
    <col min="2066" max="2066" width="3.75" style="990" customWidth="1"/>
    <col min="2067" max="2067" width="12.75" style="990" customWidth="1"/>
    <col min="2068" max="2068" width="52.75" style="990" customWidth="1"/>
    <col min="2069" max="2072" width="0" style="990" hidden="1" customWidth="1"/>
    <col min="2073" max="2073" width="12.25" style="990" customWidth="1"/>
    <col min="2074" max="2074" width="6.375" style="990" customWidth="1"/>
    <col min="2075" max="2075" width="12.25" style="990" customWidth="1"/>
    <col min="2076" max="2076" width="0" style="990" hidden="1" customWidth="1"/>
    <col min="2077" max="2077" width="3.75" style="990" customWidth="1"/>
    <col min="2078" max="2078" width="11.125" style="990" bestFit="1" customWidth="1"/>
    <col min="2079" max="2080" width="10.625" style="990"/>
    <col min="2081" max="2081" width="11.125" style="990" customWidth="1"/>
    <col min="2082" max="2311" width="10.625" style="990"/>
    <col min="2312" max="2319" width="0" style="990" hidden="1" customWidth="1"/>
    <col min="2320" max="2320" width="3.75" style="990" customWidth="1"/>
    <col min="2321" max="2321" width="3.875" style="990" customWidth="1"/>
    <col min="2322" max="2322" width="3.75" style="990" customWidth="1"/>
    <col min="2323" max="2323" width="12.75" style="990" customWidth="1"/>
    <col min="2324" max="2324" width="52.75" style="990" customWidth="1"/>
    <col min="2325" max="2328" width="0" style="990" hidden="1" customWidth="1"/>
    <col min="2329" max="2329" width="12.25" style="990" customWidth="1"/>
    <col min="2330" max="2330" width="6.375" style="990" customWidth="1"/>
    <col min="2331" max="2331" width="12.25" style="990" customWidth="1"/>
    <col min="2332" max="2332" width="0" style="990" hidden="1" customWidth="1"/>
    <col min="2333" max="2333" width="3.75" style="990" customWidth="1"/>
    <col min="2334" max="2334" width="11.125" style="990" bestFit="1" customWidth="1"/>
    <col min="2335" max="2336" width="10.625" style="990"/>
    <col min="2337" max="2337" width="11.125" style="990" customWidth="1"/>
    <col min="2338" max="2567" width="10.625" style="990"/>
    <col min="2568" max="2575" width="0" style="990" hidden="1" customWidth="1"/>
    <col min="2576" max="2576" width="3.75" style="990" customWidth="1"/>
    <col min="2577" max="2577" width="3.875" style="990" customWidth="1"/>
    <col min="2578" max="2578" width="3.75" style="990" customWidth="1"/>
    <col min="2579" max="2579" width="12.75" style="990" customWidth="1"/>
    <col min="2580" max="2580" width="52.75" style="990" customWidth="1"/>
    <col min="2581" max="2584" width="0" style="990" hidden="1" customWidth="1"/>
    <col min="2585" max="2585" width="12.25" style="990" customWidth="1"/>
    <col min="2586" max="2586" width="6.375" style="990" customWidth="1"/>
    <col min="2587" max="2587" width="12.25" style="990" customWidth="1"/>
    <col min="2588" max="2588" width="0" style="990" hidden="1" customWidth="1"/>
    <col min="2589" max="2589" width="3.75" style="990" customWidth="1"/>
    <col min="2590" max="2590" width="11.125" style="990" bestFit="1" customWidth="1"/>
    <col min="2591" max="2592" width="10.625" style="990"/>
    <col min="2593" max="2593" width="11.125" style="990" customWidth="1"/>
    <col min="2594" max="2823" width="10.625" style="990"/>
    <col min="2824" max="2831" width="0" style="990" hidden="1" customWidth="1"/>
    <col min="2832" max="2832" width="3.75" style="990" customWidth="1"/>
    <col min="2833" max="2833" width="3.875" style="990" customWidth="1"/>
    <col min="2834" max="2834" width="3.75" style="990" customWidth="1"/>
    <col min="2835" max="2835" width="12.75" style="990" customWidth="1"/>
    <col min="2836" max="2836" width="52.75" style="990" customWidth="1"/>
    <col min="2837" max="2840" width="0" style="990" hidden="1" customWidth="1"/>
    <col min="2841" max="2841" width="12.25" style="990" customWidth="1"/>
    <col min="2842" max="2842" width="6.375" style="990" customWidth="1"/>
    <col min="2843" max="2843" width="12.25" style="990" customWidth="1"/>
    <col min="2844" max="2844" width="0" style="990" hidden="1" customWidth="1"/>
    <col min="2845" max="2845" width="3.75" style="990" customWidth="1"/>
    <col min="2846" max="2846" width="11.125" style="990" bestFit="1" customWidth="1"/>
    <col min="2847" max="2848" width="10.625" style="990"/>
    <col min="2849" max="2849" width="11.125" style="990" customWidth="1"/>
    <col min="2850" max="3079" width="10.625" style="990"/>
    <col min="3080" max="3087" width="0" style="990" hidden="1" customWidth="1"/>
    <col min="3088" max="3088" width="3.75" style="990" customWidth="1"/>
    <col min="3089" max="3089" width="3.875" style="990" customWidth="1"/>
    <col min="3090" max="3090" width="3.75" style="990" customWidth="1"/>
    <col min="3091" max="3091" width="12.75" style="990" customWidth="1"/>
    <col min="3092" max="3092" width="52.75" style="990" customWidth="1"/>
    <col min="3093" max="3096" width="0" style="990" hidden="1" customWidth="1"/>
    <col min="3097" max="3097" width="12.25" style="990" customWidth="1"/>
    <col min="3098" max="3098" width="6.375" style="990" customWidth="1"/>
    <col min="3099" max="3099" width="12.25" style="990" customWidth="1"/>
    <col min="3100" max="3100" width="0" style="990" hidden="1" customWidth="1"/>
    <col min="3101" max="3101" width="3.75" style="990" customWidth="1"/>
    <col min="3102" max="3102" width="11.125" style="990" bestFit="1" customWidth="1"/>
    <col min="3103" max="3104" width="10.625" style="990"/>
    <col min="3105" max="3105" width="11.125" style="990" customWidth="1"/>
    <col min="3106" max="3335" width="10.625" style="990"/>
    <col min="3336" max="3343" width="0" style="990" hidden="1" customWidth="1"/>
    <col min="3344" max="3344" width="3.75" style="990" customWidth="1"/>
    <col min="3345" max="3345" width="3.875" style="990" customWidth="1"/>
    <col min="3346" max="3346" width="3.75" style="990" customWidth="1"/>
    <col min="3347" max="3347" width="12.75" style="990" customWidth="1"/>
    <col min="3348" max="3348" width="52.75" style="990" customWidth="1"/>
    <col min="3349" max="3352" width="0" style="990" hidden="1" customWidth="1"/>
    <col min="3353" max="3353" width="12.25" style="990" customWidth="1"/>
    <col min="3354" max="3354" width="6.375" style="990" customWidth="1"/>
    <col min="3355" max="3355" width="12.25" style="990" customWidth="1"/>
    <col min="3356" max="3356" width="0" style="990" hidden="1" customWidth="1"/>
    <col min="3357" max="3357" width="3.75" style="990" customWidth="1"/>
    <col min="3358" max="3358" width="11.125" style="990" bestFit="1" customWidth="1"/>
    <col min="3359" max="3360" width="10.625" style="990"/>
    <col min="3361" max="3361" width="11.125" style="990" customWidth="1"/>
    <col min="3362" max="3591" width="10.625" style="990"/>
    <col min="3592" max="3599" width="0" style="990" hidden="1" customWidth="1"/>
    <col min="3600" max="3600" width="3.75" style="990" customWidth="1"/>
    <col min="3601" max="3601" width="3.875" style="990" customWidth="1"/>
    <col min="3602" max="3602" width="3.75" style="990" customWidth="1"/>
    <col min="3603" max="3603" width="12.75" style="990" customWidth="1"/>
    <col min="3604" max="3604" width="52.75" style="990" customWidth="1"/>
    <col min="3605" max="3608" width="0" style="990" hidden="1" customWidth="1"/>
    <col min="3609" max="3609" width="12.25" style="990" customWidth="1"/>
    <col min="3610" max="3610" width="6.375" style="990" customWidth="1"/>
    <col min="3611" max="3611" width="12.25" style="990" customWidth="1"/>
    <col min="3612" max="3612" width="0" style="990" hidden="1" customWidth="1"/>
    <col min="3613" max="3613" width="3.75" style="990" customWidth="1"/>
    <col min="3614" max="3614" width="11.125" style="990" bestFit="1" customWidth="1"/>
    <col min="3615" max="3616" width="10.625" style="990"/>
    <col min="3617" max="3617" width="11.125" style="990" customWidth="1"/>
    <col min="3618" max="3847" width="10.625" style="990"/>
    <col min="3848" max="3855" width="0" style="990" hidden="1" customWidth="1"/>
    <col min="3856" max="3856" width="3.75" style="990" customWidth="1"/>
    <col min="3857" max="3857" width="3.875" style="990" customWidth="1"/>
    <col min="3858" max="3858" width="3.75" style="990" customWidth="1"/>
    <col min="3859" max="3859" width="12.75" style="990" customWidth="1"/>
    <col min="3860" max="3860" width="52.75" style="990" customWidth="1"/>
    <col min="3861" max="3864" width="0" style="990" hidden="1" customWidth="1"/>
    <col min="3865" max="3865" width="12.25" style="990" customWidth="1"/>
    <col min="3866" max="3866" width="6.375" style="990" customWidth="1"/>
    <col min="3867" max="3867" width="12.25" style="990" customWidth="1"/>
    <col min="3868" max="3868" width="0" style="990" hidden="1" customWidth="1"/>
    <col min="3869" max="3869" width="3.75" style="990" customWidth="1"/>
    <col min="3870" max="3870" width="11.125" style="990" bestFit="1" customWidth="1"/>
    <col min="3871" max="3872" width="10.625" style="990"/>
    <col min="3873" max="3873" width="11.125" style="990" customWidth="1"/>
    <col min="3874" max="4103" width="10.625" style="990"/>
    <col min="4104" max="4111" width="0" style="990" hidden="1" customWidth="1"/>
    <col min="4112" max="4112" width="3.75" style="990" customWidth="1"/>
    <col min="4113" max="4113" width="3.875" style="990" customWidth="1"/>
    <col min="4114" max="4114" width="3.75" style="990" customWidth="1"/>
    <col min="4115" max="4115" width="12.75" style="990" customWidth="1"/>
    <col min="4116" max="4116" width="52.75" style="990" customWidth="1"/>
    <col min="4117" max="4120" width="0" style="990" hidden="1" customWidth="1"/>
    <col min="4121" max="4121" width="12.25" style="990" customWidth="1"/>
    <col min="4122" max="4122" width="6.375" style="990" customWidth="1"/>
    <col min="4123" max="4123" width="12.25" style="990" customWidth="1"/>
    <col min="4124" max="4124" width="0" style="990" hidden="1" customWidth="1"/>
    <col min="4125" max="4125" width="3.75" style="990" customWidth="1"/>
    <col min="4126" max="4126" width="11.125" style="990" bestFit="1" customWidth="1"/>
    <col min="4127" max="4128" width="10.625" style="990"/>
    <col min="4129" max="4129" width="11.125" style="990" customWidth="1"/>
    <col min="4130" max="4359" width="10.625" style="990"/>
    <col min="4360" max="4367" width="0" style="990" hidden="1" customWidth="1"/>
    <col min="4368" max="4368" width="3.75" style="990" customWidth="1"/>
    <col min="4369" max="4369" width="3.875" style="990" customWidth="1"/>
    <col min="4370" max="4370" width="3.75" style="990" customWidth="1"/>
    <col min="4371" max="4371" width="12.75" style="990" customWidth="1"/>
    <col min="4372" max="4372" width="52.75" style="990" customWidth="1"/>
    <col min="4373" max="4376" width="0" style="990" hidden="1" customWidth="1"/>
    <col min="4377" max="4377" width="12.25" style="990" customWidth="1"/>
    <col min="4378" max="4378" width="6.375" style="990" customWidth="1"/>
    <col min="4379" max="4379" width="12.25" style="990" customWidth="1"/>
    <col min="4380" max="4380" width="0" style="990" hidden="1" customWidth="1"/>
    <col min="4381" max="4381" width="3.75" style="990" customWidth="1"/>
    <col min="4382" max="4382" width="11.125" style="990" bestFit="1" customWidth="1"/>
    <col min="4383" max="4384" width="10.625" style="990"/>
    <col min="4385" max="4385" width="11.125" style="990" customWidth="1"/>
    <col min="4386" max="4615" width="10.625" style="990"/>
    <col min="4616" max="4623" width="0" style="990" hidden="1" customWidth="1"/>
    <col min="4624" max="4624" width="3.75" style="990" customWidth="1"/>
    <col min="4625" max="4625" width="3.875" style="990" customWidth="1"/>
    <col min="4626" max="4626" width="3.75" style="990" customWidth="1"/>
    <col min="4627" max="4627" width="12.75" style="990" customWidth="1"/>
    <col min="4628" max="4628" width="52.75" style="990" customWidth="1"/>
    <col min="4629" max="4632" width="0" style="990" hidden="1" customWidth="1"/>
    <col min="4633" max="4633" width="12.25" style="990" customWidth="1"/>
    <col min="4634" max="4634" width="6.375" style="990" customWidth="1"/>
    <col min="4635" max="4635" width="12.25" style="990" customWidth="1"/>
    <col min="4636" max="4636" width="0" style="990" hidden="1" customWidth="1"/>
    <col min="4637" max="4637" width="3.75" style="990" customWidth="1"/>
    <col min="4638" max="4638" width="11.125" style="990" bestFit="1" customWidth="1"/>
    <col min="4639" max="4640" width="10.625" style="990"/>
    <col min="4641" max="4641" width="11.125" style="990" customWidth="1"/>
    <col min="4642" max="4871" width="10.625" style="990"/>
    <col min="4872" max="4879" width="0" style="990" hidden="1" customWidth="1"/>
    <col min="4880" max="4880" width="3.75" style="990" customWidth="1"/>
    <col min="4881" max="4881" width="3.875" style="990" customWidth="1"/>
    <col min="4882" max="4882" width="3.75" style="990" customWidth="1"/>
    <col min="4883" max="4883" width="12.75" style="990" customWidth="1"/>
    <col min="4884" max="4884" width="52.75" style="990" customWidth="1"/>
    <col min="4885" max="4888" width="0" style="990" hidden="1" customWidth="1"/>
    <col min="4889" max="4889" width="12.25" style="990" customWidth="1"/>
    <col min="4890" max="4890" width="6.375" style="990" customWidth="1"/>
    <col min="4891" max="4891" width="12.25" style="990" customWidth="1"/>
    <col min="4892" max="4892" width="0" style="990" hidden="1" customWidth="1"/>
    <col min="4893" max="4893" width="3.75" style="990" customWidth="1"/>
    <col min="4894" max="4894" width="11.125" style="990" bestFit="1" customWidth="1"/>
    <col min="4895" max="4896" width="10.625" style="990"/>
    <col min="4897" max="4897" width="11.125" style="990" customWidth="1"/>
    <col min="4898" max="5127" width="10.625" style="990"/>
    <col min="5128" max="5135" width="0" style="990" hidden="1" customWidth="1"/>
    <col min="5136" max="5136" width="3.75" style="990" customWidth="1"/>
    <col min="5137" max="5137" width="3.875" style="990" customWidth="1"/>
    <col min="5138" max="5138" width="3.75" style="990" customWidth="1"/>
    <col min="5139" max="5139" width="12.75" style="990" customWidth="1"/>
    <col min="5140" max="5140" width="52.75" style="990" customWidth="1"/>
    <col min="5141" max="5144" width="0" style="990" hidden="1" customWidth="1"/>
    <col min="5145" max="5145" width="12.25" style="990" customWidth="1"/>
    <col min="5146" max="5146" width="6.375" style="990" customWidth="1"/>
    <col min="5147" max="5147" width="12.25" style="990" customWidth="1"/>
    <col min="5148" max="5148" width="0" style="990" hidden="1" customWidth="1"/>
    <col min="5149" max="5149" width="3.75" style="990" customWidth="1"/>
    <col min="5150" max="5150" width="11.125" style="990" bestFit="1" customWidth="1"/>
    <col min="5151" max="5152" width="10.625" style="990"/>
    <col min="5153" max="5153" width="11.125" style="990" customWidth="1"/>
    <col min="5154" max="5383" width="10.625" style="990"/>
    <col min="5384" max="5391" width="0" style="990" hidden="1" customWidth="1"/>
    <col min="5392" max="5392" width="3.75" style="990" customWidth="1"/>
    <col min="5393" max="5393" width="3.875" style="990" customWidth="1"/>
    <col min="5394" max="5394" width="3.75" style="990" customWidth="1"/>
    <col min="5395" max="5395" width="12.75" style="990" customWidth="1"/>
    <col min="5396" max="5396" width="52.75" style="990" customWidth="1"/>
    <col min="5397" max="5400" width="0" style="990" hidden="1" customWidth="1"/>
    <col min="5401" max="5401" width="12.25" style="990" customWidth="1"/>
    <col min="5402" max="5402" width="6.375" style="990" customWidth="1"/>
    <col min="5403" max="5403" width="12.25" style="990" customWidth="1"/>
    <col min="5404" max="5404" width="0" style="990" hidden="1" customWidth="1"/>
    <col min="5405" max="5405" width="3.75" style="990" customWidth="1"/>
    <col min="5406" max="5406" width="11.125" style="990" bestFit="1" customWidth="1"/>
    <col min="5407" max="5408" width="10.625" style="990"/>
    <col min="5409" max="5409" width="11.125" style="990" customWidth="1"/>
    <col min="5410" max="5639" width="10.625" style="990"/>
    <col min="5640" max="5647" width="0" style="990" hidden="1" customWidth="1"/>
    <col min="5648" max="5648" width="3.75" style="990" customWidth="1"/>
    <col min="5649" max="5649" width="3.875" style="990" customWidth="1"/>
    <col min="5650" max="5650" width="3.75" style="990" customWidth="1"/>
    <col min="5651" max="5651" width="12.75" style="990" customWidth="1"/>
    <col min="5652" max="5652" width="52.75" style="990" customWidth="1"/>
    <col min="5653" max="5656" width="0" style="990" hidden="1" customWidth="1"/>
    <col min="5657" max="5657" width="12.25" style="990" customWidth="1"/>
    <col min="5658" max="5658" width="6.375" style="990" customWidth="1"/>
    <col min="5659" max="5659" width="12.25" style="990" customWidth="1"/>
    <col min="5660" max="5660" width="0" style="990" hidden="1" customWidth="1"/>
    <col min="5661" max="5661" width="3.75" style="990" customWidth="1"/>
    <col min="5662" max="5662" width="11.125" style="990" bestFit="1" customWidth="1"/>
    <col min="5663" max="5664" width="10.625" style="990"/>
    <col min="5665" max="5665" width="11.125" style="990" customWidth="1"/>
    <col min="5666" max="5895" width="10.625" style="990"/>
    <col min="5896" max="5903" width="0" style="990" hidden="1" customWidth="1"/>
    <col min="5904" max="5904" width="3.75" style="990" customWidth="1"/>
    <col min="5905" max="5905" width="3.875" style="990" customWidth="1"/>
    <col min="5906" max="5906" width="3.75" style="990" customWidth="1"/>
    <col min="5907" max="5907" width="12.75" style="990" customWidth="1"/>
    <col min="5908" max="5908" width="52.75" style="990" customWidth="1"/>
    <col min="5909" max="5912" width="0" style="990" hidden="1" customWidth="1"/>
    <col min="5913" max="5913" width="12.25" style="990" customWidth="1"/>
    <col min="5914" max="5914" width="6.375" style="990" customWidth="1"/>
    <col min="5915" max="5915" width="12.25" style="990" customWidth="1"/>
    <col min="5916" max="5916" width="0" style="990" hidden="1" customWidth="1"/>
    <col min="5917" max="5917" width="3.75" style="990" customWidth="1"/>
    <col min="5918" max="5918" width="11.125" style="990" bestFit="1" customWidth="1"/>
    <col min="5919" max="5920" width="10.625" style="990"/>
    <col min="5921" max="5921" width="11.125" style="990" customWidth="1"/>
    <col min="5922" max="6151" width="10.625" style="990"/>
    <col min="6152" max="6159" width="0" style="990" hidden="1" customWidth="1"/>
    <col min="6160" max="6160" width="3.75" style="990" customWidth="1"/>
    <col min="6161" max="6161" width="3.875" style="990" customWidth="1"/>
    <col min="6162" max="6162" width="3.75" style="990" customWidth="1"/>
    <col min="6163" max="6163" width="12.75" style="990" customWidth="1"/>
    <col min="6164" max="6164" width="52.75" style="990" customWidth="1"/>
    <col min="6165" max="6168" width="0" style="990" hidden="1" customWidth="1"/>
    <col min="6169" max="6169" width="12.25" style="990" customWidth="1"/>
    <col min="6170" max="6170" width="6.375" style="990" customWidth="1"/>
    <col min="6171" max="6171" width="12.25" style="990" customWidth="1"/>
    <col min="6172" max="6172" width="0" style="990" hidden="1" customWidth="1"/>
    <col min="6173" max="6173" width="3.75" style="990" customWidth="1"/>
    <col min="6174" max="6174" width="11.125" style="990" bestFit="1" customWidth="1"/>
    <col min="6175" max="6176" width="10.625" style="990"/>
    <col min="6177" max="6177" width="11.125" style="990" customWidth="1"/>
    <col min="6178" max="6407" width="10.625" style="990"/>
    <col min="6408" max="6415" width="0" style="990" hidden="1" customWidth="1"/>
    <col min="6416" max="6416" width="3.75" style="990" customWidth="1"/>
    <col min="6417" max="6417" width="3.875" style="990" customWidth="1"/>
    <col min="6418" max="6418" width="3.75" style="990" customWidth="1"/>
    <col min="6419" max="6419" width="12.75" style="990" customWidth="1"/>
    <col min="6420" max="6420" width="52.75" style="990" customWidth="1"/>
    <col min="6421" max="6424" width="0" style="990" hidden="1" customWidth="1"/>
    <col min="6425" max="6425" width="12.25" style="990" customWidth="1"/>
    <col min="6426" max="6426" width="6.375" style="990" customWidth="1"/>
    <col min="6427" max="6427" width="12.25" style="990" customWidth="1"/>
    <col min="6428" max="6428" width="0" style="990" hidden="1" customWidth="1"/>
    <col min="6429" max="6429" width="3.75" style="990" customWidth="1"/>
    <col min="6430" max="6430" width="11.125" style="990" bestFit="1" customWidth="1"/>
    <col min="6431" max="6432" width="10.625" style="990"/>
    <col min="6433" max="6433" width="11.125" style="990" customWidth="1"/>
    <col min="6434" max="6663" width="10.625" style="990"/>
    <col min="6664" max="6671" width="0" style="990" hidden="1" customWidth="1"/>
    <col min="6672" max="6672" width="3.75" style="990" customWidth="1"/>
    <col min="6673" max="6673" width="3.875" style="990" customWidth="1"/>
    <col min="6674" max="6674" width="3.75" style="990" customWidth="1"/>
    <col min="6675" max="6675" width="12.75" style="990" customWidth="1"/>
    <col min="6676" max="6676" width="52.75" style="990" customWidth="1"/>
    <col min="6677" max="6680" width="0" style="990" hidden="1" customWidth="1"/>
    <col min="6681" max="6681" width="12.25" style="990" customWidth="1"/>
    <col min="6682" max="6682" width="6.375" style="990" customWidth="1"/>
    <col min="6683" max="6683" width="12.25" style="990" customWidth="1"/>
    <col min="6684" max="6684" width="0" style="990" hidden="1" customWidth="1"/>
    <col min="6685" max="6685" width="3.75" style="990" customWidth="1"/>
    <col min="6686" max="6686" width="11.125" style="990" bestFit="1" customWidth="1"/>
    <col min="6687" max="6688" width="10.625" style="990"/>
    <col min="6689" max="6689" width="11.125" style="990" customWidth="1"/>
    <col min="6690" max="6919" width="10.625" style="990"/>
    <col min="6920" max="6927" width="0" style="990" hidden="1" customWidth="1"/>
    <col min="6928" max="6928" width="3.75" style="990" customWidth="1"/>
    <col min="6929" max="6929" width="3.875" style="990" customWidth="1"/>
    <col min="6930" max="6930" width="3.75" style="990" customWidth="1"/>
    <col min="6931" max="6931" width="12.75" style="990" customWidth="1"/>
    <col min="6932" max="6932" width="52.75" style="990" customWidth="1"/>
    <col min="6933" max="6936" width="0" style="990" hidden="1" customWidth="1"/>
    <col min="6937" max="6937" width="12.25" style="990" customWidth="1"/>
    <col min="6938" max="6938" width="6.375" style="990" customWidth="1"/>
    <col min="6939" max="6939" width="12.25" style="990" customWidth="1"/>
    <col min="6940" max="6940" width="0" style="990" hidden="1" customWidth="1"/>
    <col min="6941" max="6941" width="3.75" style="990" customWidth="1"/>
    <col min="6942" max="6942" width="11.125" style="990" bestFit="1" customWidth="1"/>
    <col min="6943" max="6944" width="10.625" style="990"/>
    <col min="6945" max="6945" width="11.125" style="990" customWidth="1"/>
    <col min="6946" max="7175" width="10.625" style="990"/>
    <col min="7176" max="7183" width="0" style="990" hidden="1" customWidth="1"/>
    <col min="7184" max="7184" width="3.75" style="990" customWidth="1"/>
    <col min="7185" max="7185" width="3.875" style="990" customWidth="1"/>
    <col min="7186" max="7186" width="3.75" style="990" customWidth="1"/>
    <col min="7187" max="7187" width="12.75" style="990" customWidth="1"/>
    <col min="7188" max="7188" width="52.75" style="990" customWidth="1"/>
    <col min="7189" max="7192" width="0" style="990" hidden="1" customWidth="1"/>
    <col min="7193" max="7193" width="12.25" style="990" customWidth="1"/>
    <col min="7194" max="7194" width="6.375" style="990" customWidth="1"/>
    <col min="7195" max="7195" width="12.25" style="990" customWidth="1"/>
    <col min="7196" max="7196" width="0" style="990" hidden="1" customWidth="1"/>
    <col min="7197" max="7197" width="3.75" style="990" customWidth="1"/>
    <col min="7198" max="7198" width="11.125" style="990" bestFit="1" customWidth="1"/>
    <col min="7199" max="7200" width="10.625" style="990"/>
    <col min="7201" max="7201" width="11.125" style="990" customWidth="1"/>
    <col min="7202" max="7431" width="10.625" style="990"/>
    <col min="7432" max="7439" width="0" style="990" hidden="1" customWidth="1"/>
    <col min="7440" max="7440" width="3.75" style="990" customWidth="1"/>
    <col min="7441" max="7441" width="3.875" style="990" customWidth="1"/>
    <col min="7442" max="7442" width="3.75" style="990" customWidth="1"/>
    <col min="7443" max="7443" width="12.75" style="990" customWidth="1"/>
    <col min="7444" max="7444" width="52.75" style="990" customWidth="1"/>
    <col min="7445" max="7448" width="0" style="990" hidden="1" customWidth="1"/>
    <col min="7449" max="7449" width="12.25" style="990" customWidth="1"/>
    <col min="7450" max="7450" width="6.375" style="990" customWidth="1"/>
    <col min="7451" max="7451" width="12.25" style="990" customWidth="1"/>
    <col min="7452" max="7452" width="0" style="990" hidden="1" customWidth="1"/>
    <col min="7453" max="7453" width="3.75" style="990" customWidth="1"/>
    <col min="7454" max="7454" width="11.125" style="990" bestFit="1" customWidth="1"/>
    <col min="7455" max="7456" width="10.625" style="990"/>
    <col min="7457" max="7457" width="11.125" style="990" customWidth="1"/>
    <col min="7458" max="7687" width="10.625" style="990"/>
    <col min="7688" max="7695" width="0" style="990" hidden="1" customWidth="1"/>
    <col min="7696" max="7696" width="3.75" style="990" customWidth="1"/>
    <col min="7697" max="7697" width="3.875" style="990" customWidth="1"/>
    <col min="7698" max="7698" width="3.75" style="990" customWidth="1"/>
    <col min="7699" max="7699" width="12.75" style="990" customWidth="1"/>
    <col min="7700" max="7700" width="52.75" style="990" customWidth="1"/>
    <col min="7701" max="7704" width="0" style="990" hidden="1" customWidth="1"/>
    <col min="7705" max="7705" width="12.25" style="990" customWidth="1"/>
    <col min="7706" max="7706" width="6.375" style="990" customWidth="1"/>
    <col min="7707" max="7707" width="12.25" style="990" customWidth="1"/>
    <col min="7708" max="7708" width="0" style="990" hidden="1" customWidth="1"/>
    <col min="7709" max="7709" width="3.75" style="990" customWidth="1"/>
    <col min="7710" max="7710" width="11.125" style="990" bestFit="1" customWidth="1"/>
    <col min="7711" max="7712" width="10.625" style="990"/>
    <col min="7713" max="7713" width="11.125" style="990" customWidth="1"/>
    <col min="7714" max="7943" width="10.625" style="990"/>
    <col min="7944" max="7951" width="0" style="990" hidden="1" customWidth="1"/>
    <col min="7952" max="7952" width="3.75" style="990" customWidth="1"/>
    <col min="7953" max="7953" width="3.875" style="990" customWidth="1"/>
    <col min="7954" max="7954" width="3.75" style="990" customWidth="1"/>
    <col min="7955" max="7955" width="12.75" style="990" customWidth="1"/>
    <col min="7956" max="7956" width="52.75" style="990" customWidth="1"/>
    <col min="7957" max="7960" width="0" style="990" hidden="1" customWidth="1"/>
    <col min="7961" max="7961" width="12.25" style="990" customWidth="1"/>
    <col min="7962" max="7962" width="6.375" style="990" customWidth="1"/>
    <col min="7963" max="7963" width="12.25" style="990" customWidth="1"/>
    <col min="7964" max="7964" width="0" style="990" hidden="1" customWidth="1"/>
    <col min="7965" max="7965" width="3.75" style="990" customWidth="1"/>
    <col min="7966" max="7966" width="11.125" style="990" bestFit="1" customWidth="1"/>
    <col min="7967" max="7968" width="10.625" style="990"/>
    <col min="7969" max="7969" width="11.125" style="990" customWidth="1"/>
    <col min="7970" max="8199" width="10.625" style="990"/>
    <col min="8200" max="8207" width="0" style="990" hidden="1" customWidth="1"/>
    <col min="8208" max="8208" width="3.75" style="990" customWidth="1"/>
    <col min="8209" max="8209" width="3.875" style="990" customWidth="1"/>
    <col min="8210" max="8210" width="3.75" style="990" customWidth="1"/>
    <col min="8211" max="8211" width="12.75" style="990" customWidth="1"/>
    <col min="8212" max="8212" width="52.75" style="990" customWidth="1"/>
    <col min="8213" max="8216" width="0" style="990" hidden="1" customWidth="1"/>
    <col min="8217" max="8217" width="12.25" style="990" customWidth="1"/>
    <col min="8218" max="8218" width="6.375" style="990" customWidth="1"/>
    <col min="8219" max="8219" width="12.25" style="990" customWidth="1"/>
    <col min="8220" max="8220" width="0" style="990" hidden="1" customWidth="1"/>
    <col min="8221" max="8221" width="3.75" style="990" customWidth="1"/>
    <col min="8222" max="8222" width="11.125" style="990" bestFit="1" customWidth="1"/>
    <col min="8223" max="8224" width="10.625" style="990"/>
    <col min="8225" max="8225" width="11.125" style="990" customWidth="1"/>
    <col min="8226" max="8455" width="10.625" style="990"/>
    <col min="8456" max="8463" width="0" style="990" hidden="1" customWidth="1"/>
    <col min="8464" max="8464" width="3.75" style="990" customWidth="1"/>
    <col min="8465" max="8465" width="3.875" style="990" customWidth="1"/>
    <col min="8466" max="8466" width="3.75" style="990" customWidth="1"/>
    <col min="8467" max="8467" width="12.75" style="990" customWidth="1"/>
    <col min="8468" max="8468" width="52.75" style="990" customWidth="1"/>
    <col min="8469" max="8472" width="0" style="990" hidden="1" customWidth="1"/>
    <col min="8473" max="8473" width="12.25" style="990" customWidth="1"/>
    <col min="8474" max="8474" width="6.375" style="990" customWidth="1"/>
    <col min="8475" max="8475" width="12.25" style="990" customWidth="1"/>
    <col min="8476" max="8476" width="0" style="990" hidden="1" customWidth="1"/>
    <col min="8477" max="8477" width="3.75" style="990" customWidth="1"/>
    <col min="8478" max="8478" width="11.125" style="990" bestFit="1" customWidth="1"/>
    <col min="8479" max="8480" width="10.625" style="990"/>
    <col min="8481" max="8481" width="11.125" style="990" customWidth="1"/>
    <col min="8482" max="8711" width="10.625" style="990"/>
    <col min="8712" max="8719" width="0" style="990" hidden="1" customWidth="1"/>
    <col min="8720" max="8720" width="3.75" style="990" customWidth="1"/>
    <col min="8721" max="8721" width="3.875" style="990" customWidth="1"/>
    <col min="8722" max="8722" width="3.75" style="990" customWidth="1"/>
    <col min="8723" max="8723" width="12.75" style="990" customWidth="1"/>
    <col min="8724" max="8724" width="52.75" style="990" customWidth="1"/>
    <col min="8725" max="8728" width="0" style="990" hidden="1" customWidth="1"/>
    <col min="8729" max="8729" width="12.25" style="990" customWidth="1"/>
    <col min="8730" max="8730" width="6.375" style="990" customWidth="1"/>
    <col min="8731" max="8731" width="12.25" style="990" customWidth="1"/>
    <col min="8732" max="8732" width="0" style="990" hidden="1" customWidth="1"/>
    <col min="8733" max="8733" width="3.75" style="990" customWidth="1"/>
    <col min="8734" max="8734" width="11.125" style="990" bestFit="1" customWidth="1"/>
    <col min="8735" max="8736" width="10.625" style="990"/>
    <col min="8737" max="8737" width="11.125" style="990" customWidth="1"/>
    <col min="8738" max="8967" width="10.625" style="990"/>
    <col min="8968" max="8975" width="0" style="990" hidden="1" customWidth="1"/>
    <col min="8976" max="8976" width="3.75" style="990" customWidth="1"/>
    <col min="8977" max="8977" width="3.875" style="990" customWidth="1"/>
    <col min="8978" max="8978" width="3.75" style="990" customWidth="1"/>
    <col min="8979" max="8979" width="12.75" style="990" customWidth="1"/>
    <col min="8980" max="8980" width="52.75" style="990" customWidth="1"/>
    <col min="8981" max="8984" width="0" style="990" hidden="1" customWidth="1"/>
    <col min="8985" max="8985" width="12.25" style="990" customWidth="1"/>
    <col min="8986" max="8986" width="6.375" style="990" customWidth="1"/>
    <col min="8987" max="8987" width="12.25" style="990" customWidth="1"/>
    <col min="8988" max="8988" width="0" style="990" hidden="1" customWidth="1"/>
    <col min="8989" max="8989" width="3.75" style="990" customWidth="1"/>
    <col min="8990" max="8990" width="11.125" style="990" bestFit="1" customWidth="1"/>
    <col min="8991" max="8992" width="10.625" style="990"/>
    <col min="8993" max="8993" width="11.125" style="990" customWidth="1"/>
    <col min="8994" max="9223" width="10.625" style="990"/>
    <col min="9224" max="9231" width="0" style="990" hidden="1" customWidth="1"/>
    <col min="9232" max="9232" width="3.75" style="990" customWidth="1"/>
    <col min="9233" max="9233" width="3.875" style="990" customWidth="1"/>
    <col min="9234" max="9234" width="3.75" style="990" customWidth="1"/>
    <col min="9235" max="9235" width="12.75" style="990" customWidth="1"/>
    <col min="9236" max="9236" width="52.75" style="990" customWidth="1"/>
    <col min="9237" max="9240" width="0" style="990" hidden="1" customWidth="1"/>
    <col min="9241" max="9241" width="12.25" style="990" customWidth="1"/>
    <col min="9242" max="9242" width="6.375" style="990" customWidth="1"/>
    <col min="9243" max="9243" width="12.25" style="990" customWidth="1"/>
    <col min="9244" max="9244" width="0" style="990" hidden="1" customWidth="1"/>
    <col min="9245" max="9245" width="3.75" style="990" customWidth="1"/>
    <col min="9246" max="9246" width="11.125" style="990" bestFit="1" customWidth="1"/>
    <col min="9247" max="9248" width="10.625" style="990"/>
    <col min="9249" max="9249" width="11.125" style="990" customWidth="1"/>
    <col min="9250" max="9479" width="10.625" style="990"/>
    <col min="9480" max="9487" width="0" style="990" hidden="1" customWidth="1"/>
    <col min="9488" max="9488" width="3.75" style="990" customWidth="1"/>
    <col min="9489" max="9489" width="3.875" style="990" customWidth="1"/>
    <col min="9490" max="9490" width="3.75" style="990" customWidth="1"/>
    <col min="9491" max="9491" width="12.75" style="990" customWidth="1"/>
    <col min="9492" max="9492" width="52.75" style="990" customWidth="1"/>
    <col min="9493" max="9496" width="0" style="990" hidden="1" customWidth="1"/>
    <col min="9497" max="9497" width="12.25" style="990" customWidth="1"/>
    <col min="9498" max="9498" width="6.375" style="990" customWidth="1"/>
    <col min="9499" max="9499" width="12.25" style="990" customWidth="1"/>
    <col min="9500" max="9500" width="0" style="990" hidden="1" customWidth="1"/>
    <col min="9501" max="9501" width="3.75" style="990" customWidth="1"/>
    <col min="9502" max="9502" width="11.125" style="990" bestFit="1" customWidth="1"/>
    <col min="9503" max="9504" width="10.625" style="990"/>
    <col min="9505" max="9505" width="11.125" style="990" customWidth="1"/>
    <col min="9506" max="9735" width="10.625" style="990"/>
    <col min="9736" max="9743" width="0" style="990" hidden="1" customWidth="1"/>
    <col min="9744" max="9744" width="3.75" style="990" customWidth="1"/>
    <col min="9745" max="9745" width="3.875" style="990" customWidth="1"/>
    <col min="9746" max="9746" width="3.75" style="990" customWidth="1"/>
    <col min="9747" max="9747" width="12.75" style="990" customWidth="1"/>
    <col min="9748" max="9748" width="52.75" style="990" customWidth="1"/>
    <col min="9749" max="9752" width="0" style="990" hidden="1" customWidth="1"/>
    <col min="9753" max="9753" width="12.25" style="990" customWidth="1"/>
    <col min="9754" max="9754" width="6.375" style="990" customWidth="1"/>
    <col min="9755" max="9755" width="12.25" style="990" customWidth="1"/>
    <col min="9756" max="9756" width="0" style="990" hidden="1" customWidth="1"/>
    <col min="9757" max="9757" width="3.75" style="990" customWidth="1"/>
    <col min="9758" max="9758" width="11.125" style="990" bestFit="1" customWidth="1"/>
    <col min="9759" max="9760" width="10.625" style="990"/>
    <col min="9761" max="9761" width="11.125" style="990" customWidth="1"/>
    <col min="9762" max="9991" width="10.625" style="990"/>
    <col min="9992" max="9999" width="0" style="990" hidden="1" customWidth="1"/>
    <col min="10000" max="10000" width="3.75" style="990" customWidth="1"/>
    <col min="10001" max="10001" width="3.875" style="990" customWidth="1"/>
    <col min="10002" max="10002" width="3.75" style="990" customWidth="1"/>
    <col min="10003" max="10003" width="12.75" style="990" customWidth="1"/>
    <col min="10004" max="10004" width="52.75" style="990" customWidth="1"/>
    <col min="10005" max="10008" width="0" style="990" hidden="1" customWidth="1"/>
    <col min="10009" max="10009" width="12.25" style="990" customWidth="1"/>
    <col min="10010" max="10010" width="6.375" style="990" customWidth="1"/>
    <col min="10011" max="10011" width="12.25" style="990" customWidth="1"/>
    <col min="10012" max="10012" width="0" style="990" hidden="1" customWidth="1"/>
    <col min="10013" max="10013" width="3.75" style="990" customWidth="1"/>
    <col min="10014" max="10014" width="11.125" style="990" bestFit="1" customWidth="1"/>
    <col min="10015" max="10016" width="10.625" style="990"/>
    <col min="10017" max="10017" width="11.125" style="990" customWidth="1"/>
    <col min="10018" max="10247" width="10.625" style="990"/>
    <col min="10248" max="10255" width="0" style="990" hidden="1" customWidth="1"/>
    <col min="10256" max="10256" width="3.75" style="990" customWidth="1"/>
    <col min="10257" max="10257" width="3.875" style="990" customWidth="1"/>
    <col min="10258" max="10258" width="3.75" style="990" customWidth="1"/>
    <col min="10259" max="10259" width="12.75" style="990" customWidth="1"/>
    <col min="10260" max="10260" width="52.75" style="990" customWidth="1"/>
    <col min="10261" max="10264" width="0" style="990" hidden="1" customWidth="1"/>
    <col min="10265" max="10265" width="12.25" style="990" customWidth="1"/>
    <col min="10266" max="10266" width="6.375" style="990" customWidth="1"/>
    <col min="10267" max="10267" width="12.25" style="990" customWidth="1"/>
    <col min="10268" max="10268" width="0" style="990" hidden="1" customWidth="1"/>
    <col min="10269" max="10269" width="3.75" style="990" customWidth="1"/>
    <col min="10270" max="10270" width="11.125" style="990" bestFit="1" customWidth="1"/>
    <col min="10271" max="10272" width="10.625" style="990"/>
    <col min="10273" max="10273" width="11.125" style="990" customWidth="1"/>
    <col min="10274" max="10503" width="10.625" style="990"/>
    <col min="10504" max="10511" width="0" style="990" hidden="1" customWidth="1"/>
    <col min="10512" max="10512" width="3.75" style="990" customWidth="1"/>
    <col min="10513" max="10513" width="3.875" style="990" customWidth="1"/>
    <col min="10514" max="10514" width="3.75" style="990" customWidth="1"/>
    <col min="10515" max="10515" width="12.75" style="990" customWidth="1"/>
    <col min="10516" max="10516" width="52.75" style="990" customWidth="1"/>
    <col min="10517" max="10520" width="0" style="990" hidden="1" customWidth="1"/>
    <col min="10521" max="10521" width="12.25" style="990" customWidth="1"/>
    <col min="10522" max="10522" width="6.375" style="990" customWidth="1"/>
    <col min="10523" max="10523" width="12.25" style="990" customWidth="1"/>
    <col min="10524" max="10524" width="0" style="990" hidden="1" customWidth="1"/>
    <col min="10525" max="10525" width="3.75" style="990" customWidth="1"/>
    <col min="10526" max="10526" width="11.125" style="990" bestFit="1" customWidth="1"/>
    <col min="10527" max="10528" width="10.625" style="990"/>
    <col min="10529" max="10529" width="11.125" style="990" customWidth="1"/>
    <col min="10530" max="10759" width="10.625" style="990"/>
    <col min="10760" max="10767" width="0" style="990" hidden="1" customWidth="1"/>
    <col min="10768" max="10768" width="3.75" style="990" customWidth="1"/>
    <col min="10769" max="10769" width="3.875" style="990" customWidth="1"/>
    <col min="10770" max="10770" width="3.75" style="990" customWidth="1"/>
    <col min="10771" max="10771" width="12.75" style="990" customWidth="1"/>
    <col min="10772" max="10772" width="52.75" style="990" customWidth="1"/>
    <col min="10773" max="10776" width="0" style="990" hidden="1" customWidth="1"/>
    <col min="10777" max="10777" width="12.25" style="990" customWidth="1"/>
    <col min="10778" max="10778" width="6.375" style="990" customWidth="1"/>
    <col min="10779" max="10779" width="12.25" style="990" customWidth="1"/>
    <col min="10780" max="10780" width="0" style="990" hidden="1" customWidth="1"/>
    <col min="10781" max="10781" width="3.75" style="990" customWidth="1"/>
    <col min="10782" max="10782" width="11.125" style="990" bestFit="1" customWidth="1"/>
    <col min="10783" max="10784" width="10.625" style="990"/>
    <col min="10785" max="10785" width="11.125" style="990" customWidth="1"/>
    <col min="10786" max="11015" width="10.625" style="990"/>
    <col min="11016" max="11023" width="0" style="990" hidden="1" customWidth="1"/>
    <col min="11024" max="11024" width="3.75" style="990" customWidth="1"/>
    <col min="11025" max="11025" width="3.875" style="990" customWidth="1"/>
    <col min="11026" max="11026" width="3.75" style="990" customWidth="1"/>
    <col min="11027" max="11027" width="12.75" style="990" customWidth="1"/>
    <col min="11028" max="11028" width="52.75" style="990" customWidth="1"/>
    <col min="11029" max="11032" width="0" style="990" hidden="1" customWidth="1"/>
    <col min="11033" max="11033" width="12.25" style="990" customWidth="1"/>
    <col min="11034" max="11034" width="6.375" style="990" customWidth="1"/>
    <col min="11035" max="11035" width="12.25" style="990" customWidth="1"/>
    <col min="11036" max="11036" width="0" style="990" hidden="1" customWidth="1"/>
    <col min="11037" max="11037" width="3.75" style="990" customWidth="1"/>
    <col min="11038" max="11038" width="11.125" style="990" bestFit="1" customWidth="1"/>
    <col min="11039" max="11040" width="10.625" style="990"/>
    <col min="11041" max="11041" width="11.125" style="990" customWidth="1"/>
    <col min="11042" max="11271" width="10.625" style="990"/>
    <col min="11272" max="11279" width="0" style="990" hidden="1" customWidth="1"/>
    <col min="11280" max="11280" width="3.75" style="990" customWidth="1"/>
    <col min="11281" max="11281" width="3.875" style="990" customWidth="1"/>
    <col min="11282" max="11282" width="3.75" style="990" customWidth="1"/>
    <col min="11283" max="11283" width="12.75" style="990" customWidth="1"/>
    <col min="11284" max="11284" width="52.75" style="990" customWidth="1"/>
    <col min="11285" max="11288" width="0" style="990" hidden="1" customWidth="1"/>
    <col min="11289" max="11289" width="12.25" style="990" customWidth="1"/>
    <col min="11290" max="11290" width="6.375" style="990" customWidth="1"/>
    <col min="11291" max="11291" width="12.25" style="990" customWidth="1"/>
    <col min="11292" max="11292" width="0" style="990" hidden="1" customWidth="1"/>
    <col min="11293" max="11293" width="3.75" style="990" customWidth="1"/>
    <col min="11294" max="11294" width="11.125" style="990" bestFit="1" customWidth="1"/>
    <col min="11295" max="11296" width="10.625" style="990"/>
    <col min="11297" max="11297" width="11.125" style="990" customWidth="1"/>
    <col min="11298" max="11527" width="10.625" style="990"/>
    <col min="11528" max="11535" width="0" style="990" hidden="1" customWidth="1"/>
    <col min="11536" max="11536" width="3.75" style="990" customWidth="1"/>
    <col min="11537" max="11537" width="3.875" style="990" customWidth="1"/>
    <col min="11538" max="11538" width="3.75" style="990" customWidth="1"/>
    <col min="11539" max="11539" width="12.75" style="990" customWidth="1"/>
    <col min="11540" max="11540" width="52.75" style="990" customWidth="1"/>
    <col min="11541" max="11544" width="0" style="990" hidden="1" customWidth="1"/>
    <col min="11545" max="11545" width="12.25" style="990" customWidth="1"/>
    <col min="11546" max="11546" width="6.375" style="990" customWidth="1"/>
    <col min="11547" max="11547" width="12.25" style="990" customWidth="1"/>
    <col min="11548" max="11548" width="0" style="990" hidden="1" customWidth="1"/>
    <col min="11549" max="11549" width="3.75" style="990" customWidth="1"/>
    <col min="11550" max="11550" width="11.125" style="990" bestFit="1" customWidth="1"/>
    <col min="11551" max="11552" width="10.625" style="990"/>
    <col min="11553" max="11553" width="11.125" style="990" customWidth="1"/>
    <col min="11554" max="11783" width="10.625" style="990"/>
    <col min="11784" max="11791" width="0" style="990" hidden="1" customWidth="1"/>
    <col min="11792" max="11792" width="3.75" style="990" customWidth="1"/>
    <col min="11793" max="11793" width="3.875" style="990" customWidth="1"/>
    <col min="11794" max="11794" width="3.75" style="990" customWidth="1"/>
    <col min="11795" max="11795" width="12.75" style="990" customWidth="1"/>
    <col min="11796" max="11796" width="52.75" style="990" customWidth="1"/>
    <col min="11797" max="11800" width="0" style="990" hidden="1" customWidth="1"/>
    <col min="11801" max="11801" width="12.25" style="990" customWidth="1"/>
    <col min="11802" max="11802" width="6.375" style="990" customWidth="1"/>
    <col min="11803" max="11803" width="12.25" style="990" customWidth="1"/>
    <col min="11804" max="11804" width="0" style="990" hidden="1" customWidth="1"/>
    <col min="11805" max="11805" width="3.75" style="990" customWidth="1"/>
    <col min="11806" max="11806" width="11.125" style="990" bestFit="1" customWidth="1"/>
    <col min="11807" max="11808" width="10.625" style="990"/>
    <col min="11809" max="11809" width="11.125" style="990" customWidth="1"/>
    <col min="11810" max="12039" width="10.625" style="990"/>
    <col min="12040" max="12047" width="0" style="990" hidden="1" customWidth="1"/>
    <col min="12048" max="12048" width="3.75" style="990" customWidth="1"/>
    <col min="12049" max="12049" width="3.875" style="990" customWidth="1"/>
    <col min="12050" max="12050" width="3.75" style="990" customWidth="1"/>
    <col min="12051" max="12051" width="12.75" style="990" customWidth="1"/>
    <col min="12052" max="12052" width="52.75" style="990" customWidth="1"/>
    <col min="12053" max="12056" width="0" style="990" hidden="1" customWidth="1"/>
    <col min="12057" max="12057" width="12.25" style="990" customWidth="1"/>
    <col min="12058" max="12058" width="6.375" style="990" customWidth="1"/>
    <col min="12059" max="12059" width="12.25" style="990" customWidth="1"/>
    <col min="12060" max="12060" width="0" style="990" hidden="1" customWidth="1"/>
    <col min="12061" max="12061" width="3.75" style="990" customWidth="1"/>
    <col min="12062" max="12062" width="11.125" style="990" bestFit="1" customWidth="1"/>
    <col min="12063" max="12064" width="10.625" style="990"/>
    <col min="12065" max="12065" width="11.125" style="990" customWidth="1"/>
    <col min="12066" max="12295" width="10.625" style="990"/>
    <col min="12296" max="12303" width="0" style="990" hidden="1" customWidth="1"/>
    <col min="12304" max="12304" width="3.75" style="990" customWidth="1"/>
    <col min="12305" max="12305" width="3.875" style="990" customWidth="1"/>
    <col min="12306" max="12306" width="3.75" style="990" customWidth="1"/>
    <col min="12307" max="12307" width="12.75" style="990" customWidth="1"/>
    <col min="12308" max="12308" width="52.75" style="990" customWidth="1"/>
    <col min="12309" max="12312" width="0" style="990" hidden="1" customWidth="1"/>
    <col min="12313" max="12313" width="12.25" style="990" customWidth="1"/>
    <col min="12314" max="12314" width="6.375" style="990" customWidth="1"/>
    <col min="12315" max="12315" width="12.25" style="990" customWidth="1"/>
    <col min="12316" max="12316" width="0" style="990" hidden="1" customWidth="1"/>
    <col min="12317" max="12317" width="3.75" style="990" customWidth="1"/>
    <col min="12318" max="12318" width="11.125" style="990" bestFit="1" customWidth="1"/>
    <col min="12319" max="12320" width="10.625" style="990"/>
    <col min="12321" max="12321" width="11.125" style="990" customWidth="1"/>
    <col min="12322" max="12551" width="10.625" style="990"/>
    <col min="12552" max="12559" width="0" style="990" hidden="1" customWidth="1"/>
    <col min="12560" max="12560" width="3.75" style="990" customWidth="1"/>
    <col min="12561" max="12561" width="3.875" style="990" customWidth="1"/>
    <col min="12562" max="12562" width="3.75" style="990" customWidth="1"/>
    <col min="12563" max="12563" width="12.75" style="990" customWidth="1"/>
    <col min="12564" max="12564" width="52.75" style="990" customWidth="1"/>
    <col min="12565" max="12568" width="0" style="990" hidden="1" customWidth="1"/>
    <col min="12569" max="12569" width="12.25" style="990" customWidth="1"/>
    <col min="12570" max="12570" width="6.375" style="990" customWidth="1"/>
    <col min="12571" max="12571" width="12.25" style="990" customWidth="1"/>
    <col min="12572" max="12572" width="0" style="990" hidden="1" customWidth="1"/>
    <col min="12573" max="12573" width="3.75" style="990" customWidth="1"/>
    <col min="12574" max="12574" width="11.125" style="990" bestFit="1" customWidth="1"/>
    <col min="12575" max="12576" width="10.625" style="990"/>
    <col min="12577" max="12577" width="11.125" style="990" customWidth="1"/>
    <col min="12578" max="12807" width="10.625" style="990"/>
    <col min="12808" max="12815" width="0" style="990" hidden="1" customWidth="1"/>
    <col min="12816" max="12816" width="3.75" style="990" customWidth="1"/>
    <col min="12817" max="12817" width="3.875" style="990" customWidth="1"/>
    <col min="12818" max="12818" width="3.75" style="990" customWidth="1"/>
    <col min="12819" max="12819" width="12.75" style="990" customWidth="1"/>
    <col min="12820" max="12820" width="52.75" style="990" customWidth="1"/>
    <col min="12821" max="12824" width="0" style="990" hidden="1" customWidth="1"/>
    <col min="12825" max="12825" width="12.25" style="990" customWidth="1"/>
    <col min="12826" max="12826" width="6.375" style="990" customWidth="1"/>
    <col min="12827" max="12827" width="12.25" style="990" customWidth="1"/>
    <col min="12828" max="12828" width="0" style="990" hidden="1" customWidth="1"/>
    <col min="12829" max="12829" width="3.75" style="990" customWidth="1"/>
    <col min="12830" max="12830" width="11.125" style="990" bestFit="1" customWidth="1"/>
    <col min="12831" max="12832" width="10.625" style="990"/>
    <col min="12833" max="12833" width="11.125" style="990" customWidth="1"/>
    <col min="12834" max="13063" width="10.625" style="990"/>
    <col min="13064" max="13071" width="0" style="990" hidden="1" customWidth="1"/>
    <col min="13072" max="13072" width="3.75" style="990" customWidth="1"/>
    <col min="13073" max="13073" width="3.875" style="990" customWidth="1"/>
    <col min="13074" max="13074" width="3.75" style="990" customWidth="1"/>
    <col min="13075" max="13075" width="12.75" style="990" customWidth="1"/>
    <col min="13076" max="13076" width="52.75" style="990" customWidth="1"/>
    <col min="13077" max="13080" width="0" style="990" hidden="1" customWidth="1"/>
    <col min="13081" max="13081" width="12.25" style="990" customWidth="1"/>
    <col min="13082" max="13082" width="6.375" style="990" customWidth="1"/>
    <col min="13083" max="13083" width="12.25" style="990" customWidth="1"/>
    <col min="13084" max="13084" width="0" style="990" hidden="1" customWidth="1"/>
    <col min="13085" max="13085" width="3.75" style="990" customWidth="1"/>
    <col min="13086" max="13086" width="11.125" style="990" bestFit="1" customWidth="1"/>
    <col min="13087" max="13088" width="10.625" style="990"/>
    <col min="13089" max="13089" width="11.125" style="990" customWidth="1"/>
    <col min="13090" max="13319" width="10.625" style="990"/>
    <col min="13320" max="13327" width="0" style="990" hidden="1" customWidth="1"/>
    <col min="13328" max="13328" width="3.75" style="990" customWidth="1"/>
    <col min="13329" max="13329" width="3.875" style="990" customWidth="1"/>
    <col min="13330" max="13330" width="3.75" style="990" customWidth="1"/>
    <col min="13331" max="13331" width="12.75" style="990" customWidth="1"/>
    <col min="13332" max="13332" width="52.75" style="990" customWidth="1"/>
    <col min="13333" max="13336" width="0" style="990" hidden="1" customWidth="1"/>
    <col min="13337" max="13337" width="12.25" style="990" customWidth="1"/>
    <col min="13338" max="13338" width="6.375" style="990" customWidth="1"/>
    <col min="13339" max="13339" width="12.25" style="990" customWidth="1"/>
    <col min="13340" max="13340" width="0" style="990" hidden="1" customWidth="1"/>
    <col min="13341" max="13341" width="3.75" style="990" customWidth="1"/>
    <col min="13342" max="13342" width="11.125" style="990" bestFit="1" customWidth="1"/>
    <col min="13343" max="13344" width="10.625" style="990"/>
    <col min="13345" max="13345" width="11.125" style="990" customWidth="1"/>
    <col min="13346" max="13575" width="10.625" style="990"/>
    <col min="13576" max="13583" width="0" style="990" hidden="1" customWidth="1"/>
    <col min="13584" max="13584" width="3.75" style="990" customWidth="1"/>
    <col min="13585" max="13585" width="3.875" style="990" customWidth="1"/>
    <col min="13586" max="13586" width="3.75" style="990" customWidth="1"/>
    <col min="13587" max="13587" width="12.75" style="990" customWidth="1"/>
    <col min="13588" max="13588" width="52.75" style="990" customWidth="1"/>
    <col min="13589" max="13592" width="0" style="990" hidden="1" customWidth="1"/>
    <col min="13593" max="13593" width="12.25" style="990" customWidth="1"/>
    <col min="13594" max="13594" width="6.375" style="990" customWidth="1"/>
    <col min="13595" max="13595" width="12.25" style="990" customWidth="1"/>
    <col min="13596" max="13596" width="0" style="990" hidden="1" customWidth="1"/>
    <col min="13597" max="13597" width="3.75" style="990" customWidth="1"/>
    <col min="13598" max="13598" width="11.125" style="990" bestFit="1" customWidth="1"/>
    <col min="13599" max="13600" width="10.625" style="990"/>
    <col min="13601" max="13601" width="11.125" style="990" customWidth="1"/>
    <col min="13602" max="13831" width="10.625" style="990"/>
    <col min="13832" max="13839" width="0" style="990" hidden="1" customWidth="1"/>
    <col min="13840" max="13840" width="3.75" style="990" customWidth="1"/>
    <col min="13841" max="13841" width="3.875" style="990" customWidth="1"/>
    <col min="13842" max="13842" width="3.75" style="990" customWidth="1"/>
    <col min="13843" max="13843" width="12.75" style="990" customWidth="1"/>
    <col min="13844" max="13844" width="52.75" style="990" customWidth="1"/>
    <col min="13845" max="13848" width="0" style="990" hidden="1" customWidth="1"/>
    <col min="13849" max="13849" width="12.25" style="990" customWidth="1"/>
    <col min="13850" max="13850" width="6.375" style="990" customWidth="1"/>
    <col min="13851" max="13851" width="12.25" style="990" customWidth="1"/>
    <col min="13852" max="13852" width="0" style="990" hidden="1" customWidth="1"/>
    <col min="13853" max="13853" width="3.75" style="990" customWidth="1"/>
    <col min="13854" max="13854" width="11.125" style="990" bestFit="1" customWidth="1"/>
    <col min="13855" max="13856" width="10.625" style="990"/>
    <col min="13857" max="13857" width="11.125" style="990" customWidth="1"/>
    <col min="13858" max="14087" width="10.625" style="990"/>
    <col min="14088" max="14095" width="0" style="990" hidden="1" customWidth="1"/>
    <col min="14096" max="14096" width="3.75" style="990" customWidth="1"/>
    <col min="14097" max="14097" width="3.875" style="990" customWidth="1"/>
    <col min="14098" max="14098" width="3.75" style="990" customWidth="1"/>
    <col min="14099" max="14099" width="12.75" style="990" customWidth="1"/>
    <col min="14100" max="14100" width="52.75" style="990" customWidth="1"/>
    <col min="14101" max="14104" width="0" style="990" hidden="1" customWidth="1"/>
    <col min="14105" max="14105" width="12.25" style="990" customWidth="1"/>
    <col min="14106" max="14106" width="6.375" style="990" customWidth="1"/>
    <col min="14107" max="14107" width="12.25" style="990" customWidth="1"/>
    <col min="14108" max="14108" width="0" style="990" hidden="1" customWidth="1"/>
    <col min="14109" max="14109" width="3.75" style="990" customWidth="1"/>
    <col min="14110" max="14110" width="11.125" style="990" bestFit="1" customWidth="1"/>
    <col min="14111" max="14112" width="10.625" style="990"/>
    <col min="14113" max="14113" width="11.125" style="990" customWidth="1"/>
    <col min="14114" max="14343" width="10.625" style="990"/>
    <col min="14344" max="14351" width="0" style="990" hidden="1" customWidth="1"/>
    <col min="14352" max="14352" width="3.75" style="990" customWidth="1"/>
    <col min="14353" max="14353" width="3.875" style="990" customWidth="1"/>
    <col min="14354" max="14354" width="3.75" style="990" customWidth="1"/>
    <col min="14355" max="14355" width="12.75" style="990" customWidth="1"/>
    <col min="14356" max="14356" width="52.75" style="990" customWidth="1"/>
    <col min="14357" max="14360" width="0" style="990" hidden="1" customWidth="1"/>
    <col min="14361" max="14361" width="12.25" style="990" customWidth="1"/>
    <col min="14362" max="14362" width="6.375" style="990" customWidth="1"/>
    <col min="14363" max="14363" width="12.25" style="990" customWidth="1"/>
    <col min="14364" max="14364" width="0" style="990" hidden="1" customWidth="1"/>
    <col min="14365" max="14365" width="3.75" style="990" customWidth="1"/>
    <col min="14366" max="14366" width="11.125" style="990" bestFit="1" customWidth="1"/>
    <col min="14367" max="14368" width="10.625" style="990"/>
    <col min="14369" max="14369" width="11.125" style="990" customWidth="1"/>
    <col min="14370" max="14599" width="10.625" style="990"/>
    <col min="14600" max="14607" width="0" style="990" hidden="1" customWidth="1"/>
    <col min="14608" max="14608" width="3.75" style="990" customWidth="1"/>
    <col min="14609" max="14609" width="3.875" style="990" customWidth="1"/>
    <col min="14610" max="14610" width="3.75" style="990" customWidth="1"/>
    <col min="14611" max="14611" width="12.75" style="990" customWidth="1"/>
    <col min="14612" max="14612" width="52.75" style="990" customWidth="1"/>
    <col min="14613" max="14616" width="0" style="990" hidden="1" customWidth="1"/>
    <col min="14617" max="14617" width="12.25" style="990" customWidth="1"/>
    <col min="14618" max="14618" width="6.375" style="990" customWidth="1"/>
    <col min="14619" max="14619" width="12.25" style="990" customWidth="1"/>
    <col min="14620" max="14620" width="0" style="990" hidden="1" customWidth="1"/>
    <col min="14621" max="14621" width="3.75" style="990" customWidth="1"/>
    <col min="14622" max="14622" width="11.125" style="990" bestFit="1" customWidth="1"/>
    <col min="14623" max="14624" width="10.625" style="990"/>
    <col min="14625" max="14625" width="11.125" style="990" customWidth="1"/>
    <col min="14626" max="14855" width="10.625" style="990"/>
    <col min="14856" max="14863" width="0" style="990" hidden="1" customWidth="1"/>
    <col min="14864" max="14864" width="3.75" style="990" customWidth="1"/>
    <col min="14865" max="14865" width="3.875" style="990" customWidth="1"/>
    <col min="14866" max="14866" width="3.75" style="990" customWidth="1"/>
    <col min="14867" max="14867" width="12.75" style="990" customWidth="1"/>
    <col min="14868" max="14868" width="52.75" style="990" customWidth="1"/>
    <col min="14869" max="14872" width="0" style="990" hidden="1" customWidth="1"/>
    <col min="14873" max="14873" width="12.25" style="990" customWidth="1"/>
    <col min="14874" max="14874" width="6.375" style="990" customWidth="1"/>
    <col min="14875" max="14875" width="12.25" style="990" customWidth="1"/>
    <col min="14876" max="14876" width="0" style="990" hidden="1" customWidth="1"/>
    <col min="14877" max="14877" width="3.75" style="990" customWidth="1"/>
    <col min="14878" max="14878" width="11.125" style="990" bestFit="1" customWidth="1"/>
    <col min="14879" max="14880" width="10.625" style="990"/>
    <col min="14881" max="14881" width="11.125" style="990" customWidth="1"/>
    <col min="14882" max="15111" width="10.625" style="990"/>
    <col min="15112" max="15119" width="0" style="990" hidden="1" customWidth="1"/>
    <col min="15120" max="15120" width="3.75" style="990" customWidth="1"/>
    <col min="15121" max="15121" width="3.875" style="990" customWidth="1"/>
    <col min="15122" max="15122" width="3.75" style="990" customWidth="1"/>
    <col min="15123" max="15123" width="12.75" style="990" customWidth="1"/>
    <col min="15124" max="15124" width="52.75" style="990" customWidth="1"/>
    <col min="15125" max="15128" width="0" style="990" hidden="1" customWidth="1"/>
    <col min="15129" max="15129" width="12.25" style="990" customWidth="1"/>
    <col min="15130" max="15130" width="6.375" style="990" customWidth="1"/>
    <col min="15131" max="15131" width="12.25" style="990" customWidth="1"/>
    <col min="15132" max="15132" width="0" style="990" hidden="1" customWidth="1"/>
    <col min="15133" max="15133" width="3.75" style="990" customWidth="1"/>
    <col min="15134" max="15134" width="11.125" style="990" bestFit="1" customWidth="1"/>
    <col min="15135" max="15136" width="10.625" style="990"/>
    <col min="15137" max="15137" width="11.125" style="990" customWidth="1"/>
    <col min="15138" max="15367" width="10.625" style="990"/>
    <col min="15368" max="15375" width="0" style="990" hidden="1" customWidth="1"/>
    <col min="15376" max="15376" width="3.75" style="990" customWidth="1"/>
    <col min="15377" max="15377" width="3.875" style="990" customWidth="1"/>
    <col min="15378" max="15378" width="3.75" style="990" customWidth="1"/>
    <col min="15379" max="15379" width="12.75" style="990" customWidth="1"/>
    <col min="15380" max="15380" width="52.75" style="990" customWidth="1"/>
    <col min="15381" max="15384" width="0" style="990" hidden="1" customWidth="1"/>
    <col min="15385" max="15385" width="12.25" style="990" customWidth="1"/>
    <col min="15386" max="15386" width="6.375" style="990" customWidth="1"/>
    <col min="15387" max="15387" width="12.25" style="990" customWidth="1"/>
    <col min="15388" max="15388" width="0" style="990" hidden="1" customWidth="1"/>
    <col min="15389" max="15389" width="3.75" style="990" customWidth="1"/>
    <col min="15390" max="15390" width="11.125" style="990" bestFit="1" customWidth="1"/>
    <col min="15391" max="15392" width="10.625" style="990"/>
    <col min="15393" max="15393" width="11.125" style="990" customWidth="1"/>
    <col min="15394" max="15623" width="10.625" style="990"/>
    <col min="15624" max="15631" width="0" style="990" hidden="1" customWidth="1"/>
    <col min="15632" max="15632" width="3.75" style="990" customWidth="1"/>
    <col min="15633" max="15633" width="3.875" style="990" customWidth="1"/>
    <col min="15634" max="15634" width="3.75" style="990" customWidth="1"/>
    <col min="15635" max="15635" width="12.75" style="990" customWidth="1"/>
    <col min="15636" max="15636" width="52.75" style="990" customWidth="1"/>
    <col min="15637" max="15640" width="0" style="990" hidden="1" customWidth="1"/>
    <col min="15641" max="15641" width="12.25" style="990" customWidth="1"/>
    <col min="15642" max="15642" width="6.375" style="990" customWidth="1"/>
    <col min="15643" max="15643" width="12.25" style="990" customWidth="1"/>
    <col min="15644" max="15644" width="0" style="990" hidden="1" customWidth="1"/>
    <col min="15645" max="15645" width="3.75" style="990" customWidth="1"/>
    <col min="15646" max="15646" width="11.125" style="990" bestFit="1" customWidth="1"/>
    <col min="15647" max="15648" width="10.625" style="990"/>
    <col min="15649" max="15649" width="11.125" style="990" customWidth="1"/>
    <col min="15650" max="15879" width="10.625" style="990"/>
    <col min="15880" max="15887" width="0" style="990" hidden="1" customWidth="1"/>
    <col min="15888" max="15888" width="3.75" style="990" customWidth="1"/>
    <col min="15889" max="15889" width="3.875" style="990" customWidth="1"/>
    <col min="15890" max="15890" width="3.75" style="990" customWidth="1"/>
    <col min="15891" max="15891" width="12.75" style="990" customWidth="1"/>
    <col min="15892" max="15892" width="52.75" style="990" customWidth="1"/>
    <col min="15893" max="15896" width="0" style="990" hidden="1" customWidth="1"/>
    <col min="15897" max="15897" width="12.25" style="990" customWidth="1"/>
    <col min="15898" max="15898" width="6.375" style="990" customWidth="1"/>
    <col min="15899" max="15899" width="12.25" style="990" customWidth="1"/>
    <col min="15900" max="15900" width="0" style="990" hidden="1" customWidth="1"/>
    <col min="15901" max="15901" width="3.75" style="990" customWidth="1"/>
    <col min="15902" max="15902" width="11.125" style="990" bestFit="1" customWidth="1"/>
    <col min="15903" max="15904" width="10.625" style="990"/>
    <col min="15905" max="15905" width="11.125" style="990" customWidth="1"/>
    <col min="15906" max="16135" width="10.625" style="990"/>
    <col min="16136" max="16143" width="0" style="990" hidden="1" customWidth="1"/>
    <col min="16144" max="16144" width="3.75" style="990" customWidth="1"/>
    <col min="16145" max="16145" width="3.875" style="990" customWidth="1"/>
    <col min="16146" max="16146" width="3.75" style="990" customWidth="1"/>
    <col min="16147" max="16147" width="12.75" style="990" customWidth="1"/>
    <col min="16148" max="16148" width="52.75" style="990" customWidth="1"/>
    <col min="16149" max="16152" width="0" style="990" hidden="1" customWidth="1"/>
    <col min="16153" max="16153" width="12.25" style="990" customWidth="1"/>
    <col min="16154" max="16154" width="6.375" style="990" customWidth="1"/>
    <col min="16155" max="16155" width="12.25" style="990" customWidth="1"/>
    <col min="16156" max="16156" width="0" style="990" hidden="1" customWidth="1"/>
    <col min="16157" max="16157" width="3.75" style="990" customWidth="1"/>
    <col min="16158" max="16158" width="11.125" style="990" bestFit="1" customWidth="1"/>
    <col min="16159" max="16160" width="10.625" style="990"/>
    <col min="16161" max="16161" width="11.125" style="990" customWidth="1"/>
    <col min="16162" max="16384" width="10.625" style="990"/>
  </cols>
  <sheetData>
    <row r="1" spans="1:41" hidden="1">
      <c r="Q1" s="768"/>
      <c r="R1" s="768"/>
      <c r="X1" s="768"/>
      <c r="Y1" s="768"/>
    </row>
    <row r="2" spans="1:41" hidden="1">
      <c r="U2" s="768"/>
      <c r="AB2" s="768"/>
    </row>
    <row r="3" spans="1:41" hidden="1"/>
    <row r="4" spans="1:41" ht="3.15" customHeight="1">
      <c r="J4" s="995"/>
      <c r="K4" s="995"/>
      <c r="L4" s="991"/>
      <c r="M4" s="991"/>
      <c r="N4" s="991"/>
      <c r="O4" s="998"/>
      <c r="P4" s="998"/>
      <c r="Q4" s="998"/>
      <c r="R4" s="998"/>
      <c r="S4" s="998"/>
      <c r="T4" s="998"/>
      <c r="U4" s="998"/>
      <c r="V4" s="998"/>
      <c r="W4" s="998"/>
      <c r="X4" s="998"/>
      <c r="Y4" s="998"/>
      <c r="Z4" s="998"/>
      <c r="AA4" s="998"/>
      <c r="AB4" s="998"/>
    </row>
    <row r="5" spans="1:41" ht="22.65" customHeight="1">
      <c r="J5" s="995"/>
      <c r="K5" s="995"/>
      <c r="L5" s="1229" t="s">
        <v>630</v>
      </c>
      <c r="M5" s="1229"/>
      <c r="N5" s="1229"/>
      <c r="O5" s="1229"/>
      <c r="P5" s="1229"/>
      <c r="Q5" s="1229"/>
      <c r="R5" s="1229"/>
      <c r="S5" s="1229"/>
      <c r="T5" s="1229"/>
      <c r="U5" s="664"/>
      <c r="V5" s="664"/>
      <c r="W5" s="664"/>
      <c r="X5" s="664"/>
      <c r="Y5" s="664"/>
      <c r="Z5" s="664"/>
      <c r="AA5" s="664"/>
      <c r="AB5" s="664"/>
    </row>
    <row r="6" spans="1:41" ht="3.15" customHeight="1">
      <c r="J6" s="995"/>
      <c r="K6" s="995"/>
      <c r="L6" s="991"/>
      <c r="M6" s="991"/>
      <c r="N6" s="991"/>
      <c r="O6" s="755"/>
      <c r="P6" s="755"/>
      <c r="Q6" s="755"/>
      <c r="R6" s="755"/>
      <c r="S6" s="755"/>
      <c r="T6" s="755"/>
      <c r="U6" s="755"/>
      <c r="V6" s="755"/>
      <c r="W6" s="755"/>
      <c r="X6" s="755"/>
      <c r="Y6" s="755"/>
      <c r="Z6" s="755"/>
      <c r="AA6" s="755"/>
      <c r="AB6" s="755"/>
      <c r="AC6" s="998"/>
    </row>
    <row r="7" spans="1:41" s="1007" customFormat="1" ht="34.200000000000003">
      <c r="A7" s="1013"/>
      <c r="B7" s="1013"/>
      <c r="C7" s="1013"/>
      <c r="D7" s="1013"/>
      <c r="E7" s="1013"/>
      <c r="F7" s="1013"/>
      <c r="G7" s="1013"/>
      <c r="H7" s="1013"/>
      <c r="L7" s="499"/>
      <c r="M7" s="617" t="s">
        <v>501</v>
      </c>
      <c r="N7" s="666"/>
      <c r="O7" s="1235" t="str">
        <f>IF(NameOrPr_ch="",IF(NameOrPr="","",NameOrPr),NameOrPr_ch)</f>
        <v>Комитет по тарифам Санкт-Петербурга</v>
      </c>
      <c r="P7" s="1235"/>
      <c r="Q7" s="1235"/>
      <c r="R7" s="1235"/>
      <c r="S7" s="1235"/>
      <c r="T7" s="1235"/>
      <c r="U7" s="767"/>
      <c r="V7"/>
      <c r="W7"/>
      <c r="X7"/>
      <c r="Y7"/>
      <c r="Z7"/>
      <c r="AA7"/>
      <c r="AB7"/>
      <c r="AC7" s="767"/>
      <c r="AD7" s="519"/>
      <c r="AE7" s="1013"/>
      <c r="AF7" s="1013"/>
      <c r="AG7" s="1013"/>
      <c r="AH7" s="1013"/>
      <c r="AI7" s="1013"/>
      <c r="AJ7" s="1013"/>
      <c r="AK7" s="1013"/>
      <c r="AL7" s="1013"/>
      <c r="AM7" s="1013"/>
      <c r="AN7" s="1013"/>
      <c r="AO7" s="1013"/>
    </row>
    <row r="8" spans="1:41" s="1007" customFormat="1" ht="18.600000000000001">
      <c r="A8" s="1013"/>
      <c r="B8" s="1013"/>
      <c r="C8" s="1013"/>
      <c r="D8" s="1013"/>
      <c r="E8" s="1013"/>
      <c r="F8" s="1013"/>
      <c r="G8" s="1013"/>
      <c r="H8" s="1013"/>
      <c r="L8" s="499"/>
      <c r="M8" s="617" t="s">
        <v>595</v>
      </c>
      <c r="N8" s="666"/>
      <c r="O8" s="1235" t="str">
        <f>IF(datePr_ch="",IF(datePr="","",datePr),datePr_ch)</f>
        <v>18.12.2020</v>
      </c>
      <c r="P8" s="1235"/>
      <c r="Q8" s="1235"/>
      <c r="R8" s="1235"/>
      <c r="S8" s="1235"/>
      <c r="T8" s="1235"/>
      <c r="U8" s="767"/>
      <c r="V8"/>
      <c r="W8"/>
      <c r="X8"/>
      <c r="Y8"/>
      <c r="Z8"/>
      <c r="AA8"/>
      <c r="AB8"/>
      <c r="AC8" s="767"/>
      <c r="AD8" s="519"/>
      <c r="AE8" s="1013"/>
      <c r="AF8" s="1013"/>
      <c r="AG8" s="1013"/>
      <c r="AH8" s="1013"/>
      <c r="AI8" s="1013"/>
      <c r="AJ8" s="1013"/>
      <c r="AK8" s="1013"/>
      <c r="AL8" s="1013"/>
      <c r="AM8" s="1013"/>
      <c r="AN8" s="1013"/>
      <c r="AO8" s="1013"/>
    </row>
    <row r="9" spans="1:41" s="1007" customFormat="1" ht="18.600000000000001">
      <c r="A9" s="1013"/>
      <c r="B9" s="1013"/>
      <c r="C9" s="1013"/>
      <c r="D9" s="1013"/>
      <c r="E9" s="1013"/>
      <c r="F9" s="1013"/>
      <c r="G9" s="1013"/>
      <c r="H9" s="1013"/>
      <c r="L9" s="761"/>
      <c r="M9" s="617" t="s">
        <v>594</v>
      </c>
      <c r="N9" s="666"/>
      <c r="O9" s="1235" t="str">
        <f>IF(numberPr_ch="",IF(numberPr="","",numberPr),numberPr_ch)</f>
        <v>52-р, 226-р, 257-р</v>
      </c>
      <c r="P9" s="1235"/>
      <c r="Q9" s="1235"/>
      <c r="R9" s="1235"/>
      <c r="S9" s="1235"/>
      <c r="T9" s="1235"/>
      <c r="U9" s="767"/>
      <c r="V9"/>
      <c r="W9"/>
      <c r="X9"/>
      <c r="Y9"/>
      <c r="Z9"/>
      <c r="AA9"/>
      <c r="AB9"/>
      <c r="AC9" s="767"/>
      <c r="AD9" s="519"/>
      <c r="AE9" s="1013"/>
      <c r="AF9" s="1013"/>
      <c r="AG9" s="1013"/>
      <c r="AH9" s="1013"/>
      <c r="AI9" s="1013"/>
      <c r="AJ9" s="1013"/>
      <c r="AK9" s="1013"/>
      <c r="AL9" s="1013"/>
      <c r="AM9" s="1013"/>
      <c r="AN9" s="1013"/>
      <c r="AO9" s="1013"/>
    </row>
    <row r="10" spans="1:41" s="1007" customFormat="1" ht="22.8">
      <c r="A10" s="1013"/>
      <c r="B10" s="1013"/>
      <c r="C10" s="1013"/>
      <c r="D10" s="1013"/>
      <c r="E10" s="1013"/>
      <c r="F10" s="1013"/>
      <c r="G10" s="1013"/>
      <c r="H10" s="1013"/>
      <c r="L10" s="761"/>
      <c r="M10" s="617" t="s">
        <v>500</v>
      </c>
      <c r="N10" s="666"/>
      <c r="O10" s="1235" t="str">
        <f>IF(IstPub_ch="",IF(IstPub="","",IstPub),IstPub_ch)</f>
        <v>официальный сайт Комитета по тарифам Санкт-Петербурга</v>
      </c>
      <c r="P10" s="1235"/>
      <c r="Q10" s="1235"/>
      <c r="R10" s="1235"/>
      <c r="S10" s="1235"/>
      <c r="T10" s="1235"/>
      <c r="U10" s="767"/>
      <c r="V10"/>
      <c r="W10"/>
      <c r="X10"/>
      <c r="Y10"/>
      <c r="Z10"/>
      <c r="AA10"/>
      <c r="AB10"/>
      <c r="AC10" s="767"/>
      <c r="AD10" s="519"/>
      <c r="AE10" s="1013"/>
      <c r="AF10" s="1013"/>
      <c r="AG10" s="1013"/>
      <c r="AH10" s="1013"/>
      <c r="AI10" s="1013"/>
      <c r="AJ10" s="1013"/>
      <c r="AK10" s="1013"/>
      <c r="AL10" s="1013"/>
      <c r="AM10" s="1013"/>
      <c r="AN10" s="1013"/>
      <c r="AO10" s="1013"/>
    </row>
    <row r="11" spans="1:41" s="1007" customFormat="1" ht="11.4" hidden="1">
      <c r="A11" s="1013"/>
      <c r="B11" s="1013"/>
      <c r="C11" s="1013"/>
      <c r="D11" s="1013"/>
      <c r="E11" s="1013"/>
      <c r="F11" s="1013"/>
      <c r="G11" s="1013"/>
      <c r="H11" s="1013"/>
      <c r="L11" s="1230"/>
      <c r="M11" s="1230"/>
      <c r="N11" s="1024"/>
      <c r="O11" s="767"/>
      <c r="P11" s="767"/>
      <c r="Q11" s="767"/>
      <c r="R11" s="767"/>
      <c r="S11" s="767"/>
      <c r="T11" s="767"/>
      <c r="U11" s="1011" t="s">
        <v>372</v>
      </c>
      <c r="V11" s="767"/>
      <c r="W11" s="767"/>
      <c r="X11" s="767"/>
      <c r="Y11" s="767"/>
      <c r="Z11" s="767"/>
      <c r="AA11" s="767"/>
      <c r="AB11" s="1011" t="s">
        <v>372</v>
      </c>
      <c r="AE11" s="1013"/>
      <c r="AF11" s="1013"/>
      <c r="AG11" s="1013"/>
      <c r="AH11" s="1013"/>
      <c r="AI11" s="1013"/>
      <c r="AJ11" s="1013"/>
      <c r="AK11" s="1013"/>
      <c r="AL11" s="1013"/>
      <c r="AM11" s="1013"/>
      <c r="AN11" s="1013"/>
      <c r="AO11" s="1013"/>
    </row>
    <row r="12" spans="1:41">
      <c r="J12" s="995"/>
      <c r="K12" s="995"/>
      <c r="L12" s="991"/>
      <c r="M12" s="991"/>
      <c r="N12" s="502"/>
      <c r="O12" s="1236"/>
      <c r="P12" s="1236"/>
      <c r="Q12" s="1236"/>
      <c r="R12" s="1236"/>
      <c r="S12" s="1236"/>
      <c r="T12" s="1236"/>
      <c r="U12" s="1236"/>
      <c r="V12" s="1236" t="s">
        <v>1649</v>
      </c>
      <c r="W12" s="1236"/>
      <c r="X12" s="1236"/>
      <c r="Y12" s="1236"/>
      <c r="Z12" s="1236"/>
      <c r="AA12" s="1236"/>
      <c r="AB12" s="1236"/>
    </row>
    <row r="13" spans="1:41">
      <c r="J13" s="995"/>
      <c r="K13" s="995"/>
      <c r="L13" s="1163" t="s">
        <v>453</v>
      </c>
      <c r="M13" s="1163"/>
      <c r="N13" s="1163"/>
      <c r="O13" s="1163"/>
      <c r="P13" s="1163"/>
      <c r="Q13" s="1163"/>
      <c r="R13" s="1163"/>
      <c r="S13" s="1163"/>
      <c r="T13" s="1163"/>
      <c r="U13" s="1163"/>
      <c r="V13" s="1163"/>
      <c r="W13" s="1163"/>
      <c r="X13" s="1163"/>
      <c r="Y13" s="1163"/>
      <c r="Z13" s="1163"/>
      <c r="AA13" s="1163"/>
      <c r="AB13" s="1163"/>
      <c r="AC13" s="1163"/>
      <c r="AD13" s="1163" t="s">
        <v>454</v>
      </c>
    </row>
    <row r="14" spans="1:41" ht="14.25" customHeight="1">
      <c r="J14" s="995"/>
      <c r="K14" s="995"/>
      <c r="L14" s="1242" t="s">
        <v>91</v>
      </c>
      <c r="M14" s="1242" t="s">
        <v>638</v>
      </c>
      <c r="N14" s="661"/>
      <c r="O14" s="1243" t="s">
        <v>640</v>
      </c>
      <c r="P14" s="1244"/>
      <c r="Q14" s="1244"/>
      <c r="R14" s="1244"/>
      <c r="S14" s="1244"/>
      <c r="T14" s="1245"/>
      <c r="U14" s="1226" t="s">
        <v>340</v>
      </c>
      <c r="V14" s="1243" t="s">
        <v>640</v>
      </c>
      <c r="W14" s="1244"/>
      <c r="X14" s="1244"/>
      <c r="Y14" s="1244"/>
      <c r="Z14" s="1244"/>
      <c r="AA14" s="1245"/>
      <c r="AB14" s="1226" t="s">
        <v>340</v>
      </c>
      <c r="AC14" s="1239" t="s">
        <v>274</v>
      </c>
      <c r="AD14" s="1163"/>
    </row>
    <row r="15" spans="1:41" ht="14.25" customHeight="1">
      <c r="J15" s="995"/>
      <c r="K15" s="995"/>
      <c r="L15" s="1242"/>
      <c r="M15" s="1242"/>
      <c r="N15" s="662"/>
      <c r="O15" s="1248" t="s">
        <v>604</v>
      </c>
      <c r="P15" s="1246" t="s">
        <v>270</v>
      </c>
      <c r="Q15" s="1247"/>
      <c r="R15" s="1223" t="s">
        <v>653</v>
      </c>
      <c r="S15" s="1224"/>
      <c r="T15" s="1225"/>
      <c r="U15" s="1227"/>
      <c r="V15" s="1248" t="s">
        <v>604</v>
      </c>
      <c r="W15" s="1246" t="s">
        <v>270</v>
      </c>
      <c r="X15" s="1247"/>
      <c r="Y15" s="1223" t="s">
        <v>653</v>
      </c>
      <c r="Z15" s="1224"/>
      <c r="AA15" s="1225"/>
      <c r="AB15" s="1227"/>
      <c r="AC15" s="1240"/>
      <c r="AD15" s="1163"/>
    </row>
    <row r="16" spans="1:41" ht="33.75" customHeight="1">
      <c r="J16" s="995"/>
      <c r="K16" s="995"/>
      <c r="L16" s="1242"/>
      <c r="M16" s="1242"/>
      <c r="N16" s="663"/>
      <c r="O16" s="1249"/>
      <c r="P16" s="756" t="s">
        <v>605</v>
      </c>
      <c r="Q16" s="756" t="s">
        <v>6</v>
      </c>
      <c r="R16" s="1028" t="s">
        <v>273</v>
      </c>
      <c r="S16" s="1237" t="s">
        <v>272</v>
      </c>
      <c r="T16" s="1238"/>
      <c r="U16" s="1228"/>
      <c r="V16" s="1249"/>
      <c r="W16" s="756" t="s">
        <v>605</v>
      </c>
      <c r="X16" s="756" t="s">
        <v>6</v>
      </c>
      <c r="Y16" s="1115" t="s">
        <v>273</v>
      </c>
      <c r="Z16" s="1237" t="s">
        <v>272</v>
      </c>
      <c r="AA16" s="1238"/>
      <c r="AB16" s="1228"/>
      <c r="AC16" s="1241"/>
      <c r="AD16" s="1163"/>
    </row>
    <row r="17" spans="1:43">
      <c r="J17" s="995"/>
      <c r="K17" s="569">
        <v>1</v>
      </c>
      <c r="L17" s="647" t="s">
        <v>92</v>
      </c>
      <c r="M17" s="647" t="s">
        <v>48</v>
      </c>
      <c r="N17" s="649" t="str">
        <f ca="1">OFFSET(N17,0,-1)</f>
        <v>2</v>
      </c>
      <c r="O17" s="1025">
        <f ca="1">OFFSET(O17,0,-1)+1</f>
        <v>3</v>
      </c>
      <c r="P17" s="1025">
        <f ca="1">OFFSET(P17,0,-1)+1</f>
        <v>4</v>
      </c>
      <c r="Q17" s="1025">
        <f ca="1">OFFSET(Q17,0,-1)+1</f>
        <v>5</v>
      </c>
      <c r="R17" s="1025">
        <f ca="1">OFFSET(R17,0,-1)+1</f>
        <v>6</v>
      </c>
      <c r="S17" s="1231">
        <f ca="1">OFFSET(S17,0,-1)+1</f>
        <v>7</v>
      </c>
      <c r="T17" s="1231"/>
      <c r="U17" s="1025">
        <f ca="1">OFFSET(U17,0,-2)+1</f>
        <v>8</v>
      </c>
      <c r="V17" s="1109">
        <f ca="1">OFFSET(V17,0,-1)+1</f>
        <v>9</v>
      </c>
      <c r="W17" s="1109">
        <f ca="1">OFFSET(W17,0,-1)+1</f>
        <v>10</v>
      </c>
      <c r="X17" s="1109">
        <f ca="1">OFFSET(X17,0,-1)+1</f>
        <v>11</v>
      </c>
      <c r="Y17" s="1109">
        <f ca="1">OFFSET(Y17,0,-1)+1</f>
        <v>12</v>
      </c>
      <c r="Z17" s="1231">
        <f ca="1">OFFSET(Z17,0,-1)+1</f>
        <v>13</v>
      </c>
      <c r="AA17" s="1231"/>
      <c r="AB17" s="1109">
        <f ca="1">OFFSET(AB17,0,-2)+1</f>
        <v>14</v>
      </c>
      <c r="AC17" s="649">
        <f ca="1">OFFSET(AC17,0,-1)</f>
        <v>14</v>
      </c>
      <c r="AD17" s="1025">
        <f ca="1">OFFSET(AD17,0,-1)+1</f>
        <v>15</v>
      </c>
    </row>
    <row r="18" spans="1:43" ht="22.8">
      <c r="A18" s="1215">
        <v>1</v>
      </c>
      <c r="B18" s="1015"/>
      <c r="C18" s="1015"/>
      <c r="D18" s="1015"/>
      <c r="E18" s="981"/>
      <c r="F18" s="1026"/>
      <c r="G18" s="1026"/>
      <c r="H18" s="1026"/>
      <c r="I18" s="983"/>
      <c r="J18" s="979"/>
      <c r="K18" s="963"/>
      <c r="L18" s="1030">
        <f>mergeValue(A18)</f>
        <v>1</v>
      </c>
      <c r="M18" s="641" t="s">
        <v>20</v>
      </c>
      <c r="N18" s="646"/>
      <c r="O18" s="1216" t="str">
        <f>IF('Перечень тарифов'!J21="","","" &amp; 'Перечень тарифов'!J21 &amp; "")</f>
        <v>Тарифы на тепловую энергию, поставляемую
государственным унитарным предприятием
«Топливно-энергетический комплекс Санкт-Петербурга»
потребителям, расположенным на территории Санкт-Петербурга
Тарифы на тепловую энергию, поставляемую
государственным унитарным предприятием
«Топливно-энергетический комплекс Санкт-Петербурга»
на коллекторах источников тепловой энергии потребителям, расположенным на территории Санкт-Петербурга</v>
      </c>
      <c r="P18" s="1216"/>
      <c r="Q18" s="1216"/>
      <c r="R18" s="1216"/>
      <c r="S18" s="1216"/>
      <c r="T18" s="1216"/>
      <c r="U18" s="1216"/>
      <c r="V18" s="1216"/>
      <c r="W18" s="1216"/>
      <c r="X18" s="1216"/>
      <c r="Y18" s="1216"/>
      <c r="Z18" s="1216"/>
      <c r="AA18" s="1216"/>
      <c r="AB18" s="1216"/>
      <c r="AC18" s="1216"/>
      <c r="AD18" s="630" t="s">
        <v>475</v>
      </c>
      <c r="AF18" s="829"/>
      <c r="AG18" s="829" t="str">
        <f t="shared" ref="AG18:AG42" si="0">IF(M18="","",M18 )</f>
        <v>Наименование тарифа</v>
      </c>
      <c r="AH18" s="829"/>
      <c r="AI18" s="829"/>
      <c r="AJ18" s="829"/>
      <c r="AP18" s="1008"/>
      <c r="AQ18" s="1008"/>
    </row>
    <row r="19" spans="1:43" hidden="1">
      <c r="A19" s="1215"/>
      <c r="B19" s="1215">
        <v>1</v>
      </c>
      <c r="C19" s="1015"/>
      <c r="D19" s="1015"/>
      <c r="E19" s="1026"/>
      <c r="F19" s="1026"/>
      <c r="G19" s="1026"/>
      <c r="H19" s="1026"/>
      <c r="I19" s="1021"/>
      <c r="J19" s="954"/>
      <c r="K19" s="957"/>
      <c r="L19" s="1030" t="str">
        <f>mergeValue(A19) &amp;"."&amp; mergeValue(B19)</f>
        <v>1.1</v>
      </c>
      <c r="M19" s="692"/>
      <c r="N19" s="646"/>
      <c r="O19" s="1216"/>
      <c r="P19" s="1216"/>
      <c r="Q19" s="1216"/>
      <c r="R19" s="1216"/>
      <c r="S19" s="1216"/>
      <c r="T19" s="1216"/>
      <c r="U19" s="1216"/>
      <c r="V19" s="1216"/>
      <c r="W19" s="1216"/>
      <c r="X19" s="1216"/>
      <c r="Y19" s="1216"/>
      <c r="Z19" s="1216"/>
      <c r="AA19" s="1216"/>
      <c r="AB19" s="1216"/>
      <c r="AC19" s="1216"/>
      <c r="AD19" s="630"/>
      <c r="AF19" s="829"/>
      <c r="AG19" s="829" t="str">
        <f t="shared" si="0"/>
        <v/>
      </c>
      <c r="AH19" s="829"/>
      <c r="AI19" s="829"/>
      <c r="AJ19" s="829"/>
      <c r="AP19" s="1008"/>
      <c r="AQ19" s="1008"/>
    </row>
    <row r="20" spans="1:43" hidden="1">
      <c r="A20" s="1215"/>
      <c r="B20" s="1215"/>
      <c r="C20" s="1215">
        <v>1</v>
      </c>
      <c r="D20" s="1015"/>
      <c r="E20" s="1026"/>
      <c r="F20" s="1026"/>
      <c r="G20" s="1026"/>
      <c r="H20" s="1026"/>
      <c r="I20" s="962"/>
      <c r="J20" s="954"/>
      <c r="K20" s="957"/>
      <c r="L20" s="1030" t="str">
        <f>mergeValue(A20) &amp;"."&amp; mergeValue(B20)&amp;"."&amp; mergeValue(C20)</f>
        <v>1.1.1</v>
      </c>
      <c r="M20" s="693"/>
      <c r="N20" s="646"/>
      <c r="O20" s="1216"/>
      <c r="P20" s="1216"/>
      <c r="Q20" s="1216"/>
      <c r="R20" s="1216"/>
      <c r="S20" s="1216"/>
      <c r="T20" s="1216"/>
      <c r="U20" s="1216"/>
      <c r="V20" s="1216"/>
      <c r="W20" s="1216"/>
      <c r="X20" s="1216"/>
      <c r="Y20" s="1216"/>
      <c r="Z20" s="1216"/>
      <c r="AA20" s="1216"/>
      <c r="AB20" s="1216"/>
      <c r="AC20" s="1216"/>
      <c r="AD20" s="630"/>
      <c r="AF20" s="829"/>
      <c r="AG20" s="829" t="str">
        <f t="shared" si="0"/>
        <v/>
      </c>
      <c r="AH20" s="829"/>
      <c r="AI20" s="829"/>
      <c r="AJ20" s="829"/>
      <c r="AP20" s="1008"/>
      <c r="AQ20" s="1008"/>
    </row>
    <row r="21" spans="1:43" hidden="1">
      <c r="A21" s="1215"/>
      <c r="B21" s="1215"/>
      <c r="C21" s="1215"/>
      <c r="D21" s="1215">
        <v>1</v>
      </c>
      <c r="E21" s="1026"/>
      <c r="F21" s="1026"/>
      <c r="G21" s="1026"/>
      <c r="H21" s="1026"/>
      <c r="I21" s="962"/>
      <c r="J21" s="954"/>
      <c r="K21" s="957"/>
      <c r="L21" s="1030" t="str">
        <f>mergeValue(A21) &amp;"."&amp; mergeValue(B21)&amp;"."&amp; mergeValue(C21)&amp;"."&amp; mergeValue(D21)</f>
        <v>1.1.1.1</v>
      </c>
      <c r="M21" s="694"/>
      <c r="N21" s="646"/>
      <c r="O21" s="1216"/>
      <c r="P21" s="1216"/>
      <c r="Q21" s="1216"/>
      <c r="R21" s="1216"/>
      <c r="S21" s="1216"/>
      <c r="T21" s="1216"/>
      <c r="U21" s="1216"/>
      <c r="V21" s="1216"/>
      <c r="W21" s="1216"/>
      <c r="X21" s="1216"/>
      <c r="Y21" s="1216"/>
      <c r="Z21" s="1216"/>
      <c r="AA21" s="1216"/>
      <c r="AB21" s="1216"/>
      <c r="AC21" s="1216"/>
      <c r="AD21" s="630"/>
      <c r="AF21" s="829"/>
      <c r="AG21" s="829" t="str">
        <f t="shared" si="0"/>
        <v/>
      </c>
      <c r="AH21" s="829"/>
      <c r="AI21" s="829"/>
      <c r="AJ21" s="829"/>
      <c r="AP21" s="1008"/>
      <c r="AQ21" s="1008"/>
    </row>
    <row r="22" spans="1:43" ht="34.5" customHeight="1">
      <c r="A22" s="1215"/>
      <c r="B22" s="1215"/>
      <c r="C22" s="1215"/>
      <c r="D22" s="1215"/>
      <c r="E22" s="1215">
        <v>1</v>
      </c>
      <c r="F22" s="1026"/>
      <c r="G22" s="1026"/>
      <c r="H22" s="1015">
        <v>1</v>
      </c>
      <c r="I22" s="1215">
        <v>1</v>
      </c>
      <c r="J22" s="1026"/>
      <c r="K22" s="965"/>
      <c r="L22" s="1030" t="str">
        <f>mergeValue(A22) &amp;"."&amp; mergeValue(B22)&amp;"."&amp; mergeValue(C22)&amp;"."&amp; mergeValue(D22)&amp;"."&amp; mergeValue(E22)</f>
        <v>1.1.1.1.1</v>
      </c>
      <c r="M22" s="554" t="s">
        <v>9</v>
      </c>
      <c r="N22" s="646"/>
      <c r="O22" s="1218" t="s">
        <v>3</v>
      </c>
      <c r="P22" s="1219"/>
      <c r="Q22" s="1219"/>
      <c r="R22" s="1219"/>
      <c r="S22" s="1219"/>
      <c r="T22" s="1219"/>
      <c r="U22" s="1219"/>
      <c r="V22" s="1219"/>
      <c r="W22" s="1219"/>
      <c r="X22" s="1219"/>
      <c r="Y22" s="1219"/>
      <c r="Z22" s="1219"/>
      <c r="AA22" s="1219"/>
      <c r="AB22" s="1219"/>
      <c r="AC22" s="1220"/>
      <c r="AD22" s="630" t="s">
        <v>637</v>
      </c>
      <c r="AF22" s="829"/>
      <c r="AG22" s="829" t="str">
        <f t="shared" si="0"/>
        <v>Схема подключения теплопотребляющей установки к коллектору источника тепловой энергии</v>
      </c>
      <c r="AH22" s="829"/>
      <c r="AI22" s="829"/>
      <c r="AJ22" s="829"/>
      <c r="AP22" s="1008"/>
      <c r="AQ22" s="1008"/>
    </row>
    <row r="23" spans="1:43" ht="24.75" customHeight="1">
      <c r="A23" s="1215"/>
      <c r="B23" s="1215"/>
      <c r="C23" s="1215"/>
      <c r="D23" s="1215"/>
      <c r="E23" s="1215"/>
      <c r="F23" s="1215">
        <v>1</v>
      </c>
      <c r="G23" s="1015"/>
      <c r="H23" s="1015"/>
      <c r="I23" s="1215"/>
      <c r="J23" s="1215">
        <v>1</v>
      </c>
      <c r="K23" s="966"/>
      <c r="L23" s="1030" t="str">
        <f>mergeValue(A23) &amp;"."&amp; mergeValue(B23)&amp;"."&amp; mergeValue(C23)&amp;"."&amp; mergeValue(D23)&amp;"."&amp; mergeValue(E23)&amp;"."&amp; mergeValue(F23)</f>
        <v>1.1.1.1.1.1</v>
      </c>
      <c r="M23" s="555" t="s">
        <v>10</v>
      </c>
      <c r="N23" s="646"/>
      <c r="O23" s="1218" t="s">
        <v>3</v>
      </c>
      <c r="P23" s="1219"/>
      <c r="Q23" s="1219"/>
      <c r="R23" s="1219"/>
      <c r="S23" s="1219"/>
      <c r="T23" s="1219"/>
      <c r="U23" s="1219"/>
      <c r="V23" s="1219"/>
      <c r="W23" s="1219"/>
      <c r="X23" s="1219"/>
      <c r="Y23" s="1219"/>
      <c r="Z23" s="1219"/>
      <c r="AA23" s="1219"/>
      <c r="AB23" s="1219"/>
      <c r="AC23" s="1220"/>
      <c r="AD23" s="630" t="s">
        <v>635</v>
      </c>
      <c r="AF23" s="829"/>
      <c r="AG23" s="829" t="str">
        <f t="shared" si="0"/>
        <v>Группа потребителей</v>
      </c>
      <c r="AH23" s="829"/>
      <c r="AI23" s="829"/>
      <c r="AJ23" s="829"/>
      <c r="AP23" s="1008"/>
      <c r="AQ23" s="1008"/>
    </row>
    <row r="24" spans="1:43" ht="17.100000000000001" customHeight="1">
      <c r="A24" s="1215"/>
      <c r="B24" s="1215"/>
      <c r="C24" s="1215"/>
      <c r="D24" s="1215"/>
      <c r="E24" s="1215"/>
      <c r="F24" s="1215"/>
      <c r="G24" s="1015">
        <v>1</v>
      </c>
      <c r="H24" s="1015"/>
      <c r="I24" s="1215"/>
      <c r="J24" s="1215"/>
      <c r="K24" s="966">
        <v>1</v>
      </c>
      <c r="L24" s="1030" t="str">
        <f>mergeValue(A24) &amp;"."&amp; mergeValue(B24)&amp;"."&amp; mergeValue(C24)&amp;"."&amp; mergeValue(D24)&amp;"."&amp; mergeValue(E24)&amp;"."&amp; mergeValue(F24)&amp;"."&amp; mergeValue(G24)</f>
        <v>1.1.1.1.1.1.1</v>
      </c>
      <c r="M24" s="1065" t="s">
        <v>641</v>
      </c>
      <c r="N24" s="646"/>
      <c r="O24" s="683">
        <v>2400.48</v>
      </c>
      <c r="P24" s="763"/>
      <c r="Q24" s="1089"/>
      <c r="R24" s="1250" t="s">
        <v>1021</v>
      </c>
      <c r="S24" s="1222" t="s">
        <v>83</v>
      </c>
      <c r="T24" s="1250" t="s">
        <v>1665</v>
      </c>
      <c r="U24" s="1222" t="s">
        <v>83</v>
      </c>
      <c r="V24" s="683">
        <v>2539.73</v>
      </c>
      <c r="W24" s="763"/>
      <c r="X24" s="1089"/>
      <c r="Y24" s="1250" t="s">
        <v>1666</v>
      </c>
      <c r="Z24" s="1222" t="s">
        <v>83</v>
      </c>
      <c r="AA24" s="1250" t="s">
        <v>1662</v>
      </c>
      <c r="AB24" s="1222" t="s">
        <v>84</v>
      </c>
      <c r="AC24" s="763"/>
      <c r="AD24" s="1232" t="s">
        <v>654</v>
      </c>
      <c r="AE24" s="1008" t="str">
        <f>strCheckDate(O25:AC25)</f>
        <v/>
      </c>
      <c r="AF24" s="829"/>
      <c r="AG24" s="829" t="str">
        <f t="shared" si="0"/>
        <v>вода</v>
      </c>
      <c r="AH24" s="829"/>
      <c r="AI24" s="829"/>
      <c r="AJ24" s="829"/>
      <c r="AP24" s="1008"/>
      <c r="AQ24" s="1008"/>
    </row>
    <row r="25" spans="1:43" ht="11.25" hidden="1" customHeight="1">
      <c r="A25" s="1215"/>
      <c r="B25" s="1215"/>
      <c r="C25" s="1215"/>
      <c r="D25" s="1215"/>
      <c r="E25" s="1215"/>
      <c r="F25" s="1215"/>
      <c r="G25" s="1015"/>
      <c r="H25" s="1015"/>
      <c r="I25" s="1215"/>
      <c r="J25" s="1215"/>
      <c r="K25" s="966"/>
      <c r="L25" s="800"/>
      <c r="M25" s="646"/>
      <c r="N25" s="646"/>
      <c r="O25" s="763"/>
      <c r="P25" s="763"/>
      <c r="Q25" s="769" t="str">
        <f>R24 &amp; "-" &amp; T24</f>
        <v>01.01.2021-30.06.2021</v>
      </c>
      <c r="R25" s="1221"/>
      <c r="S25" s="1222"/>
      <c r="T25" s="1221"/>
      <c r="U25" s="1222"/>
      <c r="V25" s="763"/>
      <c r="W25" s="763"/>
      <c r="X25" s="769" t="str">
        <f>Y24 &amp; "-" &amp; AA24</f>
        <v>01.07.2021-31.12.2021</v>
      </c>
      <c r="Y25" s="1221"/>
      <c r="Z25" s="1222"/>
      <c r="AA25" s="1221"/>
      <c r="AB25" s="1222"/>
      <c r="AC25" s="763"/>
      <c r="AD25" s="1233"/>
      <c r="AF25" s="829"/>
      <c r="AG25" s="829" t="str">
        <f t="shared" si="0"/>
        <v/>
      </c>
      <c r="AH25" s="829"/>
      <c r="AI25" s="829"/>
      <c r="AJ25" s="829"/>
      <c r="AP25" s="1008"/>
      <c r="AQ25" s="1008"/>
    </row>
    <row r="26" spans="1:43" ht="15" customHeight="1">
      <c r="A26" s="1215"/>
      <c r="B26" s="1215"/>
      <c r="C26" s="1215"/>
      <c r="D26" s="1215"/>
      <c r="E26" s="1215"/>
      <c r="F26" s="1215"/>
      <c r="G26" s="1026"/>
      <c r="H26" s="1015"/>
      <c r="I26" s="1215"/>
      <c r="J26" s="1215"/>
      <c r="K26" s="965"/>
      <c r="L26" s="688"/>
      <c r="M26" s="557" t="s">
        <v>25</v>
      </c>
      <c r="N26" s="1006"/>
      <c r="O26" s="1006"/>
      <c r="P26" s="1006"/>
      <c r="Q26" s="1006"/>
      <c r="R26" s="1006"/>
      <c r="S26" s="1006"/>
      <c r="T26" s="1006"/>
      <c r="U26" s="1006"/>
      <c r="V26" s="1006"/>
      <c r="W26" s="1006"/>
      <c r="X26" s="1006"/>
      <c r="Y26" s="1006"/>
      <c r="Z26" s="1006"/>
      <c r="AA26" s="1006"/>
      <c r="AB26" s="1006"/>
      <c r="AC26" s="762"/>
      <c r="AD26" s="1234"/>
      <c r="AF26" s="829"/>
      <c r="AG26" s="829" t="str">
        <f t="shared" si="0"/>
        <v>Добавить вид теплоносителя (параметры теплоносителя)</v>
      </c>
      <c r="AH26" s="829"/>
      <c r="AI26" s="829"/>
      <c r="AJ26" s="829"/>
      <c r="AP26" s="1008"/>
      <c r="AQ26" s="1008"/>
    </row>
    <row r="27" spans="1:43" s="1057" customFormat="1" ht="27" customHeight="1">
      <c r="A27" s="1215"/>
      <c r="B27" s="1215"/>
      <c r="C27" s="1215"/>
      <c r="D27" s="1215"/>
      <c r="E27" s="1215"/>
      <c r="F27" s="1215">
        <v>2</v>
      </c>
      <c r="G27" s="1075"/>
      <c r="H27" s="1075"/>
      <c r="I27" s="1215"/>
      <c r="J27" s="1254" t="s">
        <v>1649</v>
      </c>
      <c r="K27" s="966"/>
      <c r="L27" s="1117" t="str">
        <f>mergeValue(A27) &amp;"."&amp; mergeValue(B27)&amp;"."&amp; mergeValue(C27)&amp;"."&amp; mergeValue(D27)&amp;"."&amp; mergeValue(E27)&amp;"."&amp; mergeValue(F27)</f>
        <v>1.1.1.1.1.2</v>
      </c>
      <c r="M27" s="555" t="s">
        <v>10</v>
      </c>
      <c r="N27" s="646"/>
      <c r="O27" s="1218" t="s">
        <v>780</v>
      </c>
      <c r="P27" s="1219"/>
      <c r="Q27" s="1219"/>
      <c r="R27" s="1219"/>
      <c r="S27" s="1219"/>
      <c r="T27" s="1219"/>
      <c r="U27" s="1219"/>
      <c r="V27" s="1219"/>
      <c r="W27" s="1219"/>
      <c r="X27" s="1219"/>
      <c r="Y27" s="1219"/>
      <c r="Z27" s="1219"/>
      <c r="AA27" s="1219"/>
      <c r="AB27" s="1219"/>
      <c r="AC27" s="1220"/>
      <c r="AD27" s="630" t="s">
        <v>635</v>
      </c>
      <c r="AE27" s="1008"/>
      <c r="AF27" s="829"/>
      <c r="AG27" s="829" t="str">
        <f t="shared" si="0"/>
        <v>Группа потребителей</v>
      </c>
      <c r="AH27" s="829"/>
      <c r="AI27" s="829"/>
      <c r="AJ27" s="829"/>
      <c r="AK27" s="1008"/>
      <c r="AL27" s="1008"/>
      <c r="AM27" s="1008"/>
      <c r="AN27" s="1008"/>
      <c r="AO27" s="1008"/>
      <c r="AP27" s="1008"/>
      <c r="AQ27" s="1008"/>
    </row>
    <row r="28" spans="1:43" s="1057" customFormat="1" ht="17.100000000000001" customHeight="1">
      <c r="A28" s="1215"/>
      <c r="B28" s="1215"/>
      <c r="C28" s="1215"/>
      <c r="D28" s="1215"/>
      <c r="E28" s="1215"/>
      <c r="F28" s="1215"/>
      <c r="G28" s="1075">
        <v>1</v>
      </c>
      <c r="H28" s="1075"/>
      <c r="I28" s="1215"/>
      <c r="J28" s="1215"/>
      <c r="K28" s="966">
        <v>1</v>
      </c>
      <c r="L28" s="1117" t="str">
        <f>mergeValue(A28) &amp;"."&amp; mergeValue(B28)&amp;"."&amp; mergeValue(C28)&amp;"."&amp; mergeValue(D28)&amp;"."&amp; mergeValue(E28)&amp;"."&amp; mergeValue(F28)&amp;"."&amp; mergeValue(G28)</f>
        <v>1.1.1.1.1.2.1</v>
      </c>
      <c r="M28" s="1065" t="s">
        <v>641</v>
      </c>
      <c r="N28" s="646"/>
      <c r="O28" s="683">
        <v>3033.27</v>
      </c>
      <c r="P28" s="763"/>
      <c r="Q28" s="1089"/>
      <c r="R28" s="1250" t="s">
        <v>1021</v>
      </c>
      <c r="S28" s="1222" t="s">
        <v>83</v>
      </c>
      <c r="T28" s="1250" t="s">
        <v>1665</v>
      </c>
      <c r="U28" s="1222" t="s">
        <v>83</v>
      </c>
      <c r="V28" s="683">
        <v>3208.39</v>
      </c>
      <c r="W28" s="763"/>
      <c r="X28" s="1089"/>
      <c r="Y28" s="1250" t="s">
        <v>1666</v>
      </c>
      <c r="Z28" s="1222" t="s">
        <v>83</v>
      </c>
      <c r="AA28" s="1250" t="s">
        <v>1662</v>
      </c>
      <c r="AB28" s="1222" t="s">
        <v>84</v>
      </c>
      <c r="AC28" s="763"/>
      <c r="AD28" s="1232" t="s">
        <v>654</v>
      </c>
      <c r="AE28" s="1008" t="str">
        <f>strCheckDate(O29:AC29)</f>
        <v/>
      </c>
      <c r="AF28" s="829"/>
      <c r="AG28" s="829" t="str">
        <f t="shared" si="0"/>
        <v>вода</v>
      </c>
      <c r="AH28" s="829"/>
      <c r="AI28" s="829"/>
      <c r="AJ28" s="829"/>
      <c r="AK28" s="1008"/>
      <c r="AL28" s="1008"/>
      <c r="AM28" s="1008"/>
      <c r="AN28" s="1008"/>
      <c r="AO28" s="1008"/>
      <c r="AP28" s="1008"/>
      <c r="AQ28" s="1008"/>
    </row>
    <row r="29" spans="1:43" s="1057" customFormat="1" ht="11.25" hidden="1" customHeight="1">
      <c r="A29" s="1215"/>
      <c r="B29" s="1215"/>
      <c r="C29" s="1215"/>
      <c r="D29" s="1215"/>
      <c r="E29" s="1215"/>
      <c r="F29" s="1215"/>
      <c r="G29" s="1075"/>
      <c r="H29" s="1075"/>
      <c r="I29" s="1215"/>
      <c r="J29" s="1215"/>
      <c r="K29" s="966"/>
      <c r="L29" s="800"/>
      <c r="M29" s="646"/>
      <c r="N29" s="646"/>
      <c r="O29" s="763"/>
      <c r="P29" s="763"/>
      <c r="Q29" s="769" t="str">
        <f>R28 &amp; "-" &amp; T28</f>
        <v>01.01.2021-30.06.2021</v>
      </c>
      <c r="R29" s="1221"/>
      <c r="S29" s="1222"/>
      <c r="T29" s="1221"/>
      <c r="U29" s="1222"/>
      <c r="V29" s="763"/>
      <c r="W29" s="763"/>
      <c r="X29" s="769" t="str">
        <f>Y28 &amp; "-" &amp; AA28</f>
        <v>01.07.2021-31.12.2021</v>
      </c>
      <c r="Y29" s="1221"/>
      <c r="Z29" s="1222"/>
      <c r="AA29" s="1221"/>
      <c r="AB29" s="1222"/>
      <c r="AC29" s="763"/>
      <c r="AD29" s="1233"/>
      <c r="AE29" s="1008"/>
      <c r="AF29" s="829"/>
      <c r="AG29" s="829" t="str">
        <f t="shared" si="0"/>
        <v/>
      </c>
      <c r="AH29" s="829"/>
      <c r="AI29" s="829"/>
      <c r="AJ29" s="829"/>
      <c r="AK29" s="1008"/>
      <c r="AL29" s="1008"/>
      <c r="AM29" s="1008"/>
      <c r="AN29" s="1008"/>
      <c r="AO29" s="1008"/>
      <c r="AP29" s="1008"/>
      <c r="AQ29" s="1008"/>
    </row>
    <row r="30" spans="1:43" s="1057" customFormat="1" ht="15" customHeight="1">
      <c r="A30" s="1215"/>
      <c r="B30" s="1215"/>
      <c r="C30" s="1215"/>
      <c r="D30" s="1215"/>
      <c r="E30" s="1215"/>
      <c r="F30" s="1215"/>
      <c r="G30" s="1110"/>
      <c r="H30" s="1075"/>
      <c r="I30" s="1215"/>
      <c r="J30" s="1215"/>
      <c r="K30" s="965"/>
      <c r="L30" s="688"/>
      <c r="M30" s="557" t="s">
        <v>25</v>
      </c>
      <c r="N30" s="1006"/>
      <c r="O30" s="1006"/>
      <c r="P30" s="1006"/>
      <c r="Q30" s="1006"/>
      <c r="R30" s="1006"/>
      <c r="S30" s="1006"/>
      <c r="T30" s="1006"/>
      <c r="U30" s="1006"/>
      <c r="V30" s="1006"/>
      <c r="W30" s="1006"/>
      <c r="X30" s="1006"/>
      <c r="Y30" s="1006"/>
      <c r="Z30" s="1006"/>
      <c r="AA30" s="1006"/>
      <c r="AB30" s="1006"/>
      <c r="AC30" s="762"/>
      <c r="AD30" s="1234"/>
      <c r="AE30" s="1008"/>
      <c r="AF30" s="829"/>
      <c r="AG30" s="829" t="str">
        <f t="shared" si="0"/>
        <v>Добавить вид теплоносителя (параметры теплоносителя)</v>
      </c>
      <c r="AH30" s="829"/>
      <c r="AI30" s="829"/>
      <c r="AJ30" s="829"/>
      <c r="AK30" s="1008"/>
      <c r="AL30" s="1008"/>
      <c r="AM30" s="1008"/>
      <c r="AN30" s="1008"/>
      <c r="AO30" s="1008"/>
      <c r="AP30" s="1008"/>
      <c r="AQ30" s="1008"/>
    </row>
    <row r="31" spans="1:43" s="1057" customFormat="1" ht="25.5" customHeight="1">
      <c r="A31" s="1215"/>
      <c r="B31" s="1215"/>
      <c r="C31" s="1215"/>
      <c r="D31" s="1215"/>
      <c r="E31" s="1215"/>
      <c r="F31" s="1215">
        <v>3</v>
      </c>
      <c r="G31" s="1075"/>
      <c r="H31" s="1075"/>
      <c r="I31" s="1215"/>
      <c r="J31" s="1254" t="s">
        <v>1649</v>
      </c>
      <c r="K31" s="966"/>
      <c r="L31" s="1117" t="str">
        <f>mergeValue(A31) &amp;"."&amp; mergeValue(B31)&amp;"."&amp; mergeValue(C31)&amp;"."&amp; mergeValue(D31)&amp;"."&amp; mergeValue(E31)&amp;"."&amp; mergeValue(F31)</f>
        <v>1.1.1.1.1.3</v>
      </c>
      <c r="M31" s="555" t="s">
        <v>10</v>
      </c>
      <c r="N31" s="646"/>
      <c r="O31" s="1218" t="s">
        <v>780</v>
      </c>
      <c r="P31" s="1219"/>
      <c r="Q31" s="1219"/>
      <c r="R31" s="1219"/>
      <c r="S31" s="1219"/>
      <c r="T31" s="1219"/>
      <c r="U31" s="1219"/>
      <c r="V31" s="1219"/>
      <c r="W31" s="1219"/>
      <c r="X31" s="1219"/>
      <c r="Y31" s="1219"/>
      <c r="Z31" s="1219"/>
      <c r="AA31" s="1219"/>
      <c r="AB31" s="1219"/>
      <c r="AC31" s="1220"/>
      <c r="AD31" s="630" t="s">
        <v>635</v>
      </c>
      <c r="AE31" s="1008"/>
      <c r="AF31" s="829"/>
      <c r="AG31" s="829" t="str">
        <f t="shared" si="0"/>
        <v>Группа потребителей</v>
      </c>
      <c r="AH31" s="829"/>
      <c r="AI31" s="829"/>
      <c r="AJ31" s="829"/>
      <c r="AK31" s="1008"/>
      <c r="AL31" s="1008"/>
      <c r="AM31" s="1008"/>
      <c r="AN31" s="1008"/>
      <c r="AO31" s="1008"/>
      <c r="AP31" s="1008"/>
      <c r="AQ31" s="1008"/>
    </row>
    <row r="32" spans="1:43" s="1057" customFormat="1" ht="17.100000000000001" customHeight="1">
      <c r="A32" s="1215"/>
      <c r="B32" s="1215"/>
      <c r="C32" s="1215"/>
      <c r="D32" s="1215"/>
      <c r="E32" s="1215"/>
      <c r="F32" s="1215"/>
      <c r="G32" s="1075">
        <v>1</v>
      </c>
      <c r="H32" s="1075"/>
      <c r="I32" s="1215"/>
      <c r="J32" s="1215"/>
      <c r="K32" s="966">
        <v>1</v>
      </c>
      <c r="L32" s="1117" t="str">
        <f>mergeValue(A32) &amp;"."&amp; mergeValue(B32)&amp;"."&amp; mergeValue(C32)&amp;"."&amp; mergeValue(D32)&amp;"."&amp; mergeValue(E32)&amp;"."&amp; mergeValue(F32)&amp;"."&amp; mergeValue(G32)</f>
        <v>1.1.1.1.1.3.1</v>
      </c>
      <c r="M32" s="1065" t="s">
        <v>641</v>
      </c>
      <c r="N32" s="646"/>
      <c r="O32" s="683">
        <v>1818.29</v>
      </c>
      <c r="P32" s="763"/>
      <c r="Q32" s="1089"/>
      <c r="R32" s="1250" t="s">
        <v>1021</v>
      </c>
      <c r="S32" s="1222" t="s">
        <v>83</v>
      </c>
      <c r="T32" s="1250" t="s">
        <v>1665</v>
      </c>
      <c r="U32" s="1222" t="s">
        <v>83</v>
      </c>
      <c r="V32" s="683">
        <v>1880.11</v>
      </c>
      <c r="W32" s="763"/>
      <c r="X32" s="1089"/>
      <c r="Y32" s="1250" t="s">
        <v>1666</v>
      </c>
      <c r="Z32" s="1222" t="s">
        <v>83</v>
      </c>
      <c r="AA32" s="1250" t="s">
        <v>1662</v>
      </c>
      <c r="AB32" s="1222" t="s">
        <v>84</v>
      </c>
      <c r="AC32" s="763"/>
      <c r="AD32" s="1232" t="s">
        <v>654</v>
      </c>
      <c r="AE32" s="1008" t="str">
        <f>strCheckDate(O33:AC33)</f>
        <v/>
      </c>
      <c r="AF32" s="829"/>
      <c r="AG32" s="829" t="str">
        <f t="shared" si="0"/>
        <v>вода</v>
      </c>
      <c r="AH32" s="829"/>
      <c r="AI32" s="829"/>
      <c r="AJ32" s="829"/>
      <c r="AK32" s="1008"/>
      <c r="AL32" s="1008"/>
      <c r="AM32" s="1008"/>
      <c r="AN32" s="1008"/>
      <c r="AO32" s="1008"/>
      <c r="AP32" s="1008"/>
      <c r="AQ32" s="1008"/>
    </row>
    <row r="33" spans="1:43" s="1057" customFormat="1" ht="11.25" hidden="1" customHeight="1">
      <c r="A33" s="1215"/>
      <c r="B33" s="1215"/>
      <c r="C33" s="1215"/>
      <c r="D33" s="1215"/>
      <c r="E33" s="1215"/>
      <c r="F33" s="1215"/>
      <c r="G33" s="1075"/>
      <c r="H33" s="1075"/>
      <c r="I33" s="1215"/>
      <c r="J33" s="1215"/>
      <c r="K33" s="966"/>
      <c r="L33" s="800"/>
      <c r="M33" s="646"/>
      <c r="N33" s="646"/>
      <c r="O33" s="763"/>
      <c r="P33" s="763"/>
      <c r="Q33" s="769" t="str">
        <f>R32 &amp; "-" &amp; T32</f>
        <v>01.01.2021-30.06.2021</v>
      </c>
      <c r="R33" s="1221"/>
      <c r="S33" s="1222"/>
      <c r="T33" s="1221"/>
      <c r="U33" s="1222"/>
      <c r="V33" s="763"/>
      <c r="W33" s="763"/>
      <c r="X33" s="769" t="str">
        <f>Y32 &amp; "-" &amp; AA32</f>
        <v>01.07.2021-31.12.2021</v>
      </c>
      <c r="Y33" s="1221"/>
      <c r="Z33" s="1222"/>
      <c r="AA33" s="1221"/>
      <c r="AB33" s="1222"/>
      <c r="AC33" s="763"/>
      <c r="AD33" s="1233"/>
      <c r="AE33" s="1008"/>
      <c r="AF33" s="829"/>
      <c r="AG33" s="829" t="str">
        <f t="shared" si="0"/>
        <v/>
      </c>
      <c r="AH33" s="829"/>
      <c r="AI33" s="829"/>
      <c r="AJ33" s="829"/>
      <c r="AK33" s="1008"/>
      <c r="AL33" s="1008"/>
      <c r="AM33" s="1008"/>
      <c r="AN33" s="1008"/>
      <c r="AO33" s="1008"/>
      <c r="AP33" s="1008"/>
      <c r="AQ33" s="1008"/>
    </row>
    <row r="34" spans="1:43" s="1057" customFormat="1" ht="15" customHeight="1">
      <c r="A34" s="1215"/>
      <c r="B34" s="1215"/>
      <c r="C34" s="1215"/>
      <c r="D34" s="1215"/>
      <c r="E34" s="1215"/>
      <c r="F34" s="1215"/>
      <c r="G34" s="1110"/>
      <c r="H34" s="1075"/>
      <c r="I34" s="1215"/>
      <c r="J34" s="1215"/>
      <c r="K34" s="965"/>
      <c r="L34" s="688"/>
      <c r="M34" s="557" t="s">
        <v>25</v>
      </c>
      <c r="N34" s="1006"/>
      <c r="O34" s="1006"/>
      <c r="P34" s="1006"/>
      <c r="Q34" s="1006"/>
      <c r="R34" s="1006"/>
      <c r="S34" s="1006"/>
      <c r="T34" s="1006"/>
      <c r="U34" s="1006"/>
      <c r="V34" s="1006"/>
      <c r="W34" s="1006"/>
      <c r="X34" s="1006"/>
      <c r="Y34" s="1006"/>
      <c r="Z34" s="1006"/>
      <c r="AA34" s="1006"/>
      <c r="AB34" s="1006"/>
      <c r="AC34" s="762"/>
      <c r="AD34" s="1234"/>
      <c r="AE34" s="1008"/>
      <c r="AF34" s="829"/>
      <c r="AG34" s="829" t="str">
        <f t="shared" si="0"/>
        <v>Добавить вид теплоносителя (параметры теплоносителя)</v>
      </c>
      <c r="AH34" s="829"/>
      <c r="AI34" s="829"/>
      <c r="AJ34" s="829"/>
      <c r="AK34" s="1008"/>
      <c r="AL34" s="1008"/>
      <c r="AM34" s="1008"/>
      <c r="AN34" s="1008"/>
      <c r="AO34" s="1008"/>
      <c r="AP34" s="1008"/>
      <c r="AQ34" s="1008"/>
    </row>
    <row r="35" spans="1:43" ht="15" customHeight="1">
      <c r="A35" s="1215"/>
      <c r="B35" s="1215"/>
      <c r="C35" s="1215"/>
      <c r="D35" s="1215"/>
      <c r="E35" s="1215"/>
      <c r="F35" s="1026"/>
      <c r="G35" s="1026"/>
      <c r="H35" s="1015"/>
      <c r="I35" s="1215"/>
      <c r="J35" s="1026"/>
      <c r="K35" s="965"/>
      <c r="L35" s="688"/>
      <c r="M35" s="556" t="s">
        <v>11</v>
      </c>
      <c r="N35" s="1006"/>
      <c r="O35" s="1006"/>
      <c r="P35" s="1006"/>
      <c r="Q35" s="1006"/>
      <c r="R35" s="1006"/>
      <c r="S35" s="1006"/>
      <c r="T35" s="1006"/>
      <c r="U35" s="1005"/>
      <c r="V35" s="1006"/>
      <c r="W35" s="1006"/>
      <c r="X35" s="1006"/>
      <c r="Y35" s="1006"/>
      <c r="Z35" s="1006"/>
      <c r="AA35" s="1006"/>
      <c r="AB35" s="1005"/>
      <c r="AC35" s="1006"/>
      <c r="AD35" s="665"/>
      <c r="AF35" s="829"/>
      <c r="AG35" s="829" t="str">
        <f t="shared" si="0"/>
        <v>Добавить группу потребителей</v>
      </c>
      <c r="AH35" s="829"/>
      <c r="AI35" s="829"/>
      <c r="AJ35" s="829"/>
      <c r="AP35" s="1008"/>
      <c r="AQ35" s="1008"/>
    </row>
    <row r="36" spans="1:43" s="1057" customFormat="1" ht="33.75" customHeight="1">
      <c r="A36" s="1215"/>
      <c r="B36" s="1215"/>
      <c r="C36" s="1215"/>
      <c r="D36" s="1215"/>
      <c r="E36" s="1215">
        <v>2</v>
      </c>
      <c r="F36" s="1110"/>
      <c r="G36" s="1110"/>
      <c r="H36" s="1075">
        <v>1</v>
      </c>
      <c r="I36" s="1254" t="s">
        <v>1649</v>
      </c>
      <c r="J36" s="1110"/>
      <c r="K36" s="965"/>
      <c r="L36" s="1117" t="str">
        <f>mergeValue(A36) &amp;"."&amp; mergeValue(B36)&amp;"."&amp; mergeValue(C36)&amp;"."&amp; mergeValue(D36)&amp;"."&amp; mergeValue(E36)</f>
        <v>1.1.1.1.2</v>
      </c>
      <c r="M36" s="554" t="s">
        <v>9</v>
      </c>
      <c r="N36" s="646"/>
      <c r="O36" s="1218" t="s">
        <v>300</v>
      </c>
      <c r="P36" s="1219"/>
      <c r="Q36" s="1219"/>
      <c r="R36" s="1219"/>
      <c r="S36" s="1219"/>
      <c r="T36" s="1219"/>
      <c r="U36" s="1219"/>
      <c r="V36" s="1219"/>
      <c r="W36" s="1219"/>
      <c r="X36" s="1219"/>
      <c r="Y36" s="1219"/>
      <c r="Z36" s="1219"/>
      <c r="AA36" s="1219"/>
      <c r="AB36" s="1219"/>
      <c r="AC36" s="1220"/>
      <c r="AD36" s="630" t="s">
        <v>637</v>
      </c>
      <c r="AE36" s="1008"/>
      <c r="AF36" s="829"/>
      <c r="AG36" s="829" t="str">
        <f t="shared" si="0"/>
        <v>Схема подключения теплопотребляющей установки к коллектору источника тепловой энергии</v>
      </c>
      <c r="AH36" s="829"/>
      <c r="AI36" s="829"/>
      <c r="AJ36" s="829"/>
      <c r="AK36" s="1008"/>
      <c r="AL36" s="1008"/>
      <c r="AM36" s="1008"/>
      <c r="AN36" s="1008"/>
      <c r="AO36" s="1008"/>
      <c r="AP36" s="1008"/>
      <c r="AQ36" s="1008"/>
    </row>
    <row r="37" spans="1:43" s="1057" customFormat="1" ht="23.25" customHeight="1">
      <c r="A37" s="1215"/>
      <c r="B37" s="1215"/>
      <c r="C37" s="1215"/>
      <c r="D37" s="1215"/>
      <c r="E37" s="1215"/>
      <c r="F37" s="1215">
        <v>1</v>
      </c>
      <c r="G37" s="1075"/>
      <c r="H37" s="1075"/>
      <c r="I37" s="1215"/>
      <c r="J37" s="1215">
        <v>1</v>
      </c>
      <c r="K37" s="966"/>
      <c r="L37" s="1117" t="str">
        <f>mergeValue(A37) &amp;"."&amp; mergeValue(B37)&amp;"."&amp; mergeValue(C37)&amp;"."&amp; mergeValue(D37)&amp;"."&amp; mergeValue(E37)&amp;"."&amp; mergeValue(F37)</f>
        <v>1.1.1.1.2.1</v>
      </c>
      <c r="M37" s="555" t="s">
        <v>10</v>
      </c>
      <c r="N37" s="646"/>
      <c r="O37" s="1218" t="s">
        <v>3</v>
      </c>
      <c r="P37" s="1219"/>
      <c r="Q37" s="1219"/>
      <c r="R37" s="1219"/>
      <c r="S37" s="1219"/>
      <c r="T37" s="1219"/>
      <c r="U37" s="1219"/>
      <c r="V37" s="1219"/>
      <c r="W37" s="1219"/>
      <c r="X37" s="1219"/>
      <c r="Y37" s="1219"/>
      <c r="Z37" s="1219"/>
      <c r="AA37" s="1219"/>
      <c r="AB37" s="1219"/>
      <c r="AC37" s="1220"/>
      <c r="AD37" s="630" t="s">
        <v>635</v>
      </c>
      <c r="AE37" s="1008"/>
      <c r="AF37" s="829"/>
      <c r="AG37" s="829" t="str">
        <f t="shared" si="0"/>
        <v>Группа потребителей</v>
      </c>
      <c r="AH37" s="829"/>
      <c r="AI37" s="829"/>
      <c r="AJ37" s="829"/>
      <c r="AK37" s="1008"/>
      <c r="AL37" s="1008"/>
      <c r="AM37" s="1008"/>
      <c r="AN37" s="1008"/>
      <c r="AO37" s="1008"/>
      <c r="AP37" s="1008"/>
      <c r="AQ37" s="1008"/>
    </row>
    <row r="38" spans="1:43" s="1057" customFormat="1" ht="17.100000000000001" customHeight="1">
      <c r="A38" s="1215"/>
      <c r="B38" s="1215"/>
      <c r="C38" s="1215"/>
      <c r="D38" s="1215"/>
      <c r="E38" s="1215"/>
      <c r="F38" s="1215"/>
      <c r="G38" s="1075">
        <v>1</v>
      </c>
      <c r="H38" s="1075"/>
      <c r="I38" s="1215"/>
      <c r="J38" s="1215"/>
      <c r="K38" s="966">
        <v>1</v>
      </c>
      <c r="L38" s="1117" t="str">
        <f>mergeValue(A38) &amp;"."&amp; mergeValue(B38)&amp;"."&amp; mergeValue(C38)&amp;"."&amp; mergeValue(D38)&amp;"."&amp; mergeValue(E38)&amp;"."&amp; mergeValue(F38)&amp;"."&amp; mergeValue(G38)</f>
        <v>1.1.1.1.2.1.1</v>
      </c>
      <c r="M38" s="1065" t="s">
        <v>641</v>
      </c>
      <c r="N38" s="646"/>
      <c r="O38" s="683">
        <v>1567.14</v>
      </c>
      <c r="P38" s="763"/>
      <c r="Q38" s="1089"/>
      <c r="R38" s="1250" t="s">
        <v>1021</v>
      </c>
      <c r="S38" s="1222" t="s">
        <v>83</v>
      </c>
      <c r="T38" s="1250" t="s">
        <v>1665</v>
      </c>
      <c r="U38" s="1222" t="s">
        <v>83</v>
      </c>
      <c r="V38" s="683">
        <v>1633.3</v>
      </c>
      <c r="W38" s="763"/>
      <c r="X38" s="1089"/>
      <c r="Y38" s="1250" t="s">
        <v>1666</v>
      </c>
      <c r="Z38" s="1222" t="s">
        <v>83</v>
      </c>
      <c r="AA38" s="1250" t="s">
        <v>1662</v>
      </c>
      <c r="AB38" s="1222" t="s">
        <v>84</v>
      </c>
      <c r="AC38" s="763"/>
      <c r="AD38" s="1232" t="s">
        <v>654</v>
      </c>
      <c r="AE38" s="1008" t="str">
        <f>strCheckDate(O39:AC39)</f>
        <v/>
      </c>
      <c r="AF38" s="829"/>
      <c r="AG38" s="829" t="str">
        <f t="shared" si="0"/>
        <v>вода</v>
      </c>
      <c r="AH38" s="829"/>
      <c r="AI38" s="829"/>
      <c r="AJ38" s="829"/>
      <c r="AK38" s="1008"/>
      <c r="AL38" s="1008"/>
      <c r="AM38" s="1008"/>
      <c r="AN38" s="1008"/>
      <c r="AO38" s="1008"/>
      <c r="AP38" s="1008"/>
      <c r="AQ38" s="1008"/>
    </row>
    <row r="39" spans="1:43" s="1057" customFormat="1" ht="11.25" hidden="1" customHeight="1">
      <c r="A39" s="1215"/>
      <c r="B39" s="1215"/>
      <c r="C39" s="1215"/>
      <c r="D39" s="1215"/>
      <c r="E39" s="1215"/>
      <c r="F39" s="1215"/>
      <c r="G39" s="1075"/>
      <c r="H39" s="1075"/>
      <c r="I39" s="1215"/>
      <c r="J39" s="1215"/>
      <c r="K39" s="966"/>
      <c r="L39" s="800"/>
      <c r="M39" s="646"/>
      <c r="N39" s="646"/>
      <c r="O39" s="763"/>
      <c r="P39" s="763"/>
      <c r="Q39" s="769" t="str">
        <f>R38 &amp; "-" &amp; T38</f>
        <v>01.01.2021-30.06.2021</v>
      </c>
      <c r="R39" s="1221"/>
      <c r="S39" s="1222"/>
      <c r="T39" s="1221"/>
      <c r="U39" s="1222"/>
      <c r="V39" s="763"/>
      <c r="W39" s="763"/>
      <c r="X39" s="769" t="str">
        <f>Y38 &amp; "-" &amp; AA38</f>
        <v>01.07.2021-31.12.2021</v>
      </c>
      <c r="Y39" s="1221"/>
      <c r="Z39" s="1222"/>
      <c r="AA39" s="1221"/>
      <c r="AB39" s="1222"/>
      <c r="AC39" s="763"/>
      <c r="AD39" s="1233"/>
      <c r="AE39" s="1008"/>
      <c r="AF39" s="829"/>
      <c r="AG39" s="829" t="str">
        <f t="shared" si="0"/>
        <v/>
      </c>
      <c r="AH39" s="829"/>
      <c r="AI39" s="829"/>
      <c r="AJ39" s="829"/>
      <c r="AK39" s="1008"/>
      <c r="AL39" s="1008"/>
      <c r="AM39" s="1008"/>
      <c r="AN39" s="1008"/>
      <c r="AO39" s="1008"/>
      <c r="AP39" s="1008"/>
      <c r="AQ39" s="1008"/>
    </row>
    <row r="40" spans="1:43" s="1057" customFormat="1" ht="15" customHeight="1">
      <c r="A40" s="1215"/>
      <c r="B40" s="1215"/>
      <c r="C40" s="1215"/>
      <c r="D40" s="1215"/>
      <c r="E40" s="1215"/>
      <c r="F40" s="1215"/>
      <c r="G40" s="1110"/>
      <c r="H40" s="1075"/>
      <c r="I40" s="1215"/>
      <c r="J40" s="1215"/>
      <c r="K40" s="965"/>
      <c r="L40" s="688"/>
      <c r="M40" s="557" t="s">
        <v>25</v>
      </c>
      <c r="N40" s="1006"/>
      <c r="O40" s="1006"/>
      <c r="P40" s="1006"/>
      <c r="Q40" s="1006"/>
      <c r="R40" s="1006"/>
      <c r="S40" s="1006"/>
      <c r="T40" s="1006"/>
      <c r="U40" s="1006"/>
      <c r="V40" s="1006"/>
      <c r="W40" s="1006"/>
      <c r="X40" s="1006"/>
      <c r="Y40" s="1006"/>
      <c r="Z40" s="1006"/>
      <c r="AA40" s="1006"/>
      <c r="AB40" s="1006"/>
      <c r="AC40" s="762"/>
      <c r="AD40" s="1234"/>
      <c r="AE40" s="1008"/>
      <c r="AF40" s="829"/>
      <c r="AG40" s="829" t="str">
        <f t="shared" si="0"/>
        <v>Добавить вид теплоносителя (параметры теплоносителя)</v>
      </c>
      <c r="AH40" s="829"/>
      <c r="AI40" s="829"/>
      <c r="AJ40" s="829"/>
      <c r="AK40" s="1008"/>
      <c r="AL40" s="1008"/>
      <c r="AM40" s="1008"/>
      <c r="AN40" s="1008"/>
      <c r="AO40" s="1008"/>
      <c r="AP40" s="1008"/>
      <c r="AQ40" s="1008"/>
    </row>
    <row r="41" spans="1:43" s="1057" customFormat="1" ht="15" customHeight="1">
      <c r="A41" s="1215"/>
      <c r="B41" s="1215"/>
      <c r="C41" s="1215"/>
      <c r="D41" s="1215"/>
      <c r="E41" s="1215"/>
      <c r="F41" s="1110"/>
      <c r="G41" s="1110"/>
      <c r="H41" s="1075"/>
      <c r="I41" s="1215"/>
      <c r="J41" s="1110"/>
      <c r="K41" s="965"/>
      <c r="L41" s="688"/>
      <c r="M41" s="556" t="s">
        <v>11</v>
      </c>
      <c r="N41" s="1006"/>
      <c r="O41" s="1006"/>
      <c r="P41" s="1006"/>
      <c r="Q41" s="1006"/>
      <c r="R41" s="1006"/>
      <c r="S41" s="1006"/>
      <c r="T41" s="1006"/>
      <c r="U41" s="1005"/>
      <c r="V41" s="1006"/>
      <c r="W41" s="1006"/>
      <c r="X41" s="1006"/>
      <c r="Y41" s="1006"/>
      <c r="Z41" s="1006"/>
      <c r="AA41" s="1006"/>
      <c r="AB41" s="1005"/>
      <c r="AC41" s="1006"/>
      <c r="AD41" s="665"/>
      <c r="AE41" s="1008"/>
      <c r="AF41" s="829"/>
      <c r="AG41" s="829" t="str">
        <f t="shared" si="0"/>
        <v>Добавить группу потребителей</v>
      </c>
      <c r="AH41" s="829"/>
      <c r="AI41" s="829"/>
      <c r="AJ41" s="829"/>
      <c r="AK41" s="1008"/>
      <c r="AL41" s="1008"/>
      <c r="AM41" s="1008"/>
      <c r="AN41" s="1008"/>
      <c r="AO41" s="1008"/>
      <c r="AP41" s="1008"/>
      <c r="AQ41" s="1008"/>
    </row>
    <row r="42" spans="1:43" ht="15" customHeight="1">
      <c r="A42" s="1215"/>
      <c r="B42" s="1215"/>
      <c r="C42" s="1215"/>
      <c r="D42" s="1215"/>
      <c r="E42" s="964"/>
      <c r="F42" s="1026"/>
      <c r="G42" s="1026"/>
      <c r="H42" s="1026"/>
      <c r="I42" s="979"/>
      <c r="J42" s="994"/>
      <c r="K42" s="963"/>
      <c r="L42" s="688"/>
      <c r="M42" s="1001" t="s">
        <v>12</v>
      </c>
      <c r="N42" s="1006"/>
      <c r="O42" s="1006"/>
      <c r="P42" s="1006"/>
      <c r="Q42" s="1006"/>
      <c r="R42" s="1006"/>
      <c r="S42" s="1006"/>
      <c r="T42" s="1006"/>
      <c r="U42" s="1005"/>
      <c r="V42" s="1006"/>
      <c r="W42" s="1006"/>
      <c r="X42" s="1006"/>
      <c r="Y42" s="1006"/>
      <c r="Z42" s="1006"/>
      <c r="AA42" s="1006"/>
      <c r="AB42" s="1005"/>
      <c r="AC42" s="1006"/>
      <c r="AD42" s="665"/>
      <c r="AF42" s="829"/>
      <c r="AG42" s="829" t="str">
        <f t="shared" si="0"/>
        <v>Добавить схему подключения</v>
      </c>
      <c r="AH42" s="829"/>
      <c r="AI42" s="829"/>
      <c r="AJ42" s="829"/>
      <c r="AP42" s="1008"/>
      <c r="AQ42" s="1008"/>
    </row>
    <row r="43" spans="1:43" ht="11.4">
      <c r="A43" s="990"/>
      <c r="B43" s="990"/>
      <c r="C43" s="990"/>
      <c r="D43" s="990"/>
      <c r="E43" s="990"/>
      <c r="F43" s="990"/>
      <c r="G43" s="990"/>
      <c r="H43" s="990"/>
      <c r="I43" s="990"/>
      <c r="J43" s="990"/>
      <c r="K43" s="990"/>
      <c r="AE43" s="990"/>
      <c r="AF43" s="990"/>
      <c r="AG43" s="990"/>
      <c r="AH43" s="990"/>
      <c r="AI43" s="990"/>
      <c r="AJ43" s="990"/>
      <c r="AK43" s="990"/>
      <c r="AL43" s="990"/>
      <c r="AM43" s="990"/>
      <c r="AN43" s="990"/>
      <c r="AO43" s="990"/>
    </row>
    <row r="44" spans="1:43" ht="90" customHeight="1">
      <c r="L44" s="1">
        <v>1</v>
      </c>
      <c r="M44" s="1208" t="s">
        <v>631</v>
      </c>
      <c r="N44" s="1208"/>
      <c r="O44" s="1208"/>
      <c r="P44" s="1208"/>
      <c r="Q44" s="1208"/>
      <c r="R44" s="1208"/>
      <c r="S44" s="1208"/>
      <c r="T44" s="1208"/>
      <c r="U44" s="1208"/>
      <c r="V44" s="1208"/>
      <c r="W44" s="1208"/>
      <c r="X44" s="1208"/>
      <c r="Y44" s="1208"/>
      <c r="Z44" s="1208"/>
      <c r="AA44" s="1208"/>
      <c r="AB44" s="1208"/>
      <c r="AC44" s="1208"/>
      <c r="AD44" s="1208"/>
    </row>
  </sheetData>
  <sheetProtection algorithmName="SHA-512" hashValue="ad1oNg/Z6o6wWtZOGmIqj60D+qc9vercOrd5s6MqM4emfxbS0Glodecg6DW2kGAVcEZTjyhcqimI0dwtc/jPOQ==" saltValue="76QeKGiINkEOAtC7b+bxqg==" spinCount="100000" sheet="1" objects="1" scenarios="1" formatColumns="0" formatRows="0"/>
  <dataConsolidate link="1"/>
  <mergeCells count="90">
    <mergeCell ref="AA38:AA39"/>
    <mergeCell ref="AD32:AD34"/>
    <mergeCell ref="AD28:AD30"/>
    <mergeCell ref="F31:F34"/>
    <mergeCell ref="J31:J34"/>
    <mergeCell ref="O31:AC31"/>
    <mergeCell ref="R32:R33"/>
    <mergeCell ref="S32:S33"/>
    <mergeCell ref="T32:T33"/>
    <mergeCell ref="U32:U33"/>
    <mergeCell ref="Y32:Y33"/>
    <mergeCell ref="Z32:Z33"/>
    <mergeCell ref="AA32:AA33"/>
    <mergeCell ref="AB32:AB33"/>
    <mergeCell ref="V12:AB12"/>
    <mergeCell ref="AD24:AD26"/>
    <mergeCell ref="AB38:AB39"/>
    <mergeCell ref="AD38:AD40"/>
    <mergeCell ref="F27:F30"/>
    <mergeCell ref="J27:J30"/>
    <mergeCell ref="O27:AC27"/>
    <mergeCell ref="R28:R29"/>
    <mergeCell ref="S28:S29"/>
    <mergeCell ref="T28:T29"/>
    <mergeCell ref="U28:U29"/>
    <mergeCell ref="Y28:Y29"/>
    <mergeCell ref="Z28:Z29"/>
    <mergeCell ref="AA28:AA29"/>
    <mergeCell ref="AB28:AB29"/>
    <mergeCell ref="O37:AC37"/>
    <mergeCell ref="Y15:AA15"/>
    <mergeCell ref="Z16:AA16"/>
    <mergeCell ref="Z17:AA17"/>
    <mergeCell ref="Y24:Y25"/>
    <mergeCell ref="Z24:Z25"/>
    <mergeCell ref="AA24:AA25"/>
    <mergeCell ref="M44:AD44"/>
    <mergeCell ref="O21:AC21"/>
    <mergeCell ref="E22:E35"/>
    <mergeCell ref="I22:I35"/>
    <mergeCell ref="O22:AC22"/>
    <mergeCell ref="F23:F26"/>
    <mergeCell ref="J23:J26"/>
    <mergeCell ref="O23:AC23"/>
    <mergeCell ref="R24:R25"/>
    <mergeCell ref="S24:S25"/>
    <mergeCell ref="T24:T25"/>
    <mergeCell ref="AB24:AB25"/>
    <mergeCell ref="R38:R39"/>
    <mergeCell ref="S38:S39"/>
    <mergeCell ref="T38:T39"/>
    <mergeCell ref="U38:U39"/>
    <mergeCell ref="S17:T17"/>
    <mergeCell ref="A18:A42"/>
    <mergeCell ref="O18:AC18"/>
    <mergeCell ref="B19:B42"/>
    <mergeCell ref="O19:AC19"/>
    <mergeCell ref="C20:C42"/>
    <mergeCell ref="O20:AC20"/>
    <mergeCell ref="D21:D42"/>
    <mergeCell ref="U24:U25"/>
    <mergeCell ref="E36:E41"/>
    <mergeCell ref="I36:I41"/>
    <mergeCell ref="O36:AC36"/>
    <mergeCell ref="F37:F40"/>
    <mergeCell ref="J37:J40"/>
    <mergeCell ref="Y38:Y39"/>
    <mergeCell ref="Z38:Z39"/>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L11:M11"/>
    <mergeCell ref="L5:T5"/>
    <mergeCell ref="O7:T7"/>
    <mergeCell ref="O8:T8"/>
    <mergeCell ref="O9:T9"/>
    <mergeCell ref="O10:T10"/>
  </mergeCells>
  <dataValidations count="11">
    <dataValidation allowBlank="1" sqref="WWA983076:WWL983082 JO65572:JZ65578 TK65572:TV65578 ADG65572:ADR65578 ANC65572:ANN65578 AWY65572:AXJ65578 BGU65572:BHF65578 BQQ65572:BRB65578 CAM65572:CAX65578 CKI65572:CKT65578 CUE65572:CUP65578 DEA65572:DEL65578 DNW65572:DOH65578 DXS65572:DYD65578 EHO65572:EHZ65578 ERK65572:ERV65578 FBG65572:FBR65578 FLC65572:FLN65578 FUY65572:FVJ65578 GEU65572:GFF65578 GOQ65572:GPB65578 GYM65572:GYX65578 HII65572:HIT65578 HSE65572:HSP65578 ICA65572:ICL65578 ILW65572:IMH65578 IVS65572:IWD65578 JFO65572:JFZ65578 JPK65572:JPV65578 JZG65572:JZR65578 KJC65572:KJN65578 KSY65572:KTJ65578 LCU65572:LDF65578 LMQ65572:LNB65578 LWM65572:LWX65578 MGI65572:MGT65578 MQE65572:MQP65578 NAA65572:NAL65578 NJW65572:NKH65578 NTS65572:NUD65578 ODO65572:ODZ65578 ONK65572:ONV65578 OXG65572:OXR65578 PHC65572:PHN65578 PQY65572:PRJ65578 QAU65572:QBF65578 QKQ65572:QLB65578 QUM65572:QUX65578 REI65572:RET65578 ROE65572:ROP65578 RYA65572:RYL65578 SHW65572:SIH65578 SRS65572:SSD65578 TBO65572:TBZ65578 TLK65572:TLV65578 TVG65572:TVR65578 UFC65572:UFN65578 UOY65572:UPJ65578 UYU65572:UZF65578 VIQ65572:VJB65578 VSM65572:VSX65578 WCI65572:WCT65578 WME65572:WMP65578 WWA65572:WWL65578 JO131108:JZ131114 TK131108:TV131114 ADG131108:ADR131114 ANC131108:ANN131114 AWY131108:AXJ131114 BGU131108:BHF131114 BQQ131108:BRB131114 CAM131108:CAX131114 CKI131108:CKT131114 CUE131108:CUP131114 DEA131108:DEL131114 DNW131108:DOH131114 DXS131108:DYD131114 EHO131108:EHZ131114 ERK131108:ERV131114 FBG131108:FBR131114 FLC131108:FLN131114 FUY131108:FVJ131114 GEU131108:GFF131114 GOQ131108:GPB131114 GYM131108:GYX131114 HII131108:HIT131114 HSE131108:HSP131114 ICA131108:ICL131114 ILW131108:IMH131114 IVS131108:IWD131114 JFO131108:JFZ131114 JPK131108:JPV131114 JZG131108:JZR131114 KJC131108:KJN131114 KSY131108:KTJ131114 LCU131108:LDF131114 LMQ131108:LNB131114 LWM131108:LWX131114 MGI131108:MGT131114 MQE131108:MQP131114 NAA131108:NAL131114 NJW131108:NKH131114 NTS131108:NUD131114 ODO131108:ODZ131114 ONK131108:ONV131114 OXG131108:OXR131114 PHC131108:PHN131114 PQY131108:PRJ131114 QAU131108:QBF131114 QKQ131108:QLB131114 QUM131108:QUX131114 REI131108:RET131114 ROE131108:ROP131114 RYA131108:RYL131114 SHW131108:SIH131114 SRS131108:SSD131114 TBO131108:TBZ131114 TLK131108:TLV131114 TVG131108:TVR131114 UFC131108:UFN131114 UOY131108:UPJ131114 UYU131108:UZF131114 VIQ131108:VJB131114 VSM131108:VSX131114 WCI131108:WCT131114 WME131108:WMP131114 WWA131108:WWL131114 JO196644:JZ196650 TK196644:TV196650 ADG196644:ADR196650 ANC196644:ANN196650 AWY196644:AXJ196650 BGU196644:BHF196650 BQQ196644:BRB196650 CAM196644:CAX196650 CKI196644:CKT196650 CUE196644:CUP196650 DEA196644:DEL196650 DNW196644:DOH196650 DXS196644:DYD196650 EHO196644:EHZ196650 ERK196644:ERV196650 FBG196644:FBR196650 FLC196644:FLN196650 FUY196644:FVJ196650 GEU196644:GFF196650 GOQ196644:GPB196650 GYM196644:GYX196650 HII196644:HIT196650 HSE196644:HSP196650 ICA196644:ICL196650 ILW196644:IMH196650 IVS196644:IWD196650 JFO196644:JFZ196650 JPK196644:JPV196650 JZG196644:JZR196650 KJC196644:KJN196650 KSY196644:KTJ196650 LCU196644:LDF196650 LMQ196644:LNB196650 LWM196644:LWX196650 MGI196644:MGT196650 MQE196644:MQP196650 NAA196644:NAL196650 NJW196644:NKH196650 NTS196644:NUD196650 ODO196644:ODZ196650 ONK196644:ONV196650 OXG196644:OXR196650 PHC196644:PHN196650 PQY196644:PRJ196650 QAU196644:QBF196650 QKQ196644:QLB196650 QUM196644:QUX196650 REI196644:RET196650 ROE196644:ROP196650 RYA196644:RYL196650 SHW196644:SIH196650 SRS196644:SSD196650 TBO196644:TBZ196650 TLK196644:TLV196650 TVG196644:TVR196650 UFC196644:UFN196650 UOY196644:UPJ196650 UYU196644:UZF196650 VIQ196644:VJB196650 VSM196644:VSX196650 WCI196644:WCT196650 WME196644:WMP196650 WWA196644:WWL196650 JO262180:JZ262186 TK262180:TV262186 ADG262180:ADR262186 ANC262180:ANN262186 AWY262180:AXJ262186 BGU262180:BHF262186 BQQ262180:BRB262186 CAM262180:CAX262186 CKI262180:CKT262186 CUE262180:CUP262186 DEA262180:DEL262186 DNW262180:DOH262186 DXS262180:DYD262186 EHO262180:EHZ262186 ERK262180:ERV262186 FBG262180:FBR262186 FLC262180:FLN262186 FUY262180:FVJ262186 GEU262180:GFF262186 GOQ262180:GPB262186 GYM262180:GYX262186 HII262180:HIT262186 HSE262180:HSP262186 ICA262180:ICL262186 ILW262180:IMH262186 IVS262180:IWD262186 JFO262180:JFZ262186 JPK262180:JPV262186 JZG262180:JZR262186 KJC262180:KJN262186 KSY262180:KTJ262186 LCU262180:LDF262186 LMQ262180:LNB262186 LWM262180:LWX262186 MGI262180:MGT262186 MQE262180:MQP262186 NAA262180:NAL262186 NJW262180:NKH262186 NTS262180:NUD262186 ODO262180:ODZ262186 ONK262180:ONV262186 OXG262180:OXR262186 PHC262180:PHN262186 PQY262180:PRJ262186 QAU262180:QBF262186 QKQ262180:QLB262186 QUM262180:QUX262186 REI262180:RET262186 ROE262180:ROP262186 RYA262180:RYL262186 SHW262180:SIH262186 SRS262180:SSD262186 TBO262180:TBZ262186 TLK262180:TLV262186 TVG262180:TVR262186 UFC262180:UFN262186 UOY262180:UPJ262186 UYU262180:UZF262186 VIQ262180:VJB262186 VSM262180:VSX262186 WCI262180:WCT262186 WME262180:WMP262186 WWA262180:WWL262186 JO327716:JZ327722 TK327716:TV327722 ADG327716:ADR327722 ANC327716:ANN327722 AWY327716:AXJ327722 BGU327716:BHF327722 BQQ327716:BRB327722 CAM327716:CAX327722 CKI327716:CKT327722 CUE327716:CUP327722 DEA327716:DEL327722 DNW327716:DOH327722 DXS327716:DYD327722 EHO327716:EHZ327722 ERK327716:ERV327722 FBG327716:FBR327722 FLC327716:FLN327722 FUY327716:FVJ327722 GEU327716:GFF327722 GOQ327716:GPB327722 GYM327716:GYX327722 HII327716:HIT327722 HSE327716:HSP327722 ICA327716:ICL327722 ILW327716:IMH327722 IVS327716:IWD327722 JFO327716:JFZ327722 JPK327716:JPV327722 JZG327716:JZR327722 KJC327716:KJN327722 KSY327716:KTJ327722 LCU327716:LDF327722 LMQ327716:LNB327722 LWM327716:LWX327722 MGI327716:MGT327722 MQE327716:MQP327722 NAA327716:NAL327722 NJW327716:NKH327722 NTS327716:NUD327722 ODO327716:ODZ327722 ONK327716:ONV327722 OXG327716:OXR327722 PHC327716:PHN327722 PQY327716:PRJ327722 QAU327716:QBF327722 QKQ327716:QLB327722 QUM327716:QUX327722 REI327716:RET327722 ROE327716:ROP327722 RYA327716:RYL327722 SHW327716:SIH327722 SRS327716:SSD327722 TBO327716:TBZ327722 TLK327716:TLV327722 TVG327716:TVR327722 UFC327716:UFN327722 UOY327716:UPJ327722 UYU327716:UZF327722 VIQ327716:VJB327722 VSM327716:VSX327722 WCI327716:WCT327722 WME327716:WMP327722 WWA327716:WWL327722 JO393252:JZ393258 TK393252:TV393258 ADG393252:ADR393258 ANC393252:ANN393258 AWY393252:AXJ393258 BGU393252:BHF393258 BQQ393252:BRB393258 CAM393252:CAX393258 CKI393252:CKT393258 CUE393252:CUP393258 DEA393252:DEL393258 DNW393252:DOH393258 DXS393252:DYD393258 EHO393252:EHZ393258 ERK393252:ERV393258 FBG393252:FBR393258 FLC393252:FLN393258 FUY393252:FVJ393258 GEU393252:GFF393258 GOQ393252:GPB393258 GYM393252:GYX393258 HII393252:HIT393258 HSE393252:HSP393258 ICA393252:ICL393258 ILW393252:IMH393258 IVS393252:IWD393258 JFO393252:JFZ393258 JPK393252:JPV393258 JZG393252:JZR393258 KJC393252:KJN393258 KSY393252:KTJ393258 LCU393252:LDF393258 LMQ393252:LNB393258 LWM393252:LWX393258 MGI393252:MGT393258 MQE393252:MQP393258 NAA393252:NAL393258 NJW393252:NKH393258 NTS393252:NUD393258 ODO393252:ODZ393258 ONK393252:ONV393258 OXG393252:OXR393258 PHC393252:PHN393258 PQY393252:PRJ393258 QAU393252:QBF393258 QKQ393252:QLB393258 QUM393252:QUX393258 REI393252:RET393258 ROE393252:ROP393258 RYA393252:RYL393258 SHW393252:SIH393258 SRS393252:SSD393258 TBO393252:TBZ393258 TLK393252:TLV393258 TVG393252:TVR393258 UFC393252:UFN393258 UOY393252:UPJ393258 UYU393252:UZF393258 VIQ393252:VJB393258 VSM393252:VSX393258 WCI393252:WCT393258 WME393252:WMP393258 WWA393252:WWL393258 JO458788:JZ458794 TK458788:TV458794 ADG458788:ADR458794 ANC458788:ANN458794 AWY458788:AXJ458794 BGU458788:BHF458794 BQQ458788:BRB458794 CAM458788:CAX458794 CKI458788:CKT458794 CUE458788:CUP458794 DEA458788:DEL458794 DNW458788:DOH458794 DXS458788:DYD458794 EHO458788:EHZ458794 ERK458788:ERV458794 FBG458788:FBR458794 FLC458788:FLN458794 FUY458788:FVJ458794 GEU458788:GFF458794 GOQ458788:GPB458794 GYM458788:GYX458794 HII458788:HIT458794 HSE458788:HSP458794 ICA458788:ICL458794 ILW458788:IMH458794 IVS458788:IWD458794 JFO458788:JFZ458794 JPK458788:JPV458794 JZG458788:JZR458794 KJC458788:KJN458794 KSY458788:KTJ458794 LCU458788:LDF458794 LMQ458788:LNB458794 LWM458788:LWX458794 MGI458788:MGT458794 MQE458788:MQP458794 NAA458788:NAL458794 NJW458788:NKH458794 NTS458788:NUD458794 ODO458788:ODZ458794 ONK458788:ONV458794 OXG458788:OXR458794 PHC458788:PHN458794 PQY458788:PRJ458794 QAU458788:QBF458794 QKQ458788:QLB458794 QUM458788:QUX458794 REI458788:RET458794 ROE458788:ROP458794 RYA458788:RYL458794 SHW458788:SIH458794 SRS458788:SSD458794 TBO458788:TBZ458794 TLK458788:TLV458794 TVG458788:TVR458794 UFC458788:UFN458794 UOY458788:UPJ458794 UYU458788:UZF458794 VIQ458788:VJB458794 VSM458788:VSX458794 WCI458788:WCT458794 WME458788:WMP458794 WWA458788:WWL458794 JO524324:JZ524330 TK524324:TV524330 ADG524324:ADR524330 ANC524324:ANN524330 AWY524324:AXJ524330 BGU524324:BHF524330 BQQ524324:BRB524330 CAM524324:CAX524330 CKI524324:CKT524330 CUE524324:CUP524330 DEA524324:DEL524330 DNW524324:DOH524330 DXS524324:DYD524330 EHO524324:EHZ524330 ERK524324:ERV524330 FBG524324:FBR524330 FLC524324:FLN524330 FUY524324:FVJ524330 GEU524324:GFF524330 GOQ524324:GPB524330 GYM524324:GYX524330 HII524324:HIT524330 HSE524324:HSP524330 ICA524324:ICL524330 ILW524324:IMH524330 IVS524324:IWD524330 JFO524324:JFZ524330 JPK524324:JPV524330 JZG524324:JZR524330 KJC524324:KJN524330 KSY524324:KTJ524330 LCU524324:LDF524330 LMQ524324:LNB524330 LWM524324:LWX524330 MGI524324:MGT524330 MQE524324:MQP524330 NAA524324:NAL524330 NJW524324:NKH524330 NTS524324:NUD524330 ODO524324:ODZ524330 ONK524324:ONV524330 OXG524324:OXR524330 PHC524324:PHN524330 PQY524324:PRJ524330 QAU524324:QBF524330 QKQ524324:QLB524330 QUM524324:QUX524330 REI524324:RET524330 ROE524324:ROP524330 RYA524324:RYL524330 SHW524324:SIH524330 SRS524324:SSD524330 TBO524324:TBZ524330 TLK524324:TLV524330 TVG524324:TVR524330 UFC524324:UFN524330 UOY524324:UPJ524330 UYU524324:UZF524330 VIQ524324:VJB524330 VSM524324:VSX524330 WCI524324:WCT524330 WME524324:WMP524330 WWA524324:WWL524330 JO589860:JZ589866 TK589860:TV589866 ADG589860:ADR589866 ANC589860:ANN589866 AWY589860:AXJ589866 BGU589860:BHF589866 BQQ589860:BRB589866 CAM589860:CAX589866 CKI589860:CKT589866 CUE589860:CUP589866 DEA589860:DEL589866 DNW589860:DOH589866 DXS589860:DYD589866 EHO589860:EHZ589866 ERK589860:ERV589866 FBG589860:FBR589866 FLC589860:FLN589866 FUY589860:FVJ589866 GEU589860:GFF589866 GOQ589860:GPB589866 GYM589860:GYX589866 HII589860:HIT589866 HSE589860:HSP589866 ICA589860:ICL589866 ILW589860:IMH589866 IVS589860:IWD589866 JFO589860:JFZ589866 JPK589860:JPV589866 JZG589860:JZR589866 KJC589860:KJN589866 KSY589860:KTJ589866 LCU589860:LDF589866 LMQ589860:LNB589866 LWM589860:LWX589866 MGI589860:MGT589866 MQE589860:MQP589866 NAA589860:NAL589866 NJW589860:NKH589866 NTS589860:NUD589866 ODO589860:ODZ589866 ONK589860:ONV589866 OXG589860:OXR589866 PHC589860:PHN589866 PQY589860:PRJ589866 QAU589860:QBF589866 QKQ589860:QLB589866 QUM589860:QUX589866 REI589860:RET589866 ROE589860:ROP589866 RYA589860:RYL589866 SHW589860:SIH589866 SRS589860:SSD589866 TBO589860:TBZ589866 TLK589860:TLV589866 TVG589860:TVR589866 UFC589860:UFN589866 UOY589860:UPJ589866 UYU589860:UZF589866 VIQ589860:VJB589866 VSM589860:VSX589866 WCI589860:WCT589866 WME589860:WMP589866 WWA589860:WWL589866 JO655396:JZ655402 TK655396:TV655402 ADG655396:ADR655402 ANC655396:ANN655402 AWY655396:AXJ655402 BGU655396:BHF655402 BQQ655396:BRB655402 CAM655396:CAX655402 CKI655396:CKT655402 CUE655396:CUP655402 DEA655396:DEL655402 DNW655396:DOH655402 DXS655396:DYD655402 EHO655396:EHZ655402 ERK655396:ERV655402 FBG655396:FBR655402 FLC655396:FLN655402 FUY655396:FVJ655402 GEU655396:GFF655402 GOQ655396:GPB655402 GYM655396:GYX655402 HII655396:HIT655402 HSE655396:HSP655402 ICA655396:ICL655402 ILW655396:IMH655402 IVS655396:IWD655402 JFO655396:JFZ655402 JPK655396:JPV655402 JZG655396:JZR655402 KJC655396:KJN655402 KSY655396:KTJ655402 LCU655396:LDF655402 LMQ655396:LNB655402 LWM655396:LWX655402 MGI655396:MGT655402 MQE655396:MQP655402 NAA655396:NAL655402 NJW655396:NKH655402 NTS655396:NUD655402 ODO655396:ODZ655402 ONK655396:ONV655402 OXG655396:OXR655402 PHC655396:PHN655402 PQY655396:PRJ655402 QAU655396:QBF655402 QKQ655396:QLB655402 QUM655396:QUX655402 REI655396:RET655402 ROE655396:ROP655402 RYA655396:RYL655402 SHW655396:SIH655402 SRS655396:SSD655402 TBO655396:TBZ655402 TLK655396:TLV655402 TVG655396:TVR655402 UFC655396:UFN655402 UOY655396:UPJ655402 UYU655396:UZF655402 VIQ655396:VJB655402 VSM655396:VSX655402 WCI655396:WCT655402 WME655396:WMP655402 WWA655396:WWL655402 JO720932:JZ720938 TK720932:TV720938 ADG720932:ADR720938 ANC720932:ANN720938 AWY720932:AXJ720938 BGU720932:BHF720938 BQQ720932:BRB720938 CAM720932:CAX720938 CKI720932:CKT720938 CUE720932:CUP720938 DEA720932:DEL720938 DNW720932:DOH720938 DXS720932:DYD720938 EHO720932:EHZ720938 ERK720932:ERV720938 FBG720932:FBR720938 FLC720932:FLN720938 FUY720932:FVJ720938 GEU720932:GFF720938 GOQ720932:GPB720938 GYM720932:GYX720938 HII720932:HIT720938 HSE720932:HSP720938 ICA720932:ICL720938 ILW720932:IMH720938 IVS720932:IWD720938 JFO720932:JFZ720938 JPK720932:JPV720938 JZG720932:JZR720938 KJC720932:KJN720938 KSY720932:KTJ720938 LCU720932:LDF720938 LMQ720932:LNB720938 LWM720932:LWX720938 MGI720932:MGT720938 MQE720932:MQP720938 NAA720932:NAL720938 NJW720932:NKH720938 NTS720932:NUD720938 ODO720932:ODZ720938 ONK720932:ONV720938 OXG720932:OXR720938 PHC720932:PHN720938 PQY720932:PRJ720938 QAU720932:QBF720938 QKQ720932:QLB720938 QUM720932:QUX720938 REI720932:RET720938 ROE720932:ROP720938 RYA720932:RYL720938 SHW720932:SIH720938 SRS720932:SSD720938 TBO720932:TBZ720938 TLK720932:TLV720938 TVG720932:TVR720938 UFC720932:UFN720938 UOY720932:UPJ720938 UYU720932:UZF720938 VIQ720932:VJB720938 VSM720932:VSX720938 WCI720932:WCT720938 WME720932:WMP720938 WWA720932:WWL720938 JO786468:JZ786474 TK786468:TV786474 ADG786468:ADR786474 ANC786468:ANN786474 AWY786468:AXJ786474 BGU786468:BHF786474 BQQ786468:BRB786474 CAM786468:CAX786474 CKI786468:CKT786474 CUE786468:CUP786474 DEA786468:DEL786474 DNW786468:DOH786474 DXS786468:DYD786474 EHO786468:EHZ786474 ERK786468:ERV786474 FBG786468:FBR786474 FLC786468:FLN786474 FUY786468:FVJ786474 GEU786468:GFF786474 GOQ786468:GPB786474 GYM786468:GYX786474 HII786468:HIT786474 HSE786468:HSP786474 ICA786468:ICL786474 ILW786468:IMH786474 IVS786468:IWD786474 JFO786468:JFZ786474 JPK786468:JPV786474 JZG786468:JZR786474 KJC786468:KJN786474 KSY786468:KTJ786474 LCU786468:LDF786474 LMQ786468:LNB786474 LWM786468:LWX786474 MGI786468:MGT786474 MQE786468:MQP786474 NAA786468:NAL786474 NJW786468:NKH786474 NTS786468:NUD786474 ODO786468:ODZ786474 ONK786468:ONV786474 OXG786468:OXR786474 PHC786468:PHN786474 PQY786468:PRJ786474 QAU786468:QBF786474 QKQ786468:QLB786474 QUM786468:QUX786474 REI786468:RET786474 ROE786468:ROP786474 RYA786468:RYL786474 SHW786468:SIH786474 SRS786468:SSD786474 TBO786468:TBZ786474 TLK786468:TLV786474 TVG786468:TVR786474 UFC786468:UFN786474 UOY786468:UPJ786474 UYU786468:UZF786474 VIQ786468:VJB786474 VSM786468:VSX786474 WCI786468:WCT786474 WME786468:WMP786474 WWA786468:WWL786474 JO852004:JZ852010 TK852004:TV852010 ADG852004:ADR852010 ANC852004:ANN852010 AWY852004:AXJ852010 BGU852004:BHF852010 BQQ852004:BRB852010 CAM852004:CAX852010 CKI852004:CKT852010 CUE852004:CUP852010 DEA852004:DEL852010 DNW852004:DOH852010 DXS852004:DYD852010 EHO852004:EHZ852010 ERK852004:ERV852010 FBG852004:FBR852010 FLC852004:FLN852010 FUY852004:FVJ852010 GEU852004:GFF852010 GOQ852004:GPB852010 GYM852004:GYX852010 HII852004:HIT852010 HSE852004:HSP852010 ICA852004:ICL852010 ILW852004:IMH852010 IVS852004:IWD852010 JFO852004:JFZ852010 JPK852004:JPV852010 JZG852004:JZR852010 KJC852004:KJN852010 KSY852004:KTJ852010 LCU852004:LDF852010 LMQ852004:LNB852010 LWM852004:LWX852010 MGI852004:MGT852010 MQE852004:MQP852010 NAA852004:NAL852010 NJW852004:NKH852010 NTS852004:NUD852010 ODO852004:ODZ852010 ONK852004:ONV852010 OXG852004:OXR852010 PHC852004:PHN852010 PQY852004:PRJ852010 QAU852004:QBF852010 QKQ852004:QLB852010 QUM852004:QUX852010 REI852004:RET852010 ROE852004:ROP852010 RYA852004:RYL852010 SHW852004:SIH852010 SRS852004:SSD852010 TBO852004:TBZ852010 TLK852004:TLV852010 TVG852004:TVR852010 UFC852004:UFN852010 UOY852004:UPJ852010 UYU852004:UZF852010 VIQ852004:VJB852010 VSM852004:VSX852010 WCI852004:WCT852010 WME852004:WMP852010 WWA852004:WWL852010 JO917540:JZ917546 TK917540:TV917546 ADG917540:ADR917546 ANC917540:ANN917546 AWY917540:AXJ917546 BGU917540:BHF917546 BQQ917540:BRB917546 CAM917540:CAX917546 CKI917540:CKT917546 CUE917540:CUP917546 DEA917540:DEL917546 DNW917540:DOH917546 DXS917540:DYD917546 EHO917540:EHZ917546 ERK917540:ERV917546 FBG917540:FBR917546 FLC917540:FLN917546 FUY917540:FVJ917546 GEU917540:GFF917546 GOQ917540:GPB917546 GYM917540:GYX917546 HII917540:HIT917546 HSE917540:HSP917546 ICA917540:ICL917546 ILW917540:IMH917546 IVS917540:IWD917546 JFO917540:JFZ917546 JPK917540:JPV917546 JZG917540:JZR917546 KJC917540:KJN917546 KSY917540:KTJ917546 LCU917540:LDF917546 LMQ917540:LNB917546 LWM917540:LWX917546 MGI917540:MGT917546 MQE917540:MQP917546 NAA917540:NAL917546 NJW917540:NKH917546 NTS917540:NUD917546 ODO917540:ODZ917546 ONK917540:ONV917546 OXG917540:OXR917546 PHC917540:PHN917546 PQY917540:PRJ917546 QAU917540:QBF917546 QKQ917540:QLB917546 QUM917540:QUX917546 REI917540:RET917546 ROE917540:ROP917546 RYA917540:RYL917546 SHW917540:SIH917546 SRS917540:SSD917546 TBO917540:TBZ917546 TLK917540:TLV917546 TVG917540:TVR917546 UFC917540:UFN917546 UOY917540:UPJ917546 UYU917540:UZF917546 VIQ917540:VJB917546 VSM917540:VSX917546 WCI917540:WCT917546 WME917540:WMP917546 WWA917540:WWL917546 JO983076:JZ983082 TK983076:TV983082 ADG983076:ADR983082 ANC983076:ANN983082 AWY983076:AXJ983082 BGU983076:BHF983082 BQQ983076:BRB983082 CAM983076:CAX983082 CKI983076:CKT983082 CUE983076:CUP983082 DEA983076:DEL983082 DNW983076:DOH983082 DXS983076:DYD983082 EHO983076:EHZ983082 ERK983076:ERV983082 FBG983076:FBR983082 FLC983076:FLN983082 FUY983076:FVJ983082 GEU983076:GFF983082 GOQ983076:GPB983082 GYM983076:GYX983082 HII983076:HIT983082 HSE983076:HSP983082 ICA983076:ICL983082 ILW983076:IMH983082 IVS983076:IWD983082 JFO983076:JFZ983082 JPK983076:JPV983082 JZG983076:JZR983082 KJC983076:KJN983082 KSY983076:KTJ983082 LCU983076:LDF983082 LMQ983076:LNB983082 LWM983076:LWX983082 MGI983076:MGT983082 MQE983076:MQP983082 NAA983076:NAL983082 NJW983076:NKH983082 NTS983076:NUD983082 ODO983076:ODZ983082 ONK983076:ONV983082 OXG983076:OXR983082 PHC983076:PHN983082 PQY983076:PRJ983082 QAU983076:QBF983082 QKQ983076:QLB983082 QUM983076:QUX983082 REI983076:RET983082 ROE983076:ROP983082 RYA983076:RYL983082 SHW983076:SIH983082 SRS983076:SSD983082 TBO983076:TBZ983082 TLK983076:TLV983082 TVG983076:TVR983082 UFC983076:UFN983082 UOY983076:UPJ983082 UYU983076:UZF983082 VIQ983076:VJB983082 VSM983076:VSX983082 WCI983076:WCT983082 WME983076:WMP983082 ADG40:ADR42 TK40:TV42 JO40:JZ42 WWA40:WWL42 WME40:WMP42 WCI40:WCT42 VSM40:VSX42 VIQ40:VJB42 UYU40:UZF42 UOY40:UPJ42 UFC40:UFN42 TVG40:TVR42 TLK40:TLV42 TBO40:TBZ42 SRS40:SSD42 SHW40:SIH42 RYA40:RYL42 ROE40:ROP42 REI40:RET42 QUM40:QUX42 QKQ40:QLB42 QAU40:QBF42 PQY40:PRJ42 PHC40:PHN42 OXG40:OXR42 ONK40:ONV42 ODO40:ODZ42 NTS40:NUD42 NJW40:NKH42 NAA40:NAL42 MQE40:MQP42 MGI40:MGT42 LWM40:LWX42 LMQ40:LNB42 LCU40:LDF42 KSY40:KTJ42 KJC40:KJN42 JZG40:JZR42 JPK40:JPV42 JFO40:JFZ42 IVS40:IWD42 ILW40:IMH42 ICA40:ICL42 HSE40:HSP42 HII40:HIT42 GYM40:GYX42 GOQ40:GPB42 GEU40:GFF42 FUY40:FVJ42 FLC40:FLN42 FBG40:FBR42 ERK40:ERV42 EHO40:EHZ42 DXS40:DYD42 DNW40:DOH42 DEA40:DEL42 CUE40:CUP42 CKI40:CKT42 CAM40:CAX42 BQQ40:BRB42 BGU40:BHF42 AWY40:AXJ42 BGU34:BHF35 BQQ34:BRB35 CAM34:CAX35 CKI34:CKT35 CUE34:CUP35 DEA34:DEL35 DNW34:DOH35 DXS34:DYD35 EHO34:EHZ35 ERK34:ERV35 FBG34:FBR35 FLC34:FLN35 FUY34:FVJ35 GEU34:GFF35 GOQ34:GPB35 GYM34:GYX35 HII34:HIT35 HSE34:HSP35 ICA34:ICL35 ILW34:IMH35 IVS34:IWD35 JFO34:JFZ35 JPK34:JPV35 JZG34:JZR35 KJC34:KJN35 KSY34:KTJ35 LCU34:LDF35 LMQ34:LNB35 LWM34:LWX35 MGI34:MGT35 MQE34:MQP35 NAA34:NAL35 NJW34:NKH35 NTS34:NUD35 ODO34:ODZ35 ONK34:ONV35 OXG34:OXR35 PHC34:PHN35 PQY34:PRJ35 QAU34:QBF35 QKQ34:QLB35 QUM34:QUX35 REI34:RET35 ROE34:ROP35 RYA34:RYL35 SHW34:SIH35 SRS34:SSD35 TBO34:TBZ35 TLK34:TLV35 TVG34:TVR35 UFC34:UFN35 UOY34:UPJ35 UYU34:UZF35 VIQ34:VJB35 VSM34:VSX35 WCI34:WCT35 WME34:WMP35 WWA34:WWL35 JO34:JZ35 TK34:TV35 ADG34:ADR35 ANC34:ANN35 ANC40:ANN42 ANC26:ANN26 ADG26:ADR26 TK26:TV26 JO26:JZ26 WWA26:WWL26 WME26:WMP26 WCI26:WCT26 VSM26:VSX26 VIQ26:VJB26 UYU26:UZF26 UOY26:UPJ26 UFC26:UFN26 TVG26:TVR26 TLK26:TLV26 TBO26:TBZ26 SRS26:SSD26 SHW26:SIH26 RYA26:RYL26 ROE26:ROP26 REI26:RET26 QUM26:QUX26 QKQ26:QLB26 QAU26:QBF26 PQY26:PRJ26 PHC26:PHN26 OXG26:OXR26 ONK26:ONV26 ODO26:ODZ26 NTS26:NUD26 NJW26:NKH26 NAA26:NAL26 MQE26:MQP26 MGI26:MGT26 LWM26:LWX26 LMQ26:LNB26 LCU26:LDF26 KSY26:KTJ26 KJC26:KJN26 JZG26:JZR26 JPK26:JPV26 JFO26:JFZ26 IVS26:IWD26 ILW26:IMH26 ICA26:ICL26 HSE26:HSP26 HII26:HIT26 GYM26:GYX26 GOQ26:GPB26 GEU26:GFF26 FUY26:FVJ26 FLC26:FLN26 FBG26:FBR26 ERK26:ERV26 EHO26:EHZ26 DXS26:DYD26 DNW26:DOH26 DEA26:DEL26 CUE26:CUP26 CKI26:CKT26 CAM26:CAX26 BQQ26:BRB26 BGU26:BHF26 AWY26:AXJ26 ANC30:ANN30 ADG30:ADR30 TK30:TV30 JO30:JZ30 WWA30:WWL30 WME30:WMP30 WCI30:WCT30 VSM30:VSX30 VIQ30:VJB30 UYU30:UZF30 UOY30:UPJ30 UFC30:UFN30 TVG30:TVR30 TLK30:TLV30 TBO30:TBZ30 SRS30:SSD30 SHW30:SIH30 RYA30:RYL30 ROE30:ROP30 REI30:RET30 QUM30:QUX30 QKQ30:QLB30 QAU30:QBF30 PQY30:PRJ30 PHC30:PHN30 OXG30:OXR30 ONK30:ONV30 ODO30:ODZ30 NTS30:NUD30 NJW30:NKH30 NAA30:NAL30 MQE30:MQP30 MGI30:MGT30 LWM30:LWX30 LMQ30:LNB30 LCU30:LDF30 KSY30:KTJ30 KJC30:KJN30 JZG30:JZR30 JPK30:JPV30 JFO30:JFZ30 IVS30:IWD30 ILW30:IMH30 ICA30:ICL30 HSE30:HSP30 HII30:HIT30 GYM30:GYX30 GOQ30:GPB30 GEU30:GFF30 FUY30:FVJ30 FLC30:FLN30 FBG30:FBR30 ERK30:ERV30 EHO30:EHZ30 DXS30:DYD30 DNW30:DOH30 DEA30:DEL30 CUE30:CUP30 CKI30:CKT30 CAM30:CAX30 BQQ30:BRB30 BGU30:BHF30 AWY30:AXJ30 AWY34:AXJ35 L34:AC34 L26:AC26 L40:AC40 L30:AC30 L35:AD35 L65572:AD65578 L983076:AD983082 L917540:AD917546 L852004:AD852010 L786468:AD786474 L720932:AD720938 L655396:AD655402 L589860:AD589866 L524324:AD524330 L458788:AD458794 L393252:AD393258 L327716:AD327722 L262180:AD262186 L196644:AD196650 L131108:AD131114 L41:AD42"/>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Q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Q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Q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Q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Q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Q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Q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Q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Q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Q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Q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Q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Q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Q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X983075 X65571 X131107 X196643 X262179 X327715 X393251 X458787 X524323 X589859 X655395 X720931 X786467 X852003 X917539 X25 Q39 JT39 TP39 ADL39 ANH39 AXD39 BGZ39 BQV39 CAR39 CKN39 CUJ39 DEF39 DOB39 DXX39 EHT39 ERP39 FBL39 FLH39 FVD39 GEZ39 GOV39 GYR39 HIN39 HSJ39 ICF39 IMB39 IVX39 JFT39 JPP39 JZL39 KJH39 KTD39 LCZ39 LMV39 LWR39 MGN39 MQJ39 NAF39 NKB39 NTX39 ODT39 ONP39 OXL39 PHH39 PRD39 QAZ39 QKV39 QUR39 REN39 ROJ39 RYF39 SIB39 SRX39 TBT39 TLP39 TVL39 UFH39 UPD39 UYZ39 VIV39 VSR39 WCN39 WMJ39 WWF39 X39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33"/>
    <dataValidation allowBlank="1" showInputMessage="1" showErrorMessage="1" prompt="Для выбора выполните двойной щелчок левой клавиши мыши по соответствующей ячейке." sqref="S65570 JV65570 TR65570 ADN65570 ANJ65570 AXF65570 BHB65570 BQX65570 CAT65570 CKP65570 CUL65570 DEH65570 DOD65570 DXZ65570 EHV65570 ERR65570 FBN65570 FLJ65570 FVF65570 GFB65570 GOX65570 GYT65570 HIP65570 HSL65570 ICH65570 IMD65570 IVZ65570 JFV65570 JPR65570 JZN65570 KJJ65570 KTF65570 LDB65570 LMX65570 LWT65570 MGP65570 MQL65570 NAH65570 NKD65570 NTZ65570 ODV65570 ONR65570 OXN65570 PHJ65570 PRF65570 QBB65570 QKX65570 QUT65570 REP65570 ROL65570 RYH65570 SID65570 SRZ65570 TBV65570 TLR65570 TVN65570 UFJ65570 UPF65570 UZB65570 VIX65570 VST65570 WCP65570 WML65570 WWH65570 S131106 JV131106 TR131106 ADN131106 ANJ131106 AXF131106 BHB131106 BQX131106 CAT131106 CKP131106 CUL131106 DEH131106 DOD131106 DXZ131106 EHV131106 ERR131106 FBN131106 FLJ131106 FVF131106 GFB131106 GOX131106 GYT131106 HIP131106 HSL131106 ICH131106 IMD131106 IVZ131106 JFV131106 JPR131106 JZN131106 KJJ131106 KTF131106 LDB131106 LMX131106 LWT131106 MGP131106 MQL131106 NAH131106 NKD131106 NTZ131106 ODV131106 ONR131106 OXN131106 PHJ131106 PRF131106 QBB131106 QKX131106 QUT131106 REP131106 ROL131106 RYH131106 SID131106 SRZ131106 TBV131106 TLR131106 TVN131106 UFJ131106 UPF131106 UZB131106 VIX131106 VST131106 WCP131106 WML131106 WWH131106 S196642 JV196642 TR196642 ADN196642 ANJ196642 AXF196642 BHB196642 BQX196642 CAT196642 CKP196642 CUL196642 DEH196642 DOD196642 DXZ196642 EHV196642 ERR196642 FBN196642 FLJ196642 FVF196642 GFB196642 GOX196642 GYT196642 HIP196642 HSL196642 ICH196642 IMD196642 IVZ196642 JFV196642 JPR196642 JZN196642 KJJ196642 KTF196642 LDB196642 LMX196642 LWT196642 MGP196642 MQL196642 NAH196642 NKD196642 NTZ196642 ODV196642 ONR196642 OXN196642 PHJ196642 PRF196642 QBB196642 QKX196642 QUT196642 REP196642 ROL196642 RYH196642 SID196642 SRZ196642 TBV196642 TLR196642 TVN196642 UFJ196642 UPF196642 UZB196642 VIX196642 VST196642 WCP196642 WML196642 WWH196642 S262178 JV262178 TR262178 ADN262178 ANJ262178 AXF262178 BHB262178 BQX262178 CAT262178 CKP262178 CUL262178 DEH262178 DOD262178 DXZ262178 EHV262178 ERR262178 FBN262178 FLJ262178 FVF262178 GFB262178 GOX262178 GYT262178 HIP262178 HSL262178 ICH262178 IMD262178 IVZ262178 JFV262178 JPR262178 JZN262178 KJJ262178 KTF262178 LDB262178 LMX262178 LWT262178 MGP262178 MQL262178 NAH262178 NKD262178 NTZ262178 ODV262178 ONR262178 OXN262178 PHJ262178 PRF262178 QBB262178 QKX262178 QUT262178 REP262178 ROL262178 RYH262178 SID262178 SRZ262178 TBV262178 TLR262178 TVN262178 UFJ262178 UPF262178 UZB262178 VIX262178 VST262178 WCP262178 WML262178 WWH262178 S327714 JV327714 TR327714 ADN327714 ANJ327714 AXF327714 BHB327714 BQX327714 CAT327714 CKP327714 CUL327714 DEH327714 DOD327714 DXZ327714 EHV327714 ERR327714 FBN327714 FLJ327714 FVF327714 GFB327714 GOX327714 GYT327714 HIP327714 HSL327714 ICH327714 IMD327714 IVZ327714 JFV327714 JPR327714 JZN327714 KJJ327714 KTF327714 LDB327714 LMX327714 LWT327714 MGP327714 MQL327714 NAH327714 NKD327714 NTZ327714 ODV327714 ONR327714 OXN327714 PHJ327714 PRF327714 QBB327714 QKX327714 QUT327714 REP327714 ROL327714 RYH327714 SID327714 SRZ327714 TBV327714 TLR327714 TVN327714 UFJ327714 UPF327714 UZB327714 VIX327714 VST327714 WCP327714 WML327714 WWH327714 S393250 JV393250 TR393250 ADN393250 ANJ393250 AXF393250 BHB393250 BQX393250 CAT393250 CKP393250 CUL393250 DEH393250 DOD393250 DXZ393250 EHV393250 ERR393250 FBN393250 FLJ393250 FVF393250 GFB393250 GOX393250 GYT393250 HIP393250 HSL393250 ICH393250 IMD393250 IVZ393250 JFV393250 JPR393250 JZN393250 KJJ393250 KTF393250 LDB393250 LMX393250 LWT393250 MGP393250 MQL393250 NAH393250 NKD393250 NTZ393250 ODV393250 ONR393250 OXN393250 PHJ393250 PRF393250 QBB393250 QKX393250 QUT393250 REP393250 ROL393250 RYH393250 SID393250 SRZ393250 TBV393250 TLR393250 TVN393250 UFJ393250 UPF393250 UZB393250 VIX393250 VST393250 WCP393250 WML393250 WWH393250 S458786 JV458786 TR458786 ADN458786 ANJ458786 AXF458786 BHB458786 BQX458786 CAT458786 CKP458786 CUL458786 DEH458786 DOD458786 DXZ458786 EHV458786 ERR458786 FBN458786 FLJ458786 FVF458786 GFB458786 GOX458786 GYT458786 HIP458786 HSL458786 ICH458786 IMD458786 IVZ458786 JFV458786 JPR458786 JZN458786 KJJ458786 KTF458786 LDB458786 LMX458786 LWT458786 MGP458786 MQL458786 NAH458786 NKD458786 NTZ458786 ODV458786 ONR458786 OXN458786 PHJ458786 PRF458786 QBB458786 QKX458786 QUT458786 REP458786 ROL458786 RYH458786 SID458786 SRZ458786 TBV458786 TLR458786 TVN458786 UFJ458786 UPF458786 UZB458786 VIX458786 VST458786 WCP458786 WML458786 WWH458786 S524322 JV524322 TR524322 ADN524322 ANJ524322 AXF524322 BHB524322 BQX524322 CAT524322 CKP524322 CUL524322 DEH524322 DOD524322 DXZ524322 EHV524322 ERR524322 FBN524322 FLJ524322 FVF524322 GFB524322 GOX524322 GYT524322 HIP524322 HSL524322 ICH524322 IMD524322 IVZ524322 JFV524322 JPR524322 JZN524322 KJJ524322 KTF524322 LDB524322 LMX524322 LWT524322 MGP524322 MQL524322 NAH524322 NKD524322 NTZ524322 ODV524322 ONR524322 OXN524322 PHJ524322 PRF524322 QBB524322 QKX524322 QUT524322 REP524322 ROL524322 RYH524322 SID524322 SRZ524322 TBV524322 TLR524322 TVN524322 UFJ524322 UPF524322 UZB524322 VIX524322 VST524322 WCP524322 WML524322 WWH524322 S589858 JV589858 TR589858 ADN589858 ANJ589858 AXF589858 BHB589858 BQX589858 CAT589858 CKP589858 CUL589858 DEH589858 DOD589858 DXZ589858 EHV589858 ERR589858 FBN589858 FLJ589858 FVF589858 GFB589858 GOX589858 GYT589858 HIP589858 HSL589858 ICH589858 IMD589858 IVZ589858 JFV589858 JPR589858 JZN589858 KJJ589858 KTF589858 LDB589858 LMX589858 LWT589858 MGP589858 MQL589858 NAH589858 NKD589858 NTZ589858 ODV589858 ONR589858 OXN589858 PHJ589858 PRF589858 QBB589858 QKX589858 QUT589858 REP589858 ROL589858 RYH589858 SID589858 SRZ589858 TBV589858 TLR589858 TVN589858 UFJ589858 UPF589858 UZB589858 VIX589858 VST589858 WCP589858 WML589858 WWH589858 S655394 JV655394 TR655394 ADN655394 ANJ655394 AXF655394 BHB655394 BQX655394 CAT655394 CKP655394 CUL655394 DEH655394 DOD655394 DXZ655394 EHV655394 ERR655394 FBN655394 FLJ655394 FVF655394 GFB655394 GOX655394 GYT655394 HIP655394 HSL655394 ICH655394 IMD655394 IVZ655394 JFV655394 JPR655394 JZN655394 KJJ655394 KTF655394 LDB655394 LMX655394 LWT655394 MGP655394 MQL655394 NAH655394 NKD655394 NTZ655394 ODV655394 ONR655394 OXN655394 PHJ655394 PRF655394 QBB655394 QKX655394 QUT655394 REP655394 ROL655394 RYH655394 SID655394 SRZ655394 TBV655394 TLR655394 TVN655394 UFJ655394 UPF655394 UZB655394 VIX655394 VST655394 WCP655394 WML655394 WWH655394 S720930 JV720930 TR720930 ADN720930 ANJ720930 AXF720930 BHB720930 BQX720930 CAT720930 CKP720930 CUL720930 DEH720930 DOD720930 DXZ720930 EHV720930 ERR720930 FBN720930 FLJ720930 FVF720930 GFB720930 GOX720930 GYT720930 HIP720930 HSL720930 ICH720930 IMD720930 IVZ720930 JFV720930 JPR720930 JZN720930 KJJ720930 KTF720930 LDB720930 LMX720930 LWT720930 MGP720930 MQL720930 NAH720930 NKD720930 NTZ720930 ODV720930 ONR720930 OXN720930 PHJ720930 PRF720930 QBB720930 QKX720930 QUT720930 REP720930 ROL720930 RYH720930 SID720930 SRZ720930 TBV720930 TLR720930 TVN720930 UFJ720930 UPF720930 UZB720930 VIX720930 VST720930 WCP720930 WML720930 WWH720930 S786466 JV786466 TR786466 ADN786466 ANJ786466 AXF786466 BHB786466 BQX786466 CAT786466 CKP786466 CUL786466 DEH786466 DOD786466 DXZ786466 EHV786466 ERR786466 FBN786466 FLJ786466 FVF786466 GFB786466 GOX786466 GYT786466 HIP786466 HSL786466 ICH786466 IMD786466 IVZ786466 JFV786466 JPR786466 JZN786466 KJJ786466 KTF786466 LDB786466 LMX786466 LWT786466 MGP786466 MQL786466 NAH786466 NKD786466 NTZ786466 ODV786466 ONR786466 OXN786466 PHJ786466 PRF786466 QBB786466 QKX786466 QUT786466 REP786466 ROL786466 RYH786466 SID786466 SRZ786466 TBV786466 TLR786466 TVN786466 UFJ786466 UPF786466 UZB786466 VIX786466 VST786466 WCP786466 WML786466 WWH786466 S852002 JV852002 TR852002 ADN852002 ANJ852002 AXF852002 BHB852002 BQX852002 CAT852002 CKP852002 CUL852002 DEH852002 DOD852002 DXZ852002 EHV852002 ERR852002 FBN852002 FLJ852002 FVF852002 GFB852002 GOX852002 GYT852002 HIP852002 HSL852002 ICH852002 IMD852002 IVZ852002 JFV852002 JPR852002 JZN852002 KJJ852002 KTF852002 LDB852002 LMX852002 LWT852002 MGP852002 MQL852002 NAH852002 NKD852002 NTZ852002 ODV852002 ONR852002 OXN852002 PHJ852002 PRF852002 QBB852002 QKX852002 QUT852002 REP852002 ROL852002 RYH852002 SID852002 SRZ852002 TBV852002 TLR852002 TVN852002 UFJ852002 UPF852002 UZB852002 VIX852002 VST852002 WCP852002 WML852002 WWH852002 S917538 JV917538 TR917538 ADN917538 ANJ917538 AXF917538 BHB917538 BQX917538 CAT917538 CKP917538 CUL917538 DEH917538 DOD917538 DXZ917538 EHV917538 ERR917538 FBN917538 FLJ917538 FVF917538 GFB917538 GOX917538 GYT917538 HIP917538 HSL917538 ICH917538 IMD917538 IVZ917538 JFV917538 JPR917538 JZN917538 KJJ917538 KTF917538 LDB917538 LMX917538 LWT917538 MGP917538 MQL917538 NAH917538 NKD917538 NTZ917538 ODV917538 ONR917538 OXN917538 PHJ917538 PRF917538 QBB917538 QKX917538 QUT917538 REP917538 ROL917538 RYH917538 SID917538 SRZ917538 TBV917538 TLR917538 TVN917538 UFJ917538 UPF917538 UZB917538 VIX917538 VST917538 WCP917538 WML917538 WWH917538 S983074 JV983074 TR983074 ADN983074 ANJ983074 AXF983074 BHB983074 BQX983074 CAT983074 CKP983074 CUL983074 DEH983074 DOD983074 DXZ983074 EHV983074 ERR983074 FBN983074 FLJ983074 FVF983074 GFB983074 GOX983074 GYT983074 HIP983074 HSL983074 ICH983074 IMD983074 IVZ983074 JFV983074 JPR983074 JZN983074 KJJ983074 KTF983074 LDB983074 LMX983074 LWT983074 MGP983074 MQL983074 NAH983074 NKD983074 NTZ983074 ODV983074 ONR983074 OXN983074 PHJ983074 PRF983074 QBB983074 QKX983074 QUT983074 REP983074 ROL983074 RYH983074 SID983074 SRZ983074 TBV983074 TLR983074 TVN983074 UFJ983074 UPF983074 UZB983074 VIX983074 VST983074 WCP983074 WML983074 WWH983074 U524322 U589858 JX65570 TT65570 ADP65570 ANL65570 AXH65570 BHD65570 BQZ65570 CAV65570 CKR65570 CUN65570 DEJ65570 DOF65570 DYB65570 EHX65570 ERT65570 FBP65570 FLL65570 FVH65570 GFD65570 GOZ65570 GYV65570 HIR65570 HSN65570 ICJ65570 IMF65570 IWB65570 JFX65570 JPT65570 JZP65570 KJL65570 KTH65570 LDD65570 LMZ65570 LWV65570 MGR65570 MQN65570 NAJ65570 NKF65570 NUB65570 ODX65570 ONT65570 OXP65570 PHL65570 PRH65570 QBD65570 QKZ65570 QUV65570 RER65570 RON65570 RYJ65570 SIF65570 SSB65570 TBX65570 TLT65570 TVP65570 UFL65570 UPH65570 UZD65570 VIZ65570 VSV65570 WCR65570 WMN65570 WWJ65570 U655394 JX131106 TT131106 ADP131106 ANL131106 AXH131106 BHD131106 BQZ131106 CAV131106 CKR131106 CUN131106 DEJ131106 DOF131106 DYB131106 EHX131106 ERT131106 FBP131106 FLL131106 FVH131106 GFD131106 GOZ131106 GYV131106 HIR131106 HSN131106 ICJ131106 IMF131106 IWB131106 JFX131106 JPT131106 JZP131106 KJL131106 KTH131106 LDD131106 LMZ131106 LWV131106 MGR131106 MQN131106 NAJ131106 NKF131106 NUB131106 ODX131106 ONT131106 OXP131106 PHL131106 PRH131106 QBD131106 QKZ131106 QUV131106 RER131106 RON131106 RYJ131106 SIF131106 SSB131106 TBX131106 TLT131106 TVP131106 UFL131106 UPH131106 UZD131106 VIZ131106 VSV131106 WCR131106 WMN131106 WWJ131106 U720930 JX196642 TT196642 ADP196642 ANL196642 AXH196642 BHD196642 BQZ196642 CAV196642 CKR196642 CUN196642 DEJ196642 DOF196642 DYB196642 EHX196642 ERT196642 FBP196642 FLL196642 FVH196642 GFD196642 GOZ196642 GYV196642 HIR196642 HSN196642 ICJ196642 IMF196642 IWB196642 JFX196642 JPT196642 JZP196642 KJL196642 KTH196642 LDD196642 LMZ196642 LWV196642 MGR196642 MQN196642 NAJ196642 NKF196642 NUB196642 ODX196642 ONT196642 OXP196642 PHL196642 PRH196642 QBD196642 QKZ196642 QUV196642 RER196642 RON196642 RYJ196642 SIF196642 SSB196642 TBX196642 TLT196642 TVP196642 UFL196642 UPH196642 UZD196642 VIZ196642 VSV196642 WCR196642 WMN196642 WWJ196642 U786466 JX262178 TT262178 ADP262178 ANL262178 AXH262178 BHD262178 BQZ262178 CAV262178 CKR262178 CUN262178 DEJ262178 DOF262178 DYB262178 EHX262178 ERT262178 FBP262178 FLL262178 FVH262178 GFD262178 GOZ262178 GYV262178 HIR262178 HSN262178 ICJ262178 IMF262178 IWB262178 JFX262178 JPT262178 JZP262178 KJL262178 KTH262178 LDD262178 LMZ262178 LWV262178 MGR262178 MQN262178 NAJ262178 NKF262178 NUB262178 ODX262178 ONT262178 OXP262178 PHL262178 PRH262178 QBD262178 QKZ262178 QUV262178 RER262178 RON262178 RYJ262178 SIF262178 SSB262178 TBX262178 TLT262178 TVP262178 UFL262178 UPH262178 UZD262178 VIZ262178 VSV262178 WCR262178 WMN262178 WWJ262178 U852002 JX327714 TT327714 ADP327714 ANL327714 AXH327714 BHD327714 BQZ327714 CAV327714 CKR327714 CUN327714 DEJ327714 DOF327714 DYB327714 EHX327714 ERT327714 FBP327714 FLL327714 FVH327714 GFD327714 GOZ327714 GYV327714 HIR327714 HSN327714 ICJ327714 IMF327714 IWB327714 JFX327714 JPT327714 JZP327714 KJL327714 KTH327714 LDD327714 LMZ327714 LWV327714 MGR327714 MQN327714 NAJ327714 NKF327714 NUB327714 ODX327714 ONT327714 OXP327714 PHL327714 PRH327714 QBD327714 QKZ327714 QUV327714 RER327714 RON327714 RYJ327714 SIF327714 SSB327714 TBX327714 TLT327714 TVP327714 UFL327714 UPH327714 UZD327714 VIZ327714 VSV327714 WCR327714 WMN327714 WWJ327714 U917538 JX393250 TT393250 ADP393250 ANL393250 AXH393250 BHD393250 BQZ393250 CAV393250 CKR393250 CUN393250 DEJ393250 DOF393250 DYB393250 EHX393250 ERT393250 FBP393250 FLL393250 FVH393250 GFD393250 GOZ393250 GYV393250 HIR393250 HSN393250 ICJ393250 IMF393250 IWB393250 JFX393250 JPT393250 JZP393250 KJL393250 KTH393250 LDD393250 LMZ393250 LWV393250 MGR393250 MQN393250 NAJ393250 NKF393250 NUB393250 ODX393250 ONT393250 OXP393250 PHL393250 PRH393250 QBD393250 QKZ393250 QUV393250 RER393250 RON393250 RYJ393250 SIF393250 SSB393250 TBX393250 TLT393250 TVP393250 UFL393250 UPH393250 UZD393250 VIZ393250 VSV393250 WCR393250 WMN393250 WWJ393250 U983074 JX458786 TT458786 ADP458786 ANL458786 AXH458786 BHD458786 BQZ458786 CAV458786 CKR458786 CUN458786 DEJ458786 DOF458786 DYB458786 EHX458786 ERT458786 FBP458786 FLL458786 FVH458786 GFD458786 GOZ458786 GYV458786 HIR458786 HSN458786 ICJ458786 IMF458786 IWB458786 JFX458786 JPT458786 JZP458786 KJL458786 KTH458786 LDD458786 LMZ458786 LWV458786 MGR458786 MQN458786 NAJ458786 NKF458786 NUB458786 ODX458786 ONT458786 OXP458786 PHL458786 PRH458786 QBD458786 QKZ458786 QUV458786 RER458786 RON458786 RYJ458786 SIF458786 SSB458786 TBX458786 TLT458786 TVP458786 UFL458786 UPH458786 UZD458786 VIZ458786 VSV458786 WCR458786 WMN458786 WWJ458786 U65570 JX524322 TT524322 ADP524322 ANL524322 AXH524322 BHD524322 BQZ524322 CAV524322 CKR524322 CUN524322 DEJ524322 DOF524322 DYB524322 EHX524322 ERT524322 FBP524322 FLL524322 FVH524322 GFD524322 GOZ524322 GYV524322 HIR524322 HSN524322 ICJ524322 IMF524322 IWB524322 JFX524322 JPT524322 JZP524322 KJL524322 KTH524322 LDD524322 LMZ524322 LWV524322 MGR524322 MQN524322 NAJ524322 NKF524322 NUB524322 ODX524322 ONT524322 OXP524322 PHL524322 PRH524322 QBD524322 QKZ524322 QUV524322 RER524322 RON524322 RYJ524322 SIF524322 SSB524322 TBX524322 TLT524322 TVP524322 UFL524322 UPH524322 UZD524322 VIZ524322 VSV524322 WCR524322 WMN524322 WWJ524322 U131106 JX589858 TT589858 ADP589858 ANL589858 AXH589858 BHD589858 BQZ589858 CAV589858 CKR589858 CUN589858 DEJ589858 DOF589858 DYB589858 EHX589858 ERT589858 FBP589858 FLL589858 FVH589858 GFD589858 GOZ589858 GYV589858 HIR589858 HSN589858 ICJ589858 IMF589858 IWB589858 JFX589858 JPT589858 JZP589858 KJL589858 KTH589858 LDD589858 LMZ589858 LWV589858 MGR589858 MQN589858 NAJ589858 NKF589858 NUB589858 ODX589858 ONT589858 OXP589858 PHL589858 PRH589858 QBD589858 QKZ589858 QUV589858 RER589858 RON589858 RYJ589858 SIF589858 SSB589858 TBX589858 TLT589858 TVP589858 UFL589858 UPH589858 UZD589858 VIZ589858 VSV589858 WCR589858 WMN589858 WWJ589858 U196642 JX655394 TT655394 ADP655394 ANL655394 AXH655394 BHD655394 BQZ655394 CAV655394 CKR655394 CUN655394 DEJ655394 DOF655394 DYB655394 EHX655394 ERT655394 FBP655394 FLL655394 FVH655394 GFD655394 GOZ655394 GYV655394 HIR655394 HSN655394 ICJ655394 IMF655394 IWB655394 JFX655394 JPT655394 JZP655394 KJL655394 KTH655394 LDD655394 LMZ655394 LWV655394 MGR655394 MQN655394 NAJ655394 NKF655394 NUB655394 ODX655394 ONT655394 OXP655394 PHL655394 PRH655394 QBD655394 QKZ655394 QUV655394 RER655394 RON655394 RYJ655394 SIF655394 SSB655394 TBX655394 TLT655394 TVP655394 UFL655394 UPH655394 UZD655394 VIZ655394 VSV655394 WCR655394 WMN655394 WWJ655394 U262178 JX720930 TT720930 ADP720930 ANL720930 AXH720930 BHD720930 BQZ720930 CAV720930 CKR720930 CUN720930 DEJ720930 DOF720930 DYB720930 EHX720930 ERT720930 FBP720930 FLL720930 FVH720930 GFD720930 GOZ720930 GYV720930 HIR720930 HSN720930 ICJ720930 IMF720930 IWB720930 JFX720930 JPT720930 JZP720930 KJL720930 KTH720930 LDD720930 LMZ720930 LWV720930 MGR720930 MQN720930 NAJ720930 NKF720930 NUB720930 ODX720930 ONT720930 OXP720930 PHL720930 PRH720930 QBD720930 QKZ720930 QUV720930 RER720930 RON720930 RYJ720930 SIF720930 SSB720930 TBX720930 TLT720930 TVP720930 UFL720930 UPH720930 UZD720930 VIZ720930 VSV720930 WCR720930 WMN720930 WWJ720930 WWJ24 JX786466 TT786466 ADP786466 ANL786466 AXH786466 BHD786466 BQZ786466 CAV786466 CKR786466 CUN786466 DEJ786466 DOF786466 DYB786466 EHX786466 ERT786466 FBP786466 FLL786466 FVH786466 GFD786466 GOZ786466 GYV786466 HIR786466 HSN786466 ICJ786466 IMF786466 IWB786466 JFX786466 JPT786466 JZP786466 KJL786466 KTH786466 LDD786466 LMZ786466 LWV786466 MGR786466 MQN786466 NAJ786466 NKF786466 NUB786466 ODX786466 ONT786466 OXP786466 PHL786466 PRH786466 QBD786466 QKZ786466 QUV786466 RER786466 RON786466 RYJ786466 SIF786466 SSB786466 TBX786466 TLT786466 TVP786466 UFL786466 UPH786466 UZD786466 VIZ786466 VSV786466 WCR786466 WMN786466 WWJ786466 U24 JX852002 TT852002 ADP852002 ANL852002 AXH852002 BHD852002 BQZ852002 CAV852002 CKR852002 CUN852002 DEJ852002 DOF852002 DYB852002 EHX852002 ERT852002 FBP852002 FLL852002 FVH852002 GFD852002 GOZ852002 GYV852002 HIR852002 HSN852002 ICJ852002 IMF852002 IWB852002 JFX852002 JPT852002 JZP852002 KJL852002 KTH852002 LDD852002 LMZ852002 LWV852002 MGR852002 MQN852002 NAJ852002 NKF852002 NUB852002 ODX852002 ONT852002 OXP852002 PHL852002 PRH852002 QBD852002 QKZ852002 QUV852002 RER852002 RON852002 RYJ852002 SIF852002 SSB852002 TBX852002 TLT852002 TVP852002 UFL852002 UPH852002 UZD852002 VIZ852002 VSV852002 WCR852002 WMN852002 WWJ852002 JX917538 TT917538 ADP917538 ANL917538 AXH917538 BHD917538 BQZ917538 CAV917538 CKR917538 CUN917538 DEJ917538 DOF917538 DYB917538 EHX917538 ERT917538 FBP917538 FLL917538 FVH917538 GFD917538 GOZ917538 GYV917538 HIR917538 HSN917538 ICJ917538 IMF917538 IWB917538 JFX917538 JPT917538 JZP917538 KJL917538 KTH917538 LDD917538 LMZ917538 LWV917538 MGR917538 MQN917538 NAJ917538 NKF917538 NUB917538 ODX917538 ONT917538 OXP917538 PHL917538 PRH917538 QBD917538 QKZ917538 QUV917538 RER917538 RON917538 RYJ917538 SIF917538 SSB917538 TBX917538 TLT917538 TVP917538 UFL917538 UPH917538 UZD917538 VIZ917538 VSV917538 WCR917538 WMN917538 WWJ917538 WWJ983074 JX983074 TT983074 ADP983074 ANL983074 AXH983074 BHD983074 BQZ983074 CAV983074 CKR983074 CUN983074 DEJ983074 DOF983074 DYB983074 EHX983074 ERT983074 FBP983074 FLL983074 FVH983074 GFD983074 GOZ983074 GYV983074 HIR983074 HSN983074 ICJ983074 IMF983074 IWB983074 JFX983074 JPT983074 JZP983074 KJL983074 KTH983074 LDD983074 LMZ983074 LWV983074 MGR983074 MQN983074 NAJ983074 NKF983074 NUB983074 ODX983074 ONT983074 OXP983074 PHL983074 PRH983074 QBD983074 QKZ983074 QUV983074 RER983074 RON983074 RYJ983074 SIF983074 SSB983074 TBX983074 TLT983074 TVP983074 UFL983074 UPH983074 UZD983074 VIZ983074 VSV983074 WCR983074 WMN983074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14 U393250 S24 U458786 Z65570 Z131106 Z196642 Z262178 Z327714 Z393250 Z458786 Z524322 Z589858 Z655394 Z720930 Z786466 Z852002 Z917538 Z983074 AB589858 AB655394 AB720930 AB786466 AB852002 AB917538 AB983074 AB65570 AB131106 AB196642 AB262178 AB458786 AB327714 AB393250 AB24 Z24 AB524322 JV38 S38 WWJ38 WMN38 WCR38 VSV38 VIZ38 UZD38 UPH38 UFL38 TVP38 TLT38 TBX38 SSB38 SIF38 RYJ38 RON38 RER38 QUV38 QKZ38 QBD38 PRH38 PHL38 OXP38 ONT38 ODX38 NUB38 NKF38 NAJ38 MQN38 MGR38 LWV38 LMZ38 LDD38 KTH38 KJL38 JZP38 JPT38 JFX38 IWB38 IMF38 ICJ38 HSN38 HIR38 GYV38 GOZ38 GFD38 FVH38 FLL38 FBP38 ERT38 EHX38 DYB38 DOF38 DEJ38 CUN38 CKR38 CAV38 BQZ38 BHD38 AXH38 ANL38 ADP38 TT38 TR38 JX38 WWH38 WML38 WCP38 VST38 VIX38 UZB38 UPF38 UFJ38 TVN38 TLR38 TBV38 SRZ38 SID38 RYH38 ROL38 REP38 QUT38 QKX38 QBB38 PRF38 PHJ38 OXN38 ONR38 ODV38 NTZ38 NKD38 NAH38 MQL38 MGP38 LWT38 LMX38 LDB38 KTF38 KJJ38 JZN38 JPR38 JFV38 IVZ38 IMD38 ICH38 HSL38 HIP38 GYT38 GOX38 GFB38 FVF38 FLJ38 FBN38 ERR38 EHV38 DXZ38 DOD38 DEH38 CUL38 CKP38 CAT38 BQX38 BHB38 AXF38 ANJ38 ADN38 U38 Z38 AB38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2 Z32 AB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R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R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R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R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R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R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R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R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R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R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R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R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R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R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WWI983074 T65570 JW65570 TS65570 ADO65570 ANK65570 AXG65570 BHC65570 BQY65570 CAU65570 CKQ65570 CUM65570 DEI65570 DOE65570 DYA65570 EHW65570 ERS65570 FBO65570 FLK65570 FVG65570 GFC65570 GOY65570 GYU65570 HIQ65570 HSM65570 ICI65570 IME65570 IWA65570 JFW65570 JPS65570 JZO65570 KJK65570 KTG65570 LDC65570 LMY65570 LWU65570 MGQ65570 MQM65570 NAI65570 NKE65570 NUA65570 ODW65570 ONS65570 OXO65570 PHK65570 PRG65570 QBC65570 QKY65570 QUU65570 REQ65570 ROM65570 RYI65570 SIE65570 SSA65570 TBW65570 TLS65570 TVO65570 UFK65570 UPG65570 UZC65570 VIY65570 VSU65570 WCQ65570 WMM65570 WWI65570 T131106 JW131106 TS131106 ADO131106 ANK131106 AXG131106 BHC131106 BQY131106 CAU131106 CKQ131106 CUM131106 DEI131106 DOE131106 DYA131106 EHW131106 ERS131106 FBO131106 FLK131106 FVG131106 GFC131106 GOY131106 GYU131106 HIQ131106 HSM131106 ICI131106 IME131106 IWA131106 JFW131106 JPS131106 JZO131106 KJK131106 KTG131106 LDC131106 LMY131106 LWU131106 MGQ131106 MQM131106 NAI131106 NKE131106 NUA131106 ODW131106 ONS131106 OXO131106 PHK131106 PRG131106 QBC131106 QKY131106 QUU131106 REQ131106 ROM131106 RYI131106 SIE131106 SSA131106 TBW131106 TLS131106 TVO131106 UFK131106 UPG131106 UZC131106 VIY131106 VSU131106 WCQ131106 WMM131106 WWI131106 T196642 JW196642 TS196642 ADO196642 ANK196642 AXG196642 BHC196642 BQY196642 CAU196642 CKQ196642 CUM196642 DEI196642 DOE196642 DYA196642 EHW196642 ERS196642 FBO196642 FLK196642 FVG196642 GFC196642 GOY196642 GYU196642 HIQ196642 HSM196642 ICI196642 IME196642 IWA196642 JFW196642 JPS196642 JZO196642 KJK196642 KTG196642 LDC196642 LMY196642 LWU196642 MGQ196642 MQM196642 NAI196642 NKE196642 NUA196642 ODW196642 ONS196642 OXO196642 PHK196642 PRG196642 QBC196642 QKY196642 QUU196642 REQ196642 ROM196642 RYI196642 SIE196642 SSA196642 TBW196642 TLS196642 TVO196642 UFK196642 UPG196642 UZC196642 VIY196642 VSU196642 WCQ196642 WMM196642 WWI196642 T262178 JW262178 TS262178 ADO262178 ANK262178 AXG262178 BHC262178 BQY262178 CAU262178 CKQ262178 CUM262178 DEI262178 DOE262178 DYA262178 EHW262178 ERS262178 FBO262178 FLK262178 FVG262178 GFC262178 GOY262178 GYU262178 HIQ262178 HSM262178 ICI262178 IME262178 IWA262178 JFW262178 JPS262178 JZO262178 KJK262178 KTG262178 LDC262178 LMY262178 LWU262178 MGQ262178 MQM262178 NAI262178 NKE262178 NUA262178 ODW262178 ONS262178 OXO262178 PHK262178 PRG262178 QBC262178 QKY262178 QUU262178 REQ262178 ROM262178 RYI262178 SIE262178 SSA262178 TBW262178 TLS262178 TVO262178 UFK262178 UPG262178 UZC262178 VIY262178 VSU262178 WCQ262178 WMM262178 WWI262178 T327714 JW327714 TS327714 ADO327714 ANK327714 AXG327714 BHC327714 BQY327714 CAU327714 CKQ327714 CUM327714 DEI327714 DOE327714 DYA327714 EHW327714 ERS327714 FBO327714 FLK327714 FVG327714 GFC327714 GOY327714 GYU327714 HIQ327714 HSM327714 ICI327714 IME327714 IWA327714 JFW327714 JPS327714 JZO327714 KJK327714 KTG327714 LDC327714 LMY327714 LWU327714 MGQ327714 MQM327714 NAI327714 NKE327714 NUA327714 ODW327714 ONS327714 OXO327714 PHK327714 PRG327714 QBC327714 QKY327714 QUU327714 REQ327714 ROM327714 RYI327714 SIE327714 SSA327714 TBW327714 TLS327714 TVO327714 UFK327714 UPG327714 UZC327714 VIY327714 VSU327714 WCQ327714 WMM327714 WWI327714 T393250 JW393250 TS393250 ADO393250 ANK393250 AXG393250 BHC393250 BQY393250 CAU393250 CKQ393250 CUM393250 DEI393250 DOE393250 DYA393250 EHW393250 ERS393250 FBO393250 FLK393250 FVG393250 GFC393250 GOY393250 GYU393250 HIQ393250 HSM393250 ICI393250 IME393250 IWA393250 JFW393250 JPS393250 JZO393250 KJK393250 KTG393250 LDC393250 LMY393250 LWU393250 MGQ393250 MQM393250 NAI393250 NKE393250 NUA393250 ODW393250 ONS393250 OXO393250 PHK393250 PRG393250 QBC393250 QKY393250 QUU393250 REQ393250 ROM393250 RYI393250 SIE393250 SSA393250 TBW393250 TLS393250 TVO393250 UFK393250 UPG393250 UZC393250 VIY393250 VSU393250 WCQ393250 WMM393250 WWI393250 T458786 JW458786 TS458786 ADO458786 ANK458786 AXG458786 BHC458786 BQY458786 CAU458786 CKQ458786 CUM458786 DEI458786 DOE458786 DYA458786 EHW458786 ERS458786 FBO458786 FLK458786 FVG458786 GFC458786 GOY458786 GYU458786 HIQ458786 HSM458786 ICI458786 IME458786 IWA458786 JFW458786 JPS458786 JZO458786 KJK458786 KTG458786 LDC458786 LMY458786 LWU458786 MGQ458786 MQM458786 NAI458786 NKE458786 NUA458786 ODW458786 ONS458786 OXO458786 PHK458786 PRG458786 QBC458786 QKY458786 QUU458786 REQ458786 ROM458786 RYI458786 SIE458786 SSA458786 TBW458786 TLS458786 TVO458786 UFK458786 UPG458786 UZC458786 VIY458786 VSU458786 WCQ458786 WMM458786 WWI458786 T524322 JW524322 TS524322 ADO524322 ANK524322 AXG524322 BHC524322 BQY524322 CAU524322 CKQ524322 CUM524322 DEI524322 DOE524322 DYA524322 EHW524322 ERS524322 FBO524322 FLK524322 FVG524322 GFC524322 GOY524322 GYU524322 HIQ524322 HSM524322 ICI524322 IME524322 IWA524322 JFW524322 JPS524322 JZO524322 KJK524322 KTG524322 LDC524322 LMY524322 LWU524322 MGQ524322 MQM524322 NAI524322 NKE524322 NUA524322 ODW524322 ONS524322 OXO524322 PHK524322 PRG524322 QBC524322 QKY524322 QUU524322 REQ524322 ROM524322 RYI524322 SIE524322 SSA524322 TBW524322 TLS524322 TVO524322 UFK524322 UPG524322 UZC524322 VIY524322 VSU524322 WCQ524322 WMM524322 WWI524322 T589858 JW589858 TS589858 ADO589858 ANK589858 AXG589858 BHC589858 BQY589858 CAU589858 CKQ589858 CUM589858 DEI589858 DOE589858 DYA589858 EHW589858 ERS589858 FBO589858 FLK589858 FVG589858 GFC589858 GOY589858 GYU589858 HIQ589858 HSM589858 ICI589858 IME589858 IWA589858 JFW589858 JPS589858 JZO589858 KJK589858 KTG589858 LDC589858 LMY589858 LWU589858 MGQ589858 MQM589858 NAI589858 NKE589858 NUA589858 ODW589858 ONS589858 OXO589858 PHK589858 PRG589858 QBC589858 QKY589858 QUU589858 REQ589858 ROM589858 RYI589858 SIE589858 SSA589858 TBW589858 TLS589858 TVO589858 UFK589858 UPG589858 UZC589858 VIY589858 VSU589858 WCQ589858 WMM589858 WWI589858 T655394 JW655394 TS655394 ADO655394 ANK655394 AXG655394 BHC655394 BQY655394 CAU655394 CKQ655394 CUM655394 DEI655394 DOE655394 DYA655394 EHW655394 ERS655394 FBO655394 FLK655394 FVG655394 GFC655394 GOY655394 GYU655394 HIQ655394 HSM655394 ICI655394 IME655394 IWA655394 JFW655394 JPS655394 JZO655394 KJK655394 KTG655394 LDC655394 LMY655394 LWU655394 MGQ655394 MQM655394 NAI655394 NKE655394 NUA655394 ODW655394 ONS655394 OXO655394 PHK655394 PRG655394 QBC655394 QKY655394 QUU655394 REQ655394 ROM655394 RYI655394 SIE655394 SSA655394 TBW655394 TLS655394 TVO655394 UFK655394 UPG655394 UZC655394 VIY655394 VSU655394 WCQ655394 WMM655394 WWI655394 T720930 JW720930 TS720930 ADO720930 ANK720930 AXG720930 BHC720930 BQY720930 CAU720930 CKQ720930 CUM720930 DEI720930 DOE720930 DYA720930 EHW720930 ERS720930 FBO720930 FLK720930 FVG720930 GFC720930 GOY720930 GYU720930 HIQ720930 HSM720930 ICI720930 IME720930 IWA720930 JFW720930 JPS720930 JZO720930 KJK720930 KTG720930 LDC720930 LMY720930 LWU720930 MGQ720930 MQM720930 NAI720930 NKE720930 NUA720930 ODW720930 ONS720930 OXO720930 PHK720930 PRG720930 QBC720930 QKY720930 QUU720930 REQ720930 ROM720930 RYI720930 SIE720930 SSA720930 TBW720930 TLS720930 TVO720930 UFK720930 UPG720930 UZC720930 VIY720930 VSU720930 WCQ720930 WMM720930 WWI720930 T786466 JW786466 TS786466 ADO786466 ANK786466 AXG786466 BHC786466 BQY786466 CAU786466 CKQ786466 CUM786466 DEI786466 DOE786466 DYA786466 EHW786466 ERS786466 FBO786466 FLK786466 FVG786466 GFC786466 GOY786466 GYU786466 HIQ786466 HSM786466 ICI786466 IME786466 IWA786466 JFW786466 JPS786466 JZO786466 KJK786466 KTG786466 LDC786466 LMY786466 LWU786466 MGQ786466 MQM786466 NAI786466 NKE786466 NUA786466 ODW786466 ONS786466 OXO786466 PHK786466 PRG786466 QBC786466 QKY786466 QUU786466 REQ786466 ROM786466 RYI786466 SIE786466 SSA786466 TBW786466 TLS786466 TVO786466 UFK786466 UPG786466 UZC786466 VIY786466 VSU786466 WCQ786466 WMM786466 WWI786466 T852002 JW852002 TS852002 ADO852002 ANK852002 AXG852002 BHC852002 BQY852002 CAU852002 CKQ852002 CUM852002 DEI852002 DOE852002 DYA852002 EHW852002 ERS852002 FBO852002 FLK852002 FVG852002 GFC852002 GOY852002 GYU852002 HIQ852002 HSM852002 ICI852002 IME852002 IWA852002 JFW852002 JPS852002 JZO852002 KJK852002 KTG852002 LDC852002 LMY852002 LWU852002 MGQ852002 MQM852002 NAI852002 NKE852002 NUA852002 ODW852002 ONS852002 OXO852002 PHK852002 PRG852002 QBC852002 QKY852002 QUU852002 REQ852002 ROM852002 RYI852002 SIE852002 SSA852002 TBW852002 TLS852002 TVO852002 UFK852002 UPG852002 UZC852002 VIY852002 VSU852002 WCQ852002 WMM852002 WWI852002 T917538 JW917538 TS917538 ADO917538 ANK917538 AXG917538 BHC917538 BQY917538 CAU917538 CKQ917538 CUM917538 DEI917538 DOE917538 DYA917538 EHW917538 ERS917538 FBO917538 FLK917538 FVG917538 GFC917538 GOY917538 GYU917538 HIQ917538 HSM917538 ICI917538 IME917538 IWA917538 JFW917538 JPS917538 JZO917538 KJK917538 KTG917538 LDC917538 LMY917538 LWU917538 MGQ917538 MQM917538 NAI917538 NKE917538 NUA917538 ODW917538 ONS917538 OXO917538 PHK917538 PRG917538 QBC917538 QKY917538 QUU917538 REQ917538 ROM917538 RYI917538 SIE917538 SSA917538 TBW917538 TLS917538 TVO917538 UFK917538 UPG917538 UZC917538 VIY917538 VSU917538 WCQ917538 WMM917538 WWI917538 T983074 JW983074 TS983074 ADO983074 ANK983074 AXG983074 BHC983074 BQY983074 CAU983074 CKQ983074 CUM983074 DEI983074 DOE983074 DYA983074 EHW983074 ERS983074 FBO983074 FLK983074 FVG983074 GFC983074 GOY983074 GYU983074 HIQ983074 HSM983074 ICI983074 IME983074 IWA983074 JFW983074 JPS983074 JZO983074 KJK983074 KTG983074 LDC983074 LMY983074 LWU983074 MGQ983074 MQM983074 NAI983074 NKE983074 NUA983074 ODW983074 ONS983074 OXO983074 PHK983074 PRG983074 QBC983074 QKY983074 QUU983074 REQ983074 ROM983074 RYI983074 SIE983074 SSA983074 TBW983074 TLS983074 TVO983074 UFK983074 UPG983074 UZC983074 VIY983074 VSU983074 WCQ983074 WMM983074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570 Y131106 Y196642 Y262178 Y327714 Y393250 Y458786 Y524322 Y589858 Y655394 Y720930 Y786466 Y852002 Y917538 Y983074 AA65570 AA131106 AA196642 AA262178 AA327714 AA393250 AA458786 AA524322 AA589858 AA655394 AA720930 AA786466 AA852002 AA917538 AA983074 Y24 R38 WWI38 WMM38 WCQ38 VSU38 VIY38 UZC38 UPG38 UFK38 TVO38 TLS38 TBW38 SSA38 SIE38 RYI38 ROM38 REQ38 QUU38 QKY38 QBC38 PRG38 PHK38 OXO38 ONS38 ODW38 NUA38 NKE38 NAI38 MQM38 MGQ38 LWU38 LMY38 LDC38 KTG38 KJK38 JZO38 JPS38 JFW38 IWA38 IME38 ICI38 HSM38 HIQ38 GYU38 GOY38 GFC38 FVG38 FLK38 FBO38 ERS38 EHW38 DYA38 DOE38 DEI38 CUM38 CKQ38 CAU38 BQY38 BHC38 AXG38 ANK38 ADO38 TS38 JW38 T38 WWG38 WMK38 WCO38 VSS38 VIW38 UZA38 UPE38 UFI38 TVM38 TLQ38 TBU38 SRY38 SIC38 RYG38 ROK38 REO38 QUS38 QKW38 QBA38 PRE38 PHI38 OXM38 ONQ38 ODU38 NTY38 NKC38 NAG38 MQK38 MGO38 LWS38 LMW38 LDA38 KTE38 KJI38 JZM38 JPQ38 JFU38 IVY38 IMC38 ICG38 HSK38 HIO38 GYS38 GOW38 GFA38 FVE38 FLI38 FBM38 ERQ38 EHU38 DXY38 DOC38 DEG38 CUK38 CKO38 CAS38 BQW38 BHA38 AXE38 ANI38 ADM38 TQ38 JU38 Y38 AA38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T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Y32 AA32"/>
    <dataValidation type="list" allowBlank="1" showInputMessage="1" showErrorMessage="1" errorTitle="Ошибка" error="Выберите значение из списка" sqref="WWB983074 M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M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M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M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M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M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M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M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M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M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M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M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M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M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M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8 TL38 ADH38 AND38 AWZ38 M38 WWB38 WMF38 WCJ38 VSN38 VIR38 UYV38 UOZ38 UFD38 TVH38 TLL38 TBP38 SRT38 SHX38 RYB38 ROF38 REJ38 QUN38 QKR38 QAV38 PQZ38 PHD38 OXH38 ONL38 ODP38 NTT38 NJX38 NAB38 MQF38 MGJ38 LWN38 LMR38 LCV38 KSZ38 KJD38 JZH38 JPL38 JFP38 IVT38 ILX38 ICB38 HSF38 HIJ38 GYN38 GOR38 GEV38 FUZ38 FLD38 FBH38 ERL38 EHP38 DXT38 DNX38 DEB38 CUF38 CKJ38 CAN38 BQR38 BGV38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9:JY65569 TN65569:TU65569 ADJ65569:ADQ65569 ANF65569:ANM65569 AXB65569:AXI65569 BGX65569:BHE65569 BQT65569:BRA65569 CAP65569:CAW65569 CKL65569:CKS65569 CUH65569:CUO65569 DED65569:DEK65569 DNZ65569:DOG65569 DXV65569:DYC65569 EHR65569:EHY65569 ERN65569:ERU65569 FBJ65569:FBQ65569 FLF65569:FLM65569 FVB65569:FVI65569 GEX65569:GFE65569 GOT65569:GPA65569 GYP65569:GYW65569 HIL65569:HIS65569 HSH65569:HSO65569 ICD65569:ICK65569 ILZ65569:IMG65569 IVV65569:IWC65569 JFR65569:JFY65569 JPN65569:JPU65569 JZJ65569:JZQ65569 KJF65569:KJM65569 KTB65569:KTI65569 LCX65569:LDE65569 LMT65569:LNA65569 LWP65569:LWW65569 MGL65569:MGS65569 MQH65569:MQO65569 NAD65569:NAK65569 NJZ65569:NKG65569 NTV65569:NUC65569 ODR65569:ODY65569 ONN65569:ONU65569 OXJ65569:OXQ65569 PHF65569:PHM65569 PRB65569:PRI65569 QAX65569:QBE65569 QKT65569:QLA65569 QUP65569:QUW65569 REL65569:RES65569 ROH65569:ROO65569 RYD65569:RYK65569 SHZ65569:SIG65569 SRV65569:SSC65569 TBR65569:TBY65569 TLN65569:TLU65569 TVJ65569:TVQ65569 UFF65569:UFM65569 UPB65569:UPI65569 UYX65569:UZE65569 VIT65569:VJA65569 VSP65569:VSW65569 WCL65569:WCS65569 WMH65569:WMO65569 WWD65569:WWK65569 JR131105:JY131105 TN131105:TU131105 ADJ131105:ADQ131105 ANF131105:ANM131105 AXB131105:AXI131105 BGX131105:BHE131105 BQT131105:BRA131105 CAP131105:CAW131105 CKL131105:CKS131105 CUH131105:CUO131105 DED131105:DEK131105 DNZ131105:DOG131105 DXV131105:DYC131105 EHR131105:EHY131105 ERN131105:ERU131105 FBJ131105:FBQ131105 FLF131105:FLM131105 FVB131105:FVI131105 GEX131105:GFE131105 GOT131105:GPA131105 GYP131105:GYW131105 HIL131105:HIS131105 HSH131105:HSO131105 ICD131105:ICK131105 ILZ131105:IMG131105 IVV131105:IWC131105 JFR131105:JFY131105 JPN131105:JPU131105 JZJ131105:JZQ131105 KJF131105:KJM131105 KTB131105:KTI131105 LCX131105:LDE131105 LMT131105:LNA131105 LWP131105:LWW131105 MGL131105:MGS131105 MQH131105:MQO131105 NAD131105:NAK131105 NJZ131105:NKG131105 NTV131105:NUC131105 ODR131105:ODY131105 ONN131105:ONU131105 OXJ131105:OXQ131105 PHF131105:PHM131105 PRB131105:PRI131105 QAX131105:QBE131105 QKT131105:QLA131105 QUP131105:QUW131105 REL131105:RES131105 ROH131105:ROO131105 RYD131105:RYK131105 SHZ131105:SIG131105 SRV131105:SSC131105 TBR131105:TBY131105 TLN131105:TLU131105 TVJ131105:TVQ131105 UFF131105:UFM131105 UPB131105:UPI131105 UYX131105:UZE131105 VIT131105:VJA131105 VSP131105:VSW131105 WCL131105:WCS131105 WMH131105:WMO131105 WWD131105:WWK131105 JR196641:JY196641 TN196641:TU196641 ADJ196641:ADQ196641 ANF196641:ANM196641 AXB196641:AXI196641 BGX196641:BHE196641 BQT196641:BRA196641 CAP196641:CAW196641 CKL196641:CKS196641 CUH196641:CUO196641 DED196641:DEK196641 DNZ196641:DOG196641 DXV196641:DYC196641 EHR196641:EHY196641 ERN196641:ERU196641 FBJ196641:FBQ196641 FLF196641:FLM196641 FVB196641:FVI196641 GEX196641:GFE196641 GOT196641:GPA196641 GYP196641:GYW196641 HIL196641:HIS196641 HSH196641:HSO196641 ICD196641:ICK196641 ILZ196641:IMG196641 IVV196641:IWC196641 JFR196641:JFY196641 JPN196641:JPU196641 JZJ196641:JZQ196641 KJF196641:KJM196641 KTB196641:KTI196641 LCX196641:LDE196641 LMT196641:LNA196641 LWP196641:LWW196641 MGL196641:MGS196641 MQH196641:MQO196641 NAD196641:NAK196641 NJZ196641:NKG196641 NTV196641:NUC196641 ODR196641:ODY196641 ONN196641:ONU196641 OXJ196641:OXQ196641 PHF196641:PHM196641 PRB196641:PRI196641 QAX196641:QBE196641 QKT196641:QLA196641 QUP196641:QUW196641 REL196641:RES196641 ROH196641:ROO196641 RYD196641:RYK196641 SHZ196641:SIG196641 SRV196641:SSC196641 TBR196641:TBY196641 TLN196641:TLU196641 TVJ196641:TVQ196641 UFF196641:UFM196641 UPB196641:UPI196641 UYX196641:UZE196641 VIT196641:VJA196641 VSP196641:VSW196641 WCL196641:WCS196641 WMH196641:WMO196641 WWD196641:WWK196641 JR262177:JY262177 TN262177:TU262177 ADJ262177:ADQ262177 ANF262177:ANM262177 AXB262177:AXI262177 BGX262177:BHE262177 BQT262177:BRA262177 CAP262177:CAW262177 CKL262177:CKS262177 CUH262177:CUO262177 DED262177:DEK262177 DNZ262177:DOG262177 DXV262177:DYC262177 EHR262177:EHY262177 ERN262177:ERU262177 FBJ262177:FBQ262177 FLF262177:FLM262177 FVB262177:FVI262177 GEX262177:GFE262177 GOT262177:GPA262177 GYP262177:GYW262177 HIL262177:HIS262177 HSH262177:HSO262177 ICD262177:ICK262177 ILZ262177:IMG262177 IVV262177:IWC262177 JFR262177:JFY262177 JPN262177:JPU262177 JZJ262177:JZQ262177 KJF262177:KJM262177 KTB262177:KTI262177 LCX262177:LDE262177 LMT262177:LNA262177 LWP262177:LWW262177 MGL262177:MGS262177 MQH262177:MQO262177 NAD262177:NAK262177 NJZ262177:NKG262177 NTV262177:NUC262177 ODR262177:ODY262177 ONN262177:ONU262177 OXJ262177:OXQ262177 PHF262177:PHM262177 PRB262177:PRI262177 QAX262177:QBE262177 QKT262177:QLA262177 QUP262177:QUW262177 REL262177:RES262177 ROH262177:ROO262177 RYD262177:RYK262177 SHZ262177:SIG262177 SRV262177:SSC262177 TBR262177:TBY262177 TLN262177:TLU262177 TVJ262177:TVQ262177 UFF262177:UFM262177 UPB262177:UPI262177 UYX262177:UZE262177 VIT262177:VJA262177 VSP262177:VSW262177 WCL262177:WCS262177 WMH262177:WMO262177 WWD262177:WWK262177 JR327713:JY327713 TN327713:TU327713 ADJ327713:ADQ327713 ANF327713:ANM327713 AXB327713:AXI327713 BGX327713:BHE327713 BQT327713:BRA327713 CAP327713:CAW327713 CKL327713:CKS327713 CUH327713:CUO327713 DED327713:DEK327713 DNZ327713:DOG327713 DXV327713:DYC327713 EHR327713:EHY327713 ERN327713:ERU327713 FBJ327713:FBQ327713 FLF327713:FLM327713 FVB327713:FVI327713 GEX327713:GFE327713 GOT327713:GPA327713 GYP327713:GYW327713 HIL327713:HIS327713 HSH327713:HSO327713 ICD327713:ICK327713 ILZ327713:IMG327713 IVV327713:IWC327713 JFR327713:JFY327713 JPN327713:JPU327713 JZJ327713:JZQ327713 KJF327713:KJM327713 KTB327713:KTI327713 LCX327713:LDE327713 LMT327713:LNA327713 LWP327713:LWW327713 MGL327713:MGS327713 MQH327713:MQO327713 NAD327713:NAK327713 NJZ327713:NKG327713 NTV327713:NUC327713 ODR327713:ODY327713 ONN327713:ONU327713 OXJ327713:OXQ327713 PHF327713:PHM327713 PRB327713:PRI327713 QAX327713:QBE327713 QKT327713:QLA327713 QUP327713:QUW327713 REL327713:RES327713 ROH327713:ROO327713 RYD327713:RYK327713 SHZ327713:SIG327713 SRV327713:SSC327713 TBR327713:TBY327713 TLN327713:TLU327713 TVJ327713:TVQ327713 UFF327713:UFM327713 UPB327713:UPI327713 UYX327713:UZE327713 VIT327713:VJA327713 VSP327713:VSW327713 WCL327713:WCS327713 WMH327713:WMO327713 WWD327713:WWK327713 JR393249:JY393249 TN393249:TU393249 ADJ393249:ADQ393249 ANF393249:ANM393249 AXB393249:AXI393249 BGX393249:BHE393249 BQT393249:BRA393249 CAP393249:CAW393249 CKL393249:CKS393249 CUH393249:CUO393249 DED393249:DEK393249 DNZ393249:DOG393249 DXV393249:DYC393249 EHR393249:EHY393249 ERN393249:ERU393249 FBJ393249:FBQ393249 FLF393249:FLM393249 FVB393249:FVI393249 GEX393249:GFE393249 GOT393249:GPA393249 GYP393249:GYW393249 HIL393249:HIS393249 HSH393249:HSO393249 ICD393249:ICK393249 ILZ393249:IMG393249 IVV393249:IWC393249 JFR393249:JFY393249 JPN393249:JPU393249 JZJ393249:JZQ393249 KJF393249:KJM393249 KTB393249:KTI393249 LCX393249:LDE393249 LMT393249:LNA393249 LWP393249:LWW393249 MGL393249:MGS393249 MQH393249:MQO393249 NAD393249:NAK393249 NJZ393249:NKG393249 NTV393249:NUC393249 ODR393249:ODY393249 ONN393249:ONU393249 OXJ393249:OXQ393249 PHF393249:PHM393249 PRB393249:PRI393249 QAX393249:QBE393249 QKT393249:QLA393249 QUP393249:QUW393249 REL393249:RES393249 ROH393249:ROO393249 RYD393249:RYK393249 SHZ393249:SIG393249 SRV393249:SSC393249 TBR393249:TBY393249 TLN393249:TLU393249 TVJ393249:TVQ393249 UFF393249:UFM393249 UPB393249:UPI393249 UYX393249:UZE393249 VIT393249:VJA393249 VSP393249:VSW393249 WCL393249:WCS393249 WMH393249:WMO393249 WWD393249:WWK393249 JR458785:JY458785 TN458785:TU458785 ADJ458785:ADQ458785 ANF458785:ANM458785 AXB458785:AXI458785 BGX458785:BHE458785 BQT458785:BRA458785 CAP458785:CAW458785 CKL458785:CKS458785 CUH458785:CUO458785 DED458785:DEK458785 DNZ458785:DOG458785 DXV458785:DYC458785 EHR458785:EHY458785 ERN458785:ERU458785 FBJ458785:FBQ458785 FLF458785:FLM458785 FVB458785:FVI458785 GEX458785:GFE458785 GOT458785:GPA458785 GYP458785:GYW458785 HIL458785:HIS458785 HSH458785:HSO458785 ICD458785:ICK458785 ILZ458785:IMG458785 IVV458785:IWC458785 JFR458785:JFY458785 JPN458785:JPU458785 JZJ458785:JZQ458785 KJF458785:KJM458785 KTB458785:KTI458785 LCX458785:LDE458785 LMT458785:LNA458785 LWP458785:LWW458785 MGL458785:MGS458785 MQH458785:MQO458785 NAD458785:NAK458785 NJZ458785:NKG458785 NTV458785:NUC458785 ODR458785:ODY458785 ONN458785:ONU458785 OXJ458785:OXQ458785 PHF458785:PHM458785 PRB458785:PRI458785 QAX458785:QBE458785 QKT458785:QLA458785 QUP458785:QUW458785 REL458785:RES458785 ROH458785:ROO458785 RYD458785:RYK458785 SHZ458785:SIG458785 SRV458785:SSC458785 TBR458785:TBY458785 TLN458785:TLU458785 TVJ458785:TVQ458785 UFF458785:UFM458785 UPB458785:UPI458785 UYX458785:UZE458785 VIT458785:VJA458785 VSP458785:VSW458785 WCL458785:WCS458785 WMH458785:WMO458785 WWD458785:WWK458785 JR524321:JY524321 TN524321:TU524321 ADJ524321:ADQ524321 ANF524321:ANM524321 AXB524321:AXI524321 BGX524321:BHE524321 BQT524321:BRA524321 CAP524321:CAW524321 CKL524321:CKS524321 CUH524321:CUO524321 DED524321:DEK524321 DNZ524321:DOG524321 DXV524321:DYC524321 EHR524321:EHY524321 ERN524321:ERU524321 FBJ524321:FBQ524321 FLF524321:FLM524321 FVB524321:FVI524321 GEX524321:GFE524321 GOT524321:GPA524321 GYP524321:GYW524321 HIL524321:HIS524321 HSH524321:HSO524321 ICD524321:ICK524321 ILZ524321:IMG524321 IVV524321:IWC524321 JFR524321:JFY524321 JPN524321:JPU524321 JZJ524321:JZQ524321 KJF524321:KJM524321 KTB524321:KTI524321 LCX524321:LDE524321 LMT524321:LNA524321 LWP524321:LWW524321 MGL524321:MGS524321 MQH524321:MQO524321 NAD524321:NAK524321 NJZ524321:NKG524321 NTV524321:NUC524321 ODR524321:ODY524321 ONN524321:ONU524321 OXJ524321:OXQ524321 PHF524321:PHM524321 PRB524321:PRI524321 QAX524321:QBE524321 QKT524321:QLA524321 QUP524321:QUW524321 REL524321:RES524321 ROH524321:ROO524321 RYD524321:RYK524321 SHZ524321:SIG524321 SRV524321:SSC524321 TBR524321:TBY524321 TLN524321:TLU524321 TVJ524321:TVQ524321 UFF524321:UFM524321 UPB524321:UPI524321 UYX524321:UZE524321 VIT524321:VJA524321 VSP524321:VSW524321 WCL524321:WCS524321 WMH524321:WMO524321 WWD524321:WWK524321 JR589857:JY589857 TN589857:TU589857 ADJ589857:ADQ589857 ANF589857:ANM589857 AXB589857:AXI589857 BGX589857:BHE589857 BQT589857:BRA589857 CAP589857:CAW589857 CKL589857:CKS589857 CUH589857:CUO589857 DED589857:DEK589857 DNZ589857:DOG589857 DXV589857:DYC589857 EHR589857:EHY589857 ERN589857:ERU589857 FBJ589857:FBQ589857 FLF589857:FLM589857 FVB589857:FVI589857 GEX589857:GFE589857 GOT589857:GPA589857 GYP589857:GYW589857 HIL589857:HIS589857 HSH589857:HSO589857 ICD589857:ICK589857 ILZ589857:IMG589857 IVV589857:IWC589857 JFR589857:JFY589857 JPN589857:JPU589857 JZJ589857:JZQ589857 KJF589857:KJM589857 KTB589857:KTI589857 LCX589857:LDE589857 LMT589857:LNA589857 LWP589857:LWW589857 MGL589857:MGS589857 MQH589857:MQO589857 NAD589857:NAK589857 NJZ589857:NKG589857 NTV589857:NUC589857 ODR589857:ODY589857 ONN589857:ONU589857 OXJ589857:OXQ589857 PHF589857:PHM589857 PRB589857:PRI589857 QAX589857:QBE589857 QKT589857:QLA589857 QUP589857:QUW589857 REL589857:RES589857 ROH589857:ROO589857 RYD589857:RYK589857 SHZ589857:SIG589857 SRV589857:SSC589857 TBR589857:TBY589857 TLN589857:TLU589857 TVJ589857:TVQ589857 UFF589857:UFM589857 UPB589857:UPI589857 UYX589857:UZE589857 VIT589857:VJA589857 VSP589857:VSW589857 WCL589857:WCS589857 WMH589857:WMO589857 WWD589857:WWK589857 JR655393:JY655393 TN655393:TU655393 ADJ655393:ADQ655393 ANF655393:ANM655393 AXB655393:AXI655393 BGX655393:BHE655393 BQT655393:BRA655393 CAP655393:CAW655393 CKL655393:CKS655393 CUH655393:CUO655393 DED655393:DEK655393 DNZ655393:DOG655393 DXV655393:DYC655393 EHR655393:EHY655393 ERN655393:ERU655393 FBJ655393:FBQ655393 FLF655393:FLM655393 FVB655393:FVI655393 GEX655393:GFE655393 GOT655393:GPA655393 GYP655393:GYW655393 HIL655393:HIS655393 HSH655393:HSO655393 ICD655393:ICK655393 ILZ655393:IMG655393 IVV655393:IWC655393 JFR655393:JFY655393 JPN655393:JPU655393 JZJ655393:JZQ655393 KJF655393:KJM655393 KTB655393:KTI655393 LCX655393:LDE655393 LMT655393:LNA655393 LWP655393:LWW655393 MGL655393:MGS655393 MQH655393:MQO655393 NAD655393:NAK655393 NJZ655393:NKG655393 NTV655393:NUC655393 ODR655393:ODY655393 ONN655393:ONU655393 OXJ655393:OXQ655393 PHF655393:PHM655393 PRB655393:PRI655393 QAX655393:QBE655393 QKT655393:QLA655393 QUP655393:QUW655393 REL655393:RES655393 ROH655393:ROO655393 RYD655393:RYK655393 SHZ655393:SIG655393 SRV655393:SSC655393 TBR655393:TBY655393 TLN655393:TLU655393 TVJ655393:TVQ655393 UFF655393:UFM655393 UPB655393:UPI655393 UYX655393:UZE655393 VIT655393:VJA655393 VSP655393:VSW655393 WCL655393:WCS655393 WMH655393:WMO655393 WWD655393:WWK655393 JR720929:JY720929 TN720929:TU720929 ADJ720929:ADQ720929 ANF720929:ANM720929 AXB720929:AXI720929 BGX720929:BHE720929 BQT720929:BRA720929 CAP720929:CAW720929 CKL720929:CKS720929 CUH720929:CUO720929 DED720929:DEK720929 DNZ720929:DOG720929 DXV720929:DYC720929 EHR720929:EHY720929 ERN720929:ERU720929 FBJ720929:FBQ720929 FLF720929:FLM720929 FVB720929:FVI720929 GEX720929:GFE720929 GOT720929:GPA720929 GYP720929:GYW720929 HIL720929:HIS720929 HSH720929:HSO720929 ICD720929:ICK720929 ILZ720929:IMG720929 IVV720929:IWC720929 JFR720929:JFY720929 JPN720929:JPU720929 JZJ720929:JZQ720929 KJF720929:KJM720929 KTB720929:KTI720929 LCX720929:LDE720929 LMT720929:LNA720929 LWP720929:LWW720929 MGL720929:MGS720929 MQH720929:MQO720929 NAD720929:NAK720929 NJZ720929:NKG720929 NTV720929:NUC720929 ODR720929:ODY720929 ONN720929:ONU720929 OXJ720929:OXQ720929 PHF720929:PHM720929 PRB720929:PRI720929 QAX720929:QBE720929 QKT720929:QLA720929 QUP720929:QUW720929 REL720929:RES720929 ROH720929:ROO720929 RYD720929:RYK720929 SHZ720929:SIG720929 SRV720929:SSC720929 TBR720929:TBY720929 TLN720929:TLU720929 TVJ720929:TVQ720929 UFF720929:UFM720929 UPB720929:UPI720929 UYX720929:UZE720929 VIT720929:VJA720929 VSP720929:VSW720929 WCL720929:WCS720929 WMH720929:WMO720929 WWD720929:WWK720929 JR786465:JY786465 TN786465:TU786465 ADJ786465:ADQ786465 ANF786465:ANM786465 AXB786465:AXI786465 BGX786465:BHE786465 BQT786465:BRA786465 CAP786465:CAW786465 CKL786465:CKS786465 CUH786465:CUO786465 DED786465:DEK786465 DNZ786465:DOG786465 DXV786465:DYC786465 EHR786465:EHY786465 ERN786465:ERU786465 FBJ786465:FBQ786465 FLF786465:FLM786465 FVB786465:FVI786465 GEX786465:GFE786465 GOT786465:GPA786465 GYP786465:GYW786465 HIL786465:HIS786465 HSH786465:HSO786465 ICD786465:ICK786465 ILZ786465:IMG786465 IVV786465:IWC786465 JFR786465:JFY786465 JPN786465:JPU786465 JZJ786465:JZQ786465 KJF786465:KJM786465 KTB786465:KTI786465 LCX786465:LDE786465 LMT786465:LNA786465 LWP786465:LWW786465 MGL786465:MGS786465 MQH786465:MQO786465 NAD786465:NAK786465 NJZ786465:NKG786465 NTV786465:NUC786465 ODR786465:ODY786465 ONN786465:ONU786465 OXJ786465:OXQ786465 PHF786465:PHM786465 PRB786465:PRI786465 QAX786465:QBE786465 QKT786465:QLA786465 QUP786465:QUW786465 REL786465:RES786465 ROH786465:ROO786465 RYD786465:RYK786465 SHZ786465:SIG786465 SRV786465:SSC786465 TBR786465:TBY786465 TLN786465:TLU786465 TVJ786465:TVQ786465 UFF786465:UFM786465 UPB786465:UPI786465 UYX786465:UZE786465 VIT786465:VJA786465 VSP786465:VSW786465 WCL786465:WCS786465 WMH786465:WMO786465 WWD786465:WWK786465 JR852001:JY852001 TN852001:TU852001 ADJ852001:ADQ852001 ANF852001:ANM852001 AXB852001:AXI852001 BGX852001:BHE852001 BQT852001:BRA852001 CAP852001:CAW852001 CKL852001:CKS852001 CUH852001:CUO852001 DED852001:DEK852001 DNZ852001:DOG852001 DXV852001:DYC852001 EHR852001:EHY852001 ERN852001:ERU852001 FBJ852001:FBQ852001 FLF852001:FLM852001 FVB852001:FVI852001 GEX852001:GFE852001 GOT852001:GPA852001 GYP852001:GYW852001 HIL852001:HIS852001 HSH852001:HSO852001 ICD852001:ICK852001 ILZ852001:IMG852001 IVV852001:IWC852001 JFR852001:JFY852001 JPN852001:JPU852001 JZJ852001:JZQ852001 KJF852001:KJM852001 KTB852001:KTI852001 LCX852001:LDE852001 LMT852001:LNA852001 LWP852001:LWW852001 MGL852001:MGS852001 MQH852001:MQO852001 NAD852001:NAK852001 NJZ852001:NKG852001 NTV852001:NUC852001 ODR852001:ODY852001 ONN852001:ONU852001 OXJ852001:OXQ852001 PHF852001:PHM852001 PRB852001:PRI852001 QAX852001:QBE852001 QKT852001:QLA852001 QUP852001:QUW852001 REL852001:RES852001 ROH852001:ROO852001 RYD852001:RYK852001 SHZ852001:SIG852001 SRV852001:SSC852001 TBR852001:TBY852001 TLN852001:TLU852001 TVJ852001:TVQ852001 UFF852001:UFM852001 UPB852001:UPI852001 UYX852001:UZE852001 VIT852001:VJA852001 VSP852001:VSW852001 WCL852001:WCS852001 WMH852001:WMO852001 WWD852001:WWK852001 JR917537:JY917537 TN917537:TU917537 ADJ917537:ADQ917537 ANF917537:ANM917537 AXB917537:AXI917537 BGX917537:BHE917537 BQT917537:BRA917537 CAP917537:CAW917537 CKL917537:CKS917537 CUH917537:CUO917537 DED917537:DEK917537 DNZ917537:DOG917537 DXV917537:DYC917537 EHR917537:EHY917537 ERN917537:ERU917537 FBJ917537:FBQ917537 FLF917537:FLM917537 FVB917537:FVI917537 GEX917537:GFE917537 GOT917537:GPA917537 GYP917537:GYW917537 HIL917537:HIS917537 HSH917537:HSO917537 ICD917537:ICK917537 ILZ917537:IMG917537 IVV917537:IWC917537 JFR917537:JFY917537 JPN917537:JPU917537 JZJ917537:JZQ917537 KJF917537:KJM917537 KTB917537:KTI917537 LCX917537:LDE917537 LMT917537:LNA917537 LWP917537:LWW917537 MGL917537:MGS917537 MQH917537:MQO917537 NAD917537:NAK917537 NJZ917537:NKG917537 NTV917537:NUC917537 ODR917537:ODY917537 ONN917537:ONU917537 OXJ917537:OXQ917537 PHF917537:PHM917537 PRB917537:PRI917537 QAX917537:QBE917537 QKT917537:QLA917537 QUP917537:QUW917537 REL917537:RES917537 ROH917537:ROO917537 RYD917537:RYK917537 SHZ917537:SIG917537 SRV917537:SSC917537 TBR917537:TBY917537 TLN917537:TLU917537 TVJ917537:TVQ917537 UFF917537:UFM917537 UPB917537:UPI917537 UYX917537:UZE917537 VIT917537:VJA917537 VSP917537:VSW917537 WCL917537:WCS917537 WMH917537:WMO917537 WWD917537:WWK917537 WWD983073:WWK983073 JR983073:JY983073 TN983073:TU983073 ADJ983073:ADQ983073 ANF983073:ANM983073 AXB983073:AXI983073 BGX983073:BHE983073 BQT983073:BRA983073 CAP983073:CAW983073 CKL983073:CKS983073 CUH983073:CUO983073 DED983073:DEK983073 DNZ983073:DOG983073 DXV983073:DYC983073 EHR983073:EHY983073 ERN983073:ERU983073 FBJ983073:FBQ983073 FLF983073:FLM983073 FVB983073:FVI983073 GEX983073:GFE983073 GOT983073:GPA983073 GYP983073:GYW983073 HIL983073:HIS983073 HSH983073:HSO983073 ICD983073:ICK983073 ILZ983073:IMG983073 IVV983073:IWC983073 JFR983073:JFY983073 JPN983073:JPU983073 JZJ983073:JZQ983073 KJF983073:KJM983073 KTB983073:KTI983073 LCX983073:LDE983073 LMT983073:LNA983073 LWP983073:LWW983073 MGL983073:MGS983073 MQH983073:MQO983073 NAD983073:NAK983073 NJZ983073:NKG983073 NTV983073:NUC983073 ODR983073:ODY983073 ONN983073:ONU983073 OXJ983073:OXQ983073 PHF983073:PHM983073 PRB983073:PRI983073 QAX983073:QBE983073 QKT983073:QLA983073 QUP983073:QUW983073 REL983073:RES983073 ROH983073:ROO983073 RYD983073:RYK983073 SHZ983073:SIG983073 SRV983073:SSC983073 TBR983073:TBY983073 TLN983073:TLU983073 TVJ983073:TVQ983073 UFF983073:UFM983073 UPB983073:UPI983073 UYX983073:UZE983073 VIT983073:VJA983073 VSP983073:VSW983073 WCL983073:WCS983073 WMH983073:WMO983073 WCL37:WCS37 VSP37:VSW37 UYX37:UZE37 VIT37:VJA37 UFF37:UFM37 WWD37:WWK37 WMH37:WMO37 UPB37:UPI37 JR37:JY37 TN37:TU37 ADJ37:ADQ37 ANF37:ANM37 AXB37:AXI37 BGX37:BHE37 BQT37:BRA37 CAP37:CAW37 CKL37:CKS37 CUH37:CUO37 DED37:DEK37 DNZ37:DOG37 DXV37:DYC37 EHR37:EHY37 ERN37:ERU37 FBJ37:FBQ37 FLF37:FLM37 FVB37:FVI37 GEX37:GFE37 GOT37:GPA37 GYP37:GYW37 HIL37:HIS37 HSH37:HSO37 ICD37:ICK37 ILZ37:IMG37 IVV37:IWC37 JFR37:JFY37 JPN37:JPU37 JZJ37:JZQ37 KJF37:KJM37 KTB37:KTI37 LCX37:LDE37 LMT37:LNA37 LWP37:LWW37 MGL37:MGS37 MQH37:MQO37 NAD37:NAK37 NJZ37:NKG37 NTV37:NUC37 ODR37:ODY37 ONN37:ONU37 OXJ37:OXQ37 PHF37:PHM37 PRB37:PRI37 QAX37:QBE37 QKT37:QLA37 QUP37:QUW37 REL37:RES37 ROH37:ROO37 RYD37:RYK37 SHZ37:SIG37 SRV37:SSC37 TBR37:TBY37 TLN37:TLU37 TVJ37:TVQ37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O917537:AC917537 O852001:AC852001 O786465:AC786465 O720929:AC720929 O655393:AC655393 O589857:AC589857 O524321:AC524321 O458785:AC458785 O393249:AC393249 O327713:AC327713 O262177:AC262177 O196641:AC196641 O131105:AC131105 O65569:AC65569 O983073:AC983073">
      <formula1>kind_of_cons</formula1>
    </dataValidation>
    <dataValidation type="textLength" operator="lessThanOrEqual" allowBlank="1" showInputMessage="1" showErrorMessage="1" errorTitle="Ошибка" error="Допускается ввод не более 900 символов!" sqref="WWL983068:WWL983075 WMP983068:WMP983075 AD65564:AD65571 JZ65564:JZ65571 TV65564:TV65571 ADR65564:ADR65571 ANN65564:ANN65571 AXJ65564:AXJ65571 BHF65564:BHF65571 BRB65564:BRB65571 CAX65564:CAX65571 CKT65564:CKT65571 CUP65564:CUP65571 DEL65564:DEL65571 DOH65564:DOH65571 DYD65564:DYD65571 EHZ65564:EHZ65571 ERV65564:ERV65571 FBR65564:FBR65571 FLN65564:FLN65571 FVJ65564:FVJ65571 GFF65564:GFF65571 GPB65564:GPB65571 GYX65564:GYX65571 HIT65564:HIT65571 HSP65564:HSP65571 ICL65564:ICL65571 IMH65564:IMH65571 IWD65564:IWD65571 JFZ65564:JFZ65571 JPV65564:JPV65571 JZR65564:JZR65571 KJN65564:KJN65571 KTJ65564:KTJ65571 LDF65564:LDF65571 LNB65564:LNB65571 LWX65564:LWX65571 MGT65564:MGT65571 MQP65564:MQP65571 NAL65564:NAL65571 NKH65564:NKH65571 NUD65564:NUD65571 ODZ65564:ODZ65571 ONV65564:ONV65571 OXR65564:OXR65571 PHN65564:PHN65571 PRJ65564:PRJ65571 QBF65564:QBF65571 QLB65564:QLB65571 QUX65564:QUX65571 RET65564:RET65571 ROP65564:ROP65571 RYL65564:RYL65571 SIH65564:SIH65571 SSD65564:SSD65571 TBZ65564:TBZ65571 TLV65564:TLV65571 TVR65564:TVR65571 UFN65564:UFN65571 UPJ65564:UPJ65571 UZF65564:UZF65571 VJB65564:VJB65571 VSX65564:VSX65571 WCT65564:WCT65571 WMP65564:WMP65571 WWL65564:WWL65571 AD131100:AD131107 JZ131100:JZ131107 TV131100:TV131107 ADR131100:ADR131107 ANN131100:ANN131107 AXJ131100:AXJ131107 BHF131100:BHF131107 BRB131100:BRB131107 CAX131100:CAX131107 CKT131100:CKT131107 CUP131100:CUP131107 DEL131100:DEL131107 DOH131100:DOH131107 DYD131100:DYD131107 EHZ131100:EHZ131107 ERV131100:ERV131107 FBR131100:FBR131107 FLN131100:FLN131107 FVJ131100:FVJ131107 GFF131100:GFF131107 GPB131100:GPB131107 GYX131100:GYX131107 HIT131100:HIT131107 HSP131100:HSP131107 ICL131100:ICL131107 IMH131100:IMH131107 IWD131100:IWD131107 JFZ131100:JFZ131107 JPV131100:JPV131107 JZR131100:JZR131107 KJN131100:KJN131107 KTJ131100:KTJ131107 LDF131100:LDF131107 LNB131100:LNB131107 LWX131100:LWX131107 MGT131100:MGT131107 MQP131100:MQP131107 NAL131100:NAL131107 NKH131100:NKH131107 NUD131100:NUD131107 ODZ131100:ODZ131107 ONV131100:ONV131107 OXR131100:OXR131107 PHN131100:PHN131107 PRJ131100:PRJ131107 QBF131100:QBF131107 QLB131100:QLB131107 QUX131100:QUX131107 RET131100:RET131107 ROP131100:ROP131107 RYL131100:RYL131107 SIH131100:SIH131107 SSD131100:SSD131107 TBZ131100:TBZ131107 TLV131100:TLV131107 TVR131100:TVR131107 UFN131100:UFN131107 UPJ131100:UPJ131107 UZF131100:UZF131107 VJB131100:VJB131107 VSX131100:VSX131107 WCT131100:WCT131107 WMP131100:WMP131107 WWL131100:WWL131107 AD196636:AD196643 JZ196636:JZ196643 TV196636:TV196643 ADR196636:ADR196643 ANN196636:ANN196643 AXJ196636:AXJ196643 BHF196636:BHF196643 BRB196636:BRB196643 CAX196636:CAX196643 CKT196636:CKT196643 CUP196636:CUP196643 DEL196636:DEL196643 DOH196636:DOH196643 DYD196636:DYD196643 EHZ196636:EHZ196643 ERV196636:ERV196643 FBR196636:FBR196643 FLN196636:FLN196643 FVJ196636:FVJ196643 GFF196636:GFF196643 GPB196636:GPB196643 GYX196636:GYX196643 HIT196636:HIT196643 HSP196636:HSP196643 ICL196636:ICL196643 IMH196636:IMH196643 IWD196636:IWD196643 JFZ196636:JFZ196643 JPV196636:JPV196643 JZR196636:JZR196643 KJN196636:KJN196643 KTJ196636:KTJ196643 LDF196636:LDF196643 LNB196636:LNB196643 LWX196636:LWX196643 MGT196636:MGT196643 MQP196636:MQP196643 NAL196636:NAL196643 NKH196636:NKH196643 NUD196636:NUD196643 ODZ196636:ODZ196643 ONV196636:ONV196643 OXR196636:OXR196643 PHN196636:PHN196643 PRJ196636:PRJ196643 QBF196636:QBF196643 QLB196636:QLB196643 QUX196636:QUX196643 RET196636:RET196643 ROP196636:ROP196643 RYL196636:RYL196643 SIH196636:SIH196643 SSD196636:SSD196643 TBZ196636:TBZ196643 TLV196636:TLV196643 TVR196636:TVR196643 UFN196636:UFN196643 UPJ196636:UPJ196643 UZF196636:UZF196643 VJB196636:VJB196643 VSX196636:VSX196643 WCT196636:WCT196643 WMP196636:WMP196643 WWL196636:WWL196643 AD262172:AD262179 JZ262172:JZ262179 TV262172:TV262179 ADR262172:ADR262179 ANN262172:ANN262179 AXJ262172:AXJ262179 BHF262172:BHF262179 BRB262172:BRB262179 CAX262172:CAX262179 CKT262172:CKT262179 CUP262172:CUP262179 DEL262172:DEL262179 DOH262172:DOH262179 DYD262172:DYD262179 EHZ262172:EHZ262179 ERV262172:ERV262179 FBR262172:FBR262179 FLN262172:FLN262179 FVJ262172:FVJ262179 GFF262172:GFF262179 GPB262172:GPB262179 GYX262172:GYX262179 HIT262172:HIT262179 HSP262172:HSP262179 ICL262172:ICL262179 IMH262172:IMH262179 IWD262172:IWD262179 JFZ262172:JFZ262179 JPV262172:JPV262179 JZR262172:JZR262179 KJN262172:KJN262179 KTJ262172:KTJ262179 LDF262172:LDF262179 LNB262172:LNB262179 LWX262172:LWX262179 MGT262172:MGT262179 MQP262172:MQP262179 NAL262172:NAL262179 NKH262172:NKH262179 NUD262172:NUD262179 ODZ262172:ODZ262179 ONV262172:ONV262179 OXR262172:OXR262179 PHN262172:PHN262179 PRJ262172:PRJ262179 QBF262172:QBF262179 QLB262172:QLB262179 QUX262172:QUX262179 RET262172:RET262179 ROP262172:ROP262179 RYL262172:RYL262179 SIH262172:SIH262179 SSD262172:SSD262179 TBZ262172:TBZ262179 TLV262172:TLV262179 TVR262172:TVR262179 UFN262172:UFN262179 UPJ262172:UPJ262179 UZF262172:UZF262179 VJB262172:VJB262179 VSX262172:VSX262179 WCT262172:WCT262179 WMP262172:WMP262179 WWL262172:WWL262179 AD327708:AD327715 JZ327708:JZ327715 TV327708:TV327715 ADR327708:ADR327715 ANN327708:ANN327715 AXJ327708:AXJ327715 BHF327708:BHF327715 BRB327708:BRB327715 CAX327708:CAX327715 CKT327708:CKT327715 CUP327708:CUP327715 DEL327708:DEL327715 DOH327708:DOH327715 DYD327708:DYD327715 EHZ327708:EHZ327715 ERV327708:ERV327715 FBR327708:FBR327715 FLN327708:FLN327715 FVJ327708:FVJ327715 GFF327708:GFF327715 GPB327708:GPB327715 GYX327708:GYX327715 HIT327708:HIT327715 HSP327708:HSP327715 ICL327708:ICL327715 IMH327708:IMH327715 IWD327708:IWD327715 JFZ327708:JFZ327715 JPV327708:JPV327715 JZR327708:JZR327715 KJN327708:KJN327715 KTJ327708:KTJ327715 LDF327708:LDF327715 LNB327708:LNB327715 LWX327708:LWX327715 MGT327708:MGT327715 MQP327708:MQP327715 NAL327708:NAL327715 NKH327708:NKH327715 NUD327708:NUD327715 ODZ327708:ODZ327715 ONV327708:ONV327715 OXR327708:OXR327715 PHN327708:PHN327715 PRJ327708:PRJ327715 QBF327708:QBF327715 QLB327708:QLB327715 QUX327708:QUX327715 RET327708:RET327715 ROP327708:ROP327715 RYL327708:RYL327715 SIH327708:SIH327715 SSD327708:SSD327715 TBZ327708:TBZ327715 TLV327708:TLV327715 TVR327708:TVR327715 UFN327708:UFN327715 UPJ327708:UPJ327715 UZF327708:UZF327715 VJB327708:VJB327715 VSX327708:VSX327715 WCT327708:WCT327715 WMP327708:WMP327715 WWL327708:WWL327715 AD393244:AD393251 JZ393244:JZ393251 TV393244:TV393251 ADR393244:ADR393251 ANN393244:ANN393251 AXJ393244:AXJ393251 BHF393244:BHF393251 BRB393244:BRB393251 CAX393244:CAX393251 CKT393244:CKT393251 CUP393244:CUP393251 DEL393244:DEL393251 DOH393244:DOH393251 DYD393244:DYD393251 EHZ393244:EHZ393251 ERV393244:ERV393251 FBR393244:FBR393251 FLN393244:FLN393251 FVJ393244:FVJ393251 GFF393244:GFF393251 GPB393244:GPB393251 GYX393244:GYX393251 HIT393244:HIT393251 HSP393244:HSP393251 ICL393244:ICL393251 IMH393244:IMH393251 IWD393244:IWD393251 JFZ393244:JFZ393251 JPV393244:JPV393251 JZR393244:JZR393251 KJN393244:KJN393251 KTJ393244:KTJ393251 LDF393244:LDF393251 LNB393244:LNB393251 LWX393244:LWX393251 MGT393244:MGT393251 MQP393244:MQP393251 NAL393244:NAL393251 NKH393244:NKH393251 NUD393244:NUD393251 ODZ393244:ODZ393251 ONV393244:ONV393251 OXR393244:OXR393251 PHN393244:PHN393251 PRJ393244:PRJ393251 QBF393244:QBF393251 QLB393244:QLB393251 QUX393244:QUX393251 RET393244:RET393251 ROP393244:ROP393251 RYL393244:RYL393251 SIH393244:SIH393251 SSD393244:SSD393251 TBZ393244:TBZ393251 TLV393244:TLV393251 TVR393244:TVR393251 UFN393244:UFN393251 UPJ393244:UPJ393251 UZF393244:UZF393251 VJB393244:VJB393251 VSX393244:VSX393251 WCT393244:WCT393251 WMP393244:WMP393251 WWL393244:WWL393251 AD458780:AD458787 JZ458780:JZ458787 TV458780:TV458787 ADR458780:ADR458787 ANN458780:ANN458787 AXJ458780:AXJ458787 BHF458780:BHF458787 BRB458780:BRB458787 CAX458780:CAX458787 CKT458780:CKT458787 CUP458780:CUP458787 DEL458780:DEL458787 DOH458780:DOH458787 DYD458780:DYD458787 EHZ458780:EHZ458787 ERV458780:ERV458787 FBR458780:FBR458787 FLN458780:FLN458787 FVJ458780:FVJ458787 GFF458780:GFF458787 GPB458780:GPB458787 GYX458780:GYX458787 HIT458780:HIT458787 HSP458780:HSP458787 ICL458780:ICL458787 IMH458780:IMH458787 IWD458780:IWD458787 JFZ458780:JFZ458787 JPV458780:JPV458787 JZR458780:JZR458787 KJN458780:KJN458787 KTJ458780:KTJ458787 LDF458780:LDF458787 LNB458780:LNB458787 LWX458780:LWX458787 MGT458780:MGT458787 MQP458780:MQP458787 NAL458780:NAL458787 NKH458780:NKH458787 NUD458780:NUD458787 ODZ458780:ODZ458787 ONV458780:ONV458787 OXR458780:OXR458787 PHN458780:PHN458787 PRJ458780:PRJ458787 QBF458780:QBF458787 QLB458780:QLB458787 QUX458780:QUX458787 RET458780:RET458787 ROP458780:ROP458787 RYL458780:RYL458787 SIH458780:SIH458787 SSD458780:SSD458787 TBZ458780:TBZ458787 TLV458780:TLV458787 TVR458780:TVR458787 UFN458780:UFN458787 UPJ458780:UPJ458787 UZF458780:UZF458787 VJB458780:VJB458787 VSX458780:VSX458787 WCT458780:WCT458787 WMP458780:WMP458787 WWL458780:WWL458787 AD524316:AD524323 JZ524316:JZ524323 TV524316:TV524323 ADR524316:ADR524323 ANN524316:ANN524323 AXJ524316:AXJ524323 BHF524316:BHF524323 BRB524316:BRB524323 CAX524316:CAX524323 CKT524316:CKT524323 CUP524316:CUP524323 DEL524316:DEL524323 DOH524316:DOH524323 DYD524316:DYD524323 EHZ524316:EHZ524323 ERV524316:ERV524323 FBR524316:FBR524323 FLN524316:FLN524323 FVJ524316:FVJ524323 GFF524316:GFF524323 GPB524316:GPB524323 GYX524316:GYX524323 HIT524316:HIT524323 HSP524316:HSP524323 ICL524316:ICL524323 IMH524316:IMH524323 IWD524316:IWD524323 JFZ524316:JFZ524323 JPV524316:JPV524323 JZR524316:JZR524323 KJN524316:KJN524323 KTJ524316:KTJ524323 LDF524316:LDF524323 LNB524316:LNB524323 LWX524316:LWX524323 MGT524316:MGT524323 MQP524316:MQP524323 NAL524316:NAL524323 NKH524316:NKH524323 NUD524316:NUD524323 ODZ524316:ODZ524323 ONV524316:ONV524323 OXR524316:OXR524323 PHN524316:PHN524323 PRJ524316:PRJ524323 QBF524316:QBF524323 QLB524316:QLB524323 QUX524316:QUX524323 RET524316:RET524323 ROP524316:ROP524323 RYL524316:RYL524323 SIH524316:SIH524323 SSD524316:SSD524323 TBZ524316:TBZ524323 TLV524316:TLV524323 TVR524316:TVR524323 UFN524316:UFN524323 UPJ524316:UPJ524323 UZF524316:UZF524323 VJB524316:VJB524323 VSX524316:VSX524323 WCT524316:WCT524323 WMP524316:WMP524323 WWL524316:WWL524323 AD589852:AD589859 JZ589852:JZ589859 TV589852:TV589859 ADR589852:ADR589859 ANN589852:ANN589859 AXJ589852:AXJ589859 BHF589852:BHF589859 BRB589852:BRB589859 CAX589852:CAX589859 CKT589852:CKT589859 CUP589852:CUP589859 DEL589852:DEL589859 DOH589852:DOH589859 DYD589852:DYD589859 EHZ589852:EHZ589859 ERV589852:ERV589859 FBR589852:FBR589859 FLN589852:FLN589859 FVJ589852:FVJ589859 GFF589852:GFF589859 GPB589852:GPB589859 GYX589852:GYX589859 HIT589852:HIT589859 HSP589852:HSP589859 ICL589852:ICL589859 IMH589852:IMH589859 IWD589852:IWD589859 JFZ589852:JFZ589859 JPV589852:JPV589859 JZR589852:JZR589859 KJN589852:KJN589859 KTJ589852:KTJ589859 LDF589852:LDF589859 LNB589852:LNB589859 LWX589852:LWX589859 MGT589852:MGT589859 MQP589852:MQP589859 NAL589852:NAL589859 NKH589852:NKH589859 NUD589852:NUD589859 ODZ589852:ODZ589859 ONV589852:ONV589859 OXR589852:OXR589859 PHN589852:PHN589859 PRJ589852:PRJ589859 QBF589852:QBF589859 QLB589852:QLB589859 QUX589852:QUX589859 RET589852:RET589859 ROP589852:ROP589859 RYL589852:RYL589859 SIH589852:SIH589859 SSD589852:SSD589859 TBZ589852:TBZ589859 TLV589852:TLV589859 TVR589852:TVR589859 UFN589852:UFN589859 UPJ589852:UPJ589859 UZF589852:UZF589859 VJB589852:VJB589859 VSX589852:VSX589859 WCT589852:WCT589859 WMP589852:WMP589859 WWL589852:WWL589859 AD655388:AD655395 JZ655388:JZ655395 TV655388:TV655395 ADR655388:ADR655395 ANN655388:ANN655395 AXJ655388:AXJ655395 BHF655388:BHF655395 BRB655388:BRB655395 CAX655388:CAX655395 CKT655388:CKT655395 CUP655388:CUP655395 DEL655388:DEL655395 DOH655388:DOH655395 DYD655388:DYD655395 EHZ655388:EHZ655395 ERV655388:ERV655395 FBR655388:FBR655395 FLN655388:FLN655395 FVJ655388:FVJ655395 GFF655388:GFF655395 GPB655388:GPB655395 GYX655388:GYX655395 HIT655388:HIT655395 HSP655388:HSP655395 ICL655388:ICL655395 IMH655388:IMH655395 IWD655388:IWD655395 JFZ655388:JFZ655395 JPV655388:JPV655395 JZR655388:JZR655395 KJN655388:KJN655395 KTJ655388:KTJ655395 LDF655388:LDF655395 LNB655388:LNB655395 LWX655388:LWX655395 MGT655388:MGT655395 MQP655388:MQP655395 NAL655388:NAL655395 NKH655388:NKH655395 NUD655388:NUD655395 ODZ655388:ODZ655395 ONV655388:ONV655395 OXR655388:OXR655395 PHN655388:PHN655395 PRJ655388:PRJ655395 QBF655388:QBF655395 QLB655388:QLB655395 QUX655388:QUX655395 RET655388:RET655395 ROP655388:ROP655395 RYL655388:RYL655395 SIH655388:SIH655395 SSD655388:SSD655395 TBZ655388:TBZ655395 TLV655388:TLV655395 TVR655388:TVR655395 UFN655388:UFN655395 UPJ655388:UPJ655395 UZF655388:UZF655395 VJB655388:VJB655395 VSX655388:VSX655395 WCT655388:WCT655395 WMP655388:WMP655395 WWL655388:WWL655395 AD720924:AD720931 JZ720924:JZ720931 TV720924:TV720931 ADR720924:ADR720931 ANN720924:ANN720931 AXJ720924:AXJ720931 BHF720924:BHF720931 BRB720924:BRB720931 CAX720924:CAX720931 CKT720924:CKT720931 CUP720924:CUP720931 DEL720924:DEL720931 DOH720924:DOH720931 DYD720924:DYD720931 EHZ720924:EHZ720931 ERV720924:ERV720931 FBR720924:FBR720931 FLN720924:FLN720931 FVJ720924:FVJ720931 GFF720924:GFF720931 GPB720924:GPB720931 GYX720924:GYX720931 HIT720924:HIT720931 HSP720924:HSP720931 ICL720924:ICL720931 IMH720924:IMH720931 IWD720924:IWD720931 JFZ720924:JFZ720931 JPV720924:JPV720931 JZR720924:JZR720931 KJN720924:KJN720931 KTJ720924:KTJ720931 LDF720924:LDF720931 LNB720924:LNB720931 LWX720924:LWX720931 MGT720924:MGT720931 MQP720924:MQP720931 NAL720924:NAL720931 NKH720924:NKH720931 NUD720924:NUD720931 ODZ720924:ODZ720931 ONV720924:ONV720931 OXR720924:OXR720931 PHN720924:PHN720931 PRJ720924:PRJ720931 QBF720924:QBF720931 QLB720924:QLB720931 QUX720924:QUX720931 RET720924:RET720931 ROP720924:ROP720931 RYL720924:RYL720931 SIH720924:SIH720931 SSD720924:SSD720931 TBZ720924:TBZ720931 TLV720924:TLV720931 TVR720924:TVR720931 UFN720924:UFN720931 UPJ720924:UPJ720931 UZF720924:UZF720931 VJB720924:VJB720931 VSX720924:VSX720931 WCT720924:WCT720931 WMP720924:WMP720931 WWL720924:WWL720931 AD786460:AD786467 JZ786460:JZ786467 TV786460:TV786467 ADR786460:ADR786467 ANN786460:ANN786467 AXJ786460:AXJ786467 BHF786460:BHF786467 BRB786460:BRB786467 CAX786460:CAX786467 CKT786460:CKT786467 CUP786460:CUP786467 DEL786460:DEL786467 DOH786460:DOH786467 DYD786460:DYD786467 EHZ786460:EHZ786467 ERV786460:ERV786467 FBR786460:FBR786467 FLN786460:FLN786467 FVJ786460:FVJ786467 GFF786460:GFF786467 GPB786460:GPB786467 GYX786460:GYX786467 HIT786460:HIT786467 HSP786460:HSP786467 ICL786460:ICL786467 IMH786460:IMH786467 IWD786460:IWD786467 JFZ786460:JFZ786467 JPV786460:JPV786467 JZR786460:JZR786467 KJN786460:KJN786467 KTJ786460:KTJ786467 LDF786460:LDF786467 LNB786460:LNB786467 LWX786460:LWX786467 MGT786460:MGT786467 MQP786460:MQP786467 NAL786460:NAL786467 NKH786460:NKH786467 NUD786460:NUD786467 ODZ786460:ODZ786467 ONV786460:ONV786467 OXR786460:OXR786467 PHN786460:PHN786467 PRJ786460:PRJ786467 QBF786460:QBF786467 QLB786460:QLB786467 QUX786460:QUX786467 RET786460:RET786467 ROP786460:ROP786467 RYL786460:RYL786467 SIH786460:SIH786467 SSD786460:SSD786467 TBZ786460:TBZ786467 TLV786460:TLV786467 TVR786460:TVR786467 UFN786460:UFN786467 UPJ786460:UPJ786467 UZF786460:UZF786467 VJB786460:VJB786467 VSX786460:VSX786467 WCT786460:WCT786467 WMP786460:WMP786467 WWL786460:WWL786467 AD851996:AD852003 JZ851996:JZ852003 TV851996:TV852003 ADR851996:ADR852003 ANN851996:ANN852003 AXJ851996:AXJ852003 BHF851996:BHF852003 BRB851996:BRB852003 CAX851996:CAX852003 CKT851996:CKT852003 CUP851996:CUP852003 DEL851996:DEL852003 DOH851996:DOH852003 DYD851996:DYD852003 EHZ851996:EHZ852003 ERV851996:ERV852003 FBR851996:FBR852003 FLN851996:FLN852003 FVJ851996:FVJ852003 GFF851996:GFF852003 GPB851996:GPB852003 GYX851996:GYX852003 HIT851996:HIT852003 HSP851996:HSP852003 ICL851996:ICL852003 IMH851996:IMH852003 IWD851996:IWD852003 JFZ851996:JFZ852003 JPV851996:JPV852003 JZR851996:JZR852003 KJN851996:KJN852003 KTJ851996:KTJ852003 LDF851996:LDF852003 LNB851996:LNB852003 LWX851996:LWX852003 MGT851996:MGT852003 MQP851996:MQP852003 NAL851996:NAL852003 NKH851996:NKH852003 NUD851996:NUD852003 ODZ851996:ODZ852003 ONV851996:ONV852003 OXR851996:OXR852003 PHN851996:PHN852003 PRJ851996:PRJ852003 QBF851996:QBF852003 QLB851996:QLB852003 QUX851996:QUX852003 RET851996:RET852003 ROP851996:ROP852003 RYL851996:RYL852003 SIH851996:SIH852003 SSD851996:SSD852003 TBZ851996:TBZ852003 TLV851996:TLV852003 TVR851996:TVR852003 UFN851996:UFN852003 UPJ851996:UPJ852003 UZF851996:UZF852003 VJB851996:VJB852003 VSX851996:VSX852003 WCT851996:WCT852003 WMP851996:WMP852003 WWL851996:WWL852003 AD917532:AD917539 JZ917532:JZ917539 TV917532:TV917539 ADR917532:ADR917539 ANN917532:ANN917539 AXJ917532:AXJ917539 BHF917532:BHF917539 BRB917532:BRB917539 CAX917532:CAX917539 CKT917532:CKT917539 CUP917532:CUP917539 DEL917532:DEL917539 DOH917532:DOH917539 DYD917532:DYD917539 EHZ917532:EHZ917539 ERV917532:ERV917539 FBR917532:FBR917539 FLN917532:FLN917539 FVJ917532:FVJ917539 GFF917532:GFF917539 GPB917532:GPB917539 GYX917532:GYX917539 HIT917532:HIT917539 HSP917532:HSP917539 ICL917532:ICL917539 IMH917532:IMH917539 IWD917532:IWD917539 JFZ917532:JFZ917539 JPV917532:JPV917539 JZR917532:JZR917539 KJN917532:KJN917539 KTJ917532:KTJ917539 LDF917532:LDF917539 LNB917532:LNB917539 LWX917532:LWX917539 MGT917532:MGT917539 MQP917532:MQP917539 NAL917532:NAL917539 NKH917532:NKH917539 NUD917532:NUD917539 ODZ917532:ODZ917539 ONV917532:ONV917539 OXR917532:OXR917539 PHN917532:PHN917539 PRJ917532:PRJ917539 QBF917532:QBF917539 QLB917532:QLB917539 QUX917532:QUX917539 RET917532:RET917539 ROP917532:ROP917539 RYL917532:RYL917539 SIH917532:SIH917539 SSD917532:SSD917539 TBZ917532:TBZ917539 TLV917532:TLV917539 TVR917532:TVR917539 UFN917532:UFN917539 UPJ917532:UPJ917539 UZF917532:UZF917539 VJB917532:VJB917539 VSX917532:VSX917539 WCT917532:WCT917539 WMP917532:WMP917539 WWL917532:WWL917539 AD983068:AD983075 JZ983068:JZ983075 TV983068:TV983075 ADR983068:ADR983075 ANN983068:ANN983075 AXJ983068:AXJ983075 BHF983068:BHF983075 BRB983068:BRB983075 CAX983068:CAX983075 CKT983068:CKT983075 CUP983068:CUP983075 DEL983068:DEL983075 DOH983068:DOH983075 DYD983068:DYD983075 EHZ983068:EHZ983075 ERV983068:ERV983075 FBR983068:FBR983075 FLN983068:FLN983075 FVJ983068:FVJ983075 GFF983068:GFF983075 GPB983068:GPB983075 GYX983068:GYX983075 HIT983068:HIT983075 HSP983068:HSP983075 ICL983068:ICL983075 IMH983068:IMH983075 IWD983068:IWD983075 JFZ983068:JFZ983075 JPV983068:JPV983075 JZR983068:JZR983075 KJN983068:KJN983075 KTJ983068:KTJ983075 LDF983068:LDF983075 LNB983068:LNB983075 LWX983068:LWX983075 MGT983068:MGT983075 MQP983068:MQP983075 NAL983068:NAL983075 NKH983068:NKH983075 NUD983068:NUD983075 ODZ983068:ODZ983075 ONV983068:ONV983075 OXR983068:OXR983075 PHN983068:PHN983075 PRJ983068:PRJ983075 QBF983068:QBF983075 QLB983068:QLB983075 QUX983068:QUX983075 RET983068:RET983075 ROP983068:ROP983075 RYL983068:RYL983075 SIH983068:SIH983075 SSD983068:SSD983075 TBZ983068:TBZ983075 TLV983068:TLV983075 TVR983068:TVR983075 UFN983068:UFN983075 UPJ983068:UPJ983075 UZF983068:UZF983075 VJB983068:VJB983075 VSX983068:VSX983075 WCT983068:WCT98307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36:WWL39 WMP36:WMP39 JZ36:JZ39 TV36:TV39 ADR36:ADR39 ANN36:ANN39 AXJ36:AXJ39 BHF36:BHF39 BRB36:BRB39 CAX36:CAX39 CKT36:CKT39 CUP36:CUP39 DEL36:DEL39 DOH36:DOH39 DYD36:DYD39 EHZ36:EHZ39 ERV36:ERV39 FBR36:FBR39 FLN36:FLN39 FVJ36:FVJ39 GFF36:GFF39 GPB36:GPB39 GYX36:GYX39 HIT36:HIT39 HSP36:HSP39 ICL36:ICL39 IMH36:IMH39 IWD36:IWD39 JFZ36:JFZ39 JPV36:JPV39 JZR36:JZR39 KJN36:KJN39 KTJ36:KTJ39 LDF36:LDF39 LNB36:LNB39 LWX36:LWX39 MGT36:MGT39 MQP36:MQP39 NAL36:NAL39 NKH36:NKH39 NUD36:NUD39 ODZ36:ODZ39 ONV36:ONV39 OXR36:OXR39 PHN36:PHN39 PRJ36:PRJ39 QBF36:QBF39 QLB36:QLB39 QUX36:QUX39 RET36:RET39 ROP36:ROP39 RYL36:RYL39 SIH36:SIH39 SSD36:SSD39 TBZ36:TBZ39 TLV36:TLV39 TVR36:TVR39 UFN36:UFN39 UPJ36:UPJ39 UZF36:UZF39 VJB36:VJB39 VSX36:VSX39 WCT36:WCT39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O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O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O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O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O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O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O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O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O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O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O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O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O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O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V22 V65568 V131104 V196640 V262176 V327712 V393248 V458784 V524320 V589856 V655392 V720928 V786464 V852000 V917536 V983072 O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O37 O27 O31">
      <formula1>kind_of_cons</formula1>
    </dataValidation>
    <dataValidation type="decimal" allowBlank="1" showErrorMessage="1" errorTitle="Ошибка" error="Допускается ввод только действительных чисел!" sqref="O24 V24 O38 V38 O28 V28 O32 V3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625" defaultRowHeight="13.8"/>
  <cols>
    <col min="1" max="1" width="3.75" style="591" hidden="1" customWidth="1"/>
    <col min="2" max="4" width="3.75" style="585" hidden="1" customWidth="1"/>
    <col min="5" max="5" width="3.75" style="530" customWidth="1"/>
    <col min="6" max="6" width="9.75" style="523" customWidth="1"/>
    <col min="7" max="7" width="37.75" style="523" customWidth="1"/>
    <col min="8" max="8" width="66.875" style="523" customWidth="1"/>
    <col min="9" max="9" width="115.75" style="523" customWidth="1"/>
    <col min="10" max="11" width="10.625" style="585"/>
    <col min="12" max="12" width="11.125" style="585" customWidth="1"/>
    <col min="13" max="20" width="10.625" style="585"/>
    <col min="21" max="16384" width="10.625" style="523"/>
  </cols>
  <sheetData>
    <row r="1" spans="1:20" ht="3.15" customHeight="1">
      <c r="A1" s="591" t="s">
        <v>49</v>
      </c>
    </row>
    <row r="2" spans="1:20" ht="22.2">
      <c r="F2" s="1209" t="s">
        <v>490</v>
      </c>
      <c r="G2" s="1210"/>
      <c r="H2" s="1211"/>
      <c r="I2" s="640"/>
    </row>
    <row r="3" spans="1:20" ht="3.15" customHeight="1"/>
    <row r="4" spans="1:20" s="570" customFormat="1" ht="11.4">
      <c r="A4" s="590"/>
      <c r="B4" s="590"/>
      <c r="C4" s="590"/>
      <c r="D4" s="590"/>
      <c r="F4" s="1163" t="s">
        <v>453</v>
      </c>
      <c r="G4" s="1163"/>
      <c r="H4" s="1163"/>
      <c r="I4" s="1212"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12"/>
      <c r="J5" s="590"/>
      <c r="K5" s="590"/>
      <c r="L5" s="590"/>
      <c r="M5" s="590"/>
      <c r="N5" s="590"/>
      <c r="O5" s="590"/>
      <c r="P5" s="590"/>
      <c r="Q5" s="590"/>
      <c r="R5" s="590"/>
      <c r="S5" s="590"/>
      <c r="T5" s="590"/>
    </row>
    <row r="6" spans="1:20" s="570" customFormat="1" ht="12.15"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600000000000001">
      <c r="A7" s="590"/>
      <c r="B7" s="590"/>
      <c r="C7" s="590"/>
      <c r="D7" s="590"/>
      <c r="F7" s="616">
        <v>1</v>
      </c>
      <c r="G7" s="632" t="s">
        <v>491</v>
      </c>
      <c r="H7" s="604" t="str">
        <f>IF(dateCh="","",dateCh)</f>
        <v>18.12.2020</v>
      </c>
      <c r="I7" s="581" t="s">
        <v>492</v>
      </c>
      <c r="J7" s="615"/>
      <c r="K7" s="590"/>
      <c r="L7" s="590"/>
      <c r="M7" s="590"/>
      <c r="N7" s="590"/>
      <c r="O7" s="590"/>
      <c r="P7" s="590"/>
      <c r="Q7" s="590"/>
      <c r="R7" s="590"/>
      <c r="S7" s="590"/>
      <c r="T7" s="590"/>
    </row>
    <row r="8" spans="1:20" s="570" customFormat="1" ht="45.6">
      <c r="A8" s="1213">
        <v>1</v>
      </c>
      <c r="B8" s="590"/>
      <c r="C8" s="590"/>
      <c r="D8" s="590"/>
      <c r="F8" s="616" t="str">
        <f>"2." &amp;mergeValue(A8)</f>
        <v>2.1</v>
      </c>
      <c r="G8" s="632" t="s">
        <v>493</v>
      </c>
      <c r="H8" s="604"/>
      <c r="I8" s="581" t="s">
        <v>589</v>
      </c>
      <c r="J8" s="615"/>
      <c r="K8" s="590"/>
      <c r="L8" s="590"/>
      <c r="M8" s="590"/>
      <c r="N8" s="590"/>
      <c r="O8" s="590"/>
      <c r="P8" s="590"/>
      <c r="Q8" s="590"/>
      <c r="R8" s="590"/>
      <c r="S8" s="590"/>
      <c r="T8" s="590"/>
    </row>
    <row r="9" spans="1:20" s="570" customFormat="1" ht="22.8">
      <c r="A9" s="1213"/>
      <c r="B9" s="590"/>
      <c r="C9" s="590"/>
      <c r="D9" s="590"/>
      <c r="F9" s="616" t="str">
        <f>"3." &amp;mergeValue(A9)</f>
        <v>3.1</v>
      </c>
      <c r="G9" s="632" t="s">
        <v>494</v>
      </c>
      <c r="H9" s="604"/>
      <c r="I9" s="581" t="s">
        <v>587</v>
      </c>
      <c r="J9" s="615"/>
      <c r="K9" s="590"/>
      <c r="L9" s="590"/>
      <c r="M9" s="590"/>
      <c r="N9" s="590"/>
      <c r="O9" s="590"/>
      <c r="P9" s="590"/>
      <c r="Q9" s="590"/>
      <c r="R9" s="590"/>
      <c r="S9" s="590"/>
      <c r="T9" s="590"/>
    </row>
    <row r="10" spans="1:20" s="570" customFormat="1" ht="22.8">
      <c r="A10" s="1213"/>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600000000000001">
      <c r="A11" s="1213"/>
      <c r="B11" s="1213">
        <v>1</v>
      </c>
      <c r="C11" s="623"/>
      <c r="D11" s="623"/>
      <c r="F11" s="616" t="str">
        <f>"4."&amp;mergeValue(A11) &amp;"."&amp;mergeValue(B11)</f>
        <v>4.1.1</v>
      </c>
      <c r="G11" s="611" t="s">
        <v>591</v>
      </c>
      <c r="H11" s="604" t="str">
        <f>IF(region_name="","",region_name)</f>
        <v>г.Санкт-Петербург</v>
      </c>
      <c r="I11" s="581" t="s">
        <v>498</v>
      </c>
      <c r="J11" s="615"/>
      <c r="K11" s="590"/>
      <c r="L11" s="590"/>
      <c r="M11" s="590"/>
      <c r="N11" s="590"/>
      <c r="O11" s="590"/>
      <c r="P11" s="590"/>
      <c r="Q11" s="590"/>
      <c r="R11" s="590"/>
      <c r="S11" s="590"/>
      <c r="T11" s="590"/>
    </row>
    <row r="12" spans="1:20" s="570" customFormat="1" ht="22.8">
      <c r="A12" s="1213"/>
      <c r="B12" s="1213"/>
      <c r="C12" s="1213">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15" customHeight="1">
      <c r="A13" s="1213"/>
      <c r="B13" s="1213"/>
      <c r="C13" s="1213"/>
      <c r="D13" s="623">
        <v>1</v>
      </c>
      <c r="F13" s="616" t="str">
        <f>"4."&amp;mergeValue(A13) &amp;"."&amp;mergeValue(B13)&amp;"."&amp;mergeValue(C13)&amp;"."&amp;mergeValue(D13)</f>
        <v>4.1.1.1.1</v>
      </c>
      <c r="G13" s="633" t="s">
        <v>497</v>
      </c>
      <c r="H13" s="604"/>
      <c r="I13" s="1214" t="s">
        <v>590</v>
      </c>
      <c r="J13" s="615"/>
      <c r="K13" s="590"/>
      <c r="L13" s="590"/>
      <c r="M13" s="590"/>
      <c r="N13" s="590"/>
      <c r="O13" s="590"/>
      <c r="P13" s="590"/>
      <c r="Q13" s="590"/>
      <c r="R13" s="590"/>
      <c r="S13" s="590"/>
      <c r="T13" s="590"/>
    </row>
    <row r="14" spans="1:20" s="570" customFormat="1" ht="18.600000000000001">
      <c r="A14" s="1213"/>
      <c r="B14" s="1213"/>
      <c r="C14" s="1213"/>
      <c r="D14" s="623"/>
      <c r="F14" s="619"/>
      <c r="G14" s="550" t="s">
        <v>4</v>
      </c>
      <c r="H14" s="624"/>
      <c r="I14" s="1214"/>
      <c r="J14" s="615"/>
      <c r="K14" s="590"/>
      <c r="L14" s="590"/>
      <c r="M14" s="590"/>
      <c r="N14" s="590"/>
      <c r="O14" s="590"/>
      <c r="P14" s="590"/>
      <c r="Q14" s="590"/>
      <c r="R14" s="590"/>
      <c r="S14" s="590"/>
      <c r="T14" s="590"/>
    </row>
    <row r="15" spans="1:20" s="570" customFormat="1" ht="18.600000000000001">
      <c r="A15" s="1213"/>
      <c r="B15" s="1213"/>
      <c r="C15" s="623"/>
      <c r="D15" s="623"/>
      <c r="F15" s="634"/>
      <c r="G15" s="577" t="s">
        <v>402</v>
      </c>
      <c r="H15" s="635"/>
      <c r="I15" s="636"/>
      <c r="J15" s="615"/>
      <c r="K15" s="590"/>
      <c r="L15" s="590"/>
      <c r="M15" s="590"/>
      <c r="N15" s="590"/>
      <c r="O15" s="590"/>
      <c r="P15" s="590"/>
      <c r="Q15" s="590"/>
      <c r="R15" s="590"/>
      <c r="S15" s="590"/>
      <c r="T15" s="590"/>
    </row>
    <row r="16" spans="1:20" s="570" customFormat="1" ht="18.600000000000001">
      <c r="A16" s="1213"/>
      <c r="B16" s="590"/>
      <c r="C16" s="590"/>
      <c r="D16" s="590"/>
      <c r="F16" s="619"/>
      <c r="G16" s="558" t="s">
        <v>505</v>
      </c>
      <c r="H16" s="620"/>
      <c r="I16" s="621"/>
      <c r="J16" s="615"/>
      <c r="K16" s="590"/>
      <c r="L16" s="590"/>
      <c r="M16" s="590"/>
      <c r="N16" s="590"/>
      <c r="O16" s="590"/>
      <c r="P16" s="590"/>
      <c r="Q16" s="590"/>
      <c r="R16" s="590"/>
      <c r="S16" s="590"/>
      <c r="T16" s="590"/>
    </row>
    <row r="17" spans="1:20" s="570" customFormat="1" ht="18.600000000000001">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15"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8" t="s">
        <v>592</v>
      </c>
      <c r="H19" s="1208"/>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625" defaultRowHeight="13.8"/>
  <cols>
    <col min="1" max="6" width="10.625" style="585" hidden="1" customWidth="1"/>
    <col min="7" max="8" width="9.125" style="591" hidden="1" customWidth="1"/>
    <col min="9" max="9" width="3.75" style="531" customWidth="1"/>
    <col min="10" max="11" width="3.75" style="530" customWidth="1"/>
    <col min="12" max="12" width="12.75" style="523" customWidth="1"/>
    <col min="13" max="13" width="44.75" style="523" customWidth="1"/>
    <col min="14" max="14" width="1.75" style="523" hidden="1" customWidth="1"/>
    <col min="15" max="15" width="29.75" style="523" hidden="1" customWidth="1"/>
    <col min="16" max="17" width="23.75" style="523" hidden="1" customWidth="1"/>
    <col min="18" max="18" width="11.75" style="523" customWidth="1"/>
    <col min="19" max="19" width="3.75" style="523" customWidth="1"/>
    <col min="20" max="20" width="11.75" style="523" customWidth="1"/>
    <col min="21" max="21" width="8.625" style="523" hidden="1" customWidth="1"/>
    <col min="22" max="22" width="4.75" style="523" customWidth="1"/>
    <col min="23" max="23" width="115.75" style="523" customWidth="1"/>
    <col min="24" max="25" width="10.625" style="585"/>
    <col min="26" max="26" width="11.125" style="585" customWidth="1"/>
    <col min="27" max="34" width="10.625" style="585"/>
    <col min="35" max="256" width="10.625" style="523"/>
    <col min="257" max="264" width="0" style="523" hidden="1" customWidth="1"/>
    <col min="265" max="265" width="3.75" style="523" customWidth="1"/>
    <col min="266" max="266" width="3.875" style="523" customWidth="1"/>
    <col min="267" max="267" width="3.75" style="523" customWidth="1"/>
    <col min="268" max="268" width="12.75" style="523" customWidth="1"/>
    <col min="269" max="269" width="52.75" style="523" customWidth="1"/>
    <col min="270" max="273" width="0" style="523" hidden="1" customWidth="1"/>
    <col min="274" max="274" width="12.25" style="523" customWidth="1"/>
    <col min="275" max="275" width="6.375" style="523" customWidth="1"/>
    <col min="276" max="276" width="12.25" style="523" customWidth="1"/>
    <col min="277" max="277" width="0" style="523" hidden="1" customWidth="1"/>
    <col min="278" max="278" width="3.75" style="523" customWidth="1"/>
    <col min="279" max="279" width="11.125" style="523" bestFit="1" customWidth="1"/>
    <col min="280" max="281" width="10.625" style="523"/>
    <col min="282" max="282" width="11.125" style="523" customWidth="1"/>
    <col min="283" max="512" width="10.625" style="523"/>
    <col min="513" max="520" width="0" style="523" hidden="1" customWidth="1"/>
    <col min="521" max="521" width="3.75" style="523" customWidth="1"/>
    <col min="522" max="522" width="3.875" style="523" customWidth="1"/>
    <col min="523" max="523" width="3.75" style="523" customWidth="1"/>
    <col min="524" max="524" width="12.75" style="523" customWidth="1"/>
    <col min="525" max="525" width="52.75" style="523" customWidth="1"/>
    <col min="526" max="529" width="0" style="523" hidden="1" customWidth="1"/>
    <col min="530" max="530" width="12.25" style="523" customWidth="1"/>
    <col min="531" max="531" width="6.375" style="523" customWidth="1"/>
    <col min="532" max="532" width="12.25" style="523" customWidth="1"/>
    <col min="533" max="533" width="0" style="523" hidden="1" customWidth="1"/>
    <col min="534" max="534" width="3.75" style="523" customWidth="1"/>
    <col min="535" max="535" width="11.125" style="523" bestFit="1" customWidth="1"/>
    <col min="536" max="537" width="10.625" style="523"/>
    <col min="538" max="538" width="11.125" style="523" customWidth="1"/>
    <col min="539" max="768" width="10.625" style="523"/>
    <col min="769" max="776" width="0" style="523" hidden="1" customWidth="1"/>
    <col min="777" max="777" width="3.75" style="523" customWidth="1"/>
    <col min="778" max="778" width="3.875" style="523" customWidth="1"/>
    <col min="779" max="779" width="3.75" style="523" customWidth="1"/>
    <col min="780" max="780" width="12.75" style="523" customWidth="1"/>
    <col min="781" max="781" width="52.75" style="523" customWidth="1"/>
    <col min="782" max="785" width="0" style="523" hidden="1" customWidth="1"/>
    <col min="786" max="786" width="12.25" style="523" customWidth="1"/>
    <col min="787" max="787" width="6.375" style="523" customWidth="1"/>
    <col min="788" max="788" width="12.25" style="523" customWidth="1"/>
    <col min="789" max="789" width="0" style="523" hidden="1" customWidth="1"/>
    <col min="790" max="790" width="3.75" style="523" customWidth="1"/>
    <col min="791" max="791" width="11.125" style="523" bestFit="1" customWidth="1"/>
    <col min="792" max="793" width="10.625" style="523"/>
    <col min="794" max="794" width="11.125" style="523" customWidth="1"/>
    <col min="795" max="1024" width="10.625" style="523"/>
    <col min="1025" max="1032" width="0" style="523" hidden="1" customWidth="1"/>
    <col min="1033" max="1033" width="3.75" style="523" customWidth="1"/>
    <col min="1034" max="1034" width="3.875" style="523" customWidth="1"/>
    <col min="1035" max="1035" width="3.75" style="523" customWidth="1"/>
    <col min="1036" max="1036" width="12.75" style="523" customWidth="1"/>
    <col min="1037" max="1037" width="52.75" style="523" customWidth="1"/>
    <col min="1038" max="1041" width="0" style="523" hidden="1" customWidth="1"/>
    <col min="1042" max="1042" width="12.25" style="523" customWidth="1"/>
    <col min="1043" max="1043" width="6.375" style="523" customWidth="1"/>
    <col min="1044" max="1044" width="12.25" style="523" customWidth="1"/>
    <col min="1045" max="1045" width="0" style="523" hidden="1" customWidth="1"/>
    <col min="1046" max="1046" width="3.75" style="523" customWidth="1"/>
    <col min="1047" max="1047" width="11.125" style="523" bestFit="1" customWidth="1"/>
    <col min="1048" max="1049" width="10.625" style="523"/>
    <col min="1050" max="1050" width="11.125" style="523" customWidth="1"/>
    <col min="1051" max="1280" width="10.625" style="523"/>
    <col min="1281" max="1288" width="0" style="523" hidden="1" customWidth="1"/>
    <col min="1289" max="1289" width="3.75" style="523" customWidth="1"/>
    <col min="1290" max="1290" width="3.875" style="523" customWidth="1"/>
    <col min="1291" max="1291" width="3.75" style="523" customWidth="1"/>
    <col min="1292" max="1292" width="12.75" style="523" customWidth="1"/>
    <col min="1293" max="1293" width="52.75" style="523" customWidth="1"/>
    <col min="1294" max="1297" width="0" style="523" hidden="1" customWidth="1"/>
    <col min="1298" max="1298" width="12.25" style="523" customWidth="1"/>
    <col min="1299" max="1299" width="6.375" style="523" customWidth="1"/>
    <col min="1300" max="1300" width="12.25" style="523" customWidth="1"/>
    <col min="1301" max="1301" width="0" style="523" hidden="1" customWidth="1"/>
    <col min="1302" max="1302" width="3.75" style="523" customWidth="1"/>
    <col min="1303" max="1303" width="11.125" style="523" bestFit="1" customWidth="1"/>
    <col min="1304" max="1305" width="10.625" style="523"/>
    <col min="1306" max="1306" width="11.125" style="523" customWidth="1"/>
    <col min="1307" max="1536" width="10.625" style="523"/>
    <col min="1537" max="1544" width="0" style="523" hidden="1" customWidth="1"/>
    <col min="1545" max="1545" width="3.75" style="523" customWidth="1"/>
    <col min="1546" max="1546" width="3.875" style="523" customWidth="1"/>
    <col min="1547" max="1547" width="3.75" style="523" customWidth="1"/>
    <col min="1548" max="1548" width="12.75" style="523" customWidth="1"/>
    <col min="1549" max="1549" width="52.75" style="523" customWidth="1"/>
    <col min="1550" max="1553" width="0" style="523" hidden="1" customWidth="1"/>
    <col min="1554" max="1554" width="12.25" style="523" customWidth="1"/>
    <col min="1555" max="1555" width="6.375" style="523" customWidth="1"/>
    <col min="1556" max="1556" width="12.25" style="523" customWidth="1"/>
    <col min="1557" max="1557" width="0" style="523" hidden="1" customWidth="1"/>
    <col min="1558" max="1558" width="3.75" style="523" customWidth="1"/>
    <col min="1559" max="1559" width="11.125" style="523" bestFit="1" customWidth="1"/>
    <col min="1560" max="1561" width="10.625" style="523"/>
    <col min="1562" max="1562" width="11.125" style="523" customWidth="1"/>
    <col min="1563" max="1792" width="10.625" style="523"/>
    <col min="1793" max="1800" width="0" style="523" hidden="1" customWidth="1"/>
    <col min="1801" max="1801" width="3.75" style="523" customWidth="1"/>
    <col min="1802" max="1802" width="3.875" style="523" customWidth="1"/>
    <col min="1803" max="1803" width="3.75" style="523" customWidth="1"/>
    <col min="1804" max="1804" width="12.75" style="523" customWidth="1"/>
    <col min="1805" max="1805" width="52.75" style="523" customWidth="1"/>
    <col min="1806" max="1809" width="0" style="523" hidden="1" customWidth="1"/>
    <col min="1810" max="1810" width="12.25" style="523" customWidth="1"/>
    <col min="1811" max="1811" width="6.375" style="523" customWidth="1"/>
    <col min="1812" max="1812" width="12.25" style="523" customWidth="1"/>
    <col min="1813" max="1813" width="0" style="523" hidden="1" customWidth="1"/>
    <col min="1814" max="1814" width="3.75" style="523" customWidth="1"/>
    <col min="1815" max="1815" width="11.125" style="523" bestFit="1" customWidth="1"/>
    <col min="1816" max="1817" width="10.625" style="523"/>
    <col min="1818" max="1818" width="11.125" style="523" customWidth="1"/>
    <col min="1819" max="2048" width="10.625" style="523"/>
    <col min="2049" max="2056" width="0" style="523" hidden="1" customWidth="1"/>
    <col min="2057" max="2057" width="3.75" style="523" customWidth="1"/>
    <col min="2058" max="2058" width="3.875" style="523" customWidth="1"/>
    <col min="2059" max="2059" width="3.75" style="523" customWidth="1"/>
    <col min="2060" max="2060" width="12.75" style="523" customWidth="1"/>
    <col min="2061" max="2061" width="52.75" style="523" customWidth="1"/>
    <col min="2062" max="2065" width="0" style="523" hidden="1" customWidth="1"/>
    <col min="2066" max="2066" width="12.25" style="523" customWidth="1"/>
    <col min="2067" max="2067" width="6.375" style="523" customWidth="1"/>
    <col min="2068" max="2068" width="12.25" style="523" customWidth="1"/>
    <col min="2069" max="2069" width="0" style="523" hidden="1" customWidth="1"/>
    <col min="2070" max="2070" width="3.75" style="523" customWidth="1"/>
    <col min="2071" max="2071" width="11.125" style="523" bestFit="1" customWidth="1"/>
    <col min="2072" max="2073" width="10.625" style="523"/>
    <col min="2074" max="2074" width="11.125" style="523" customWidth="1"/>
    <col min="2075" max="2304" width="10.625" style="523"/>
    <col min="2305" max="2312" width="0" style="523" hidden="1" customWidth="1"/>
    <col min="2313" max="2313" width="3.75" style="523" customWidth="1"/>
    <col min="2314" max="2314" width="3.875" style="523" customWidth="1"/>
    <col min="2315" max="2315" width="3.75" style="523" customWidth="1"/>
    <col min="2316" max="2316" width="12.75" style="523" customWidth="1"/>
    <col min="2317" max="2317" width="52.75" style="523" customWidth="1"/>
    <col min="2318" max="2321" width="0" style="523" hidden="1" customWidth="1"/>
    <col min="2322" max="2322" width="12.25" style="523" customWidth="1"/>
    <col min="2323" max="2323" width="6.375" style="523" customWidth="1"/>
    <col min="2324" max="2324" width="12.25" style="523" customWidth="1"/>
    <col min="2325" max="2325" width="0" style="523" hidden="1" customWidth="1"/>
    <col min="2326" max="2326" width="3.75" style="523" customWidth="1"/>
    <col min="2327" max="2327" width="11.125" style="523" bestFit="1" customWidth="1"/>
    <col min="2328" max="2329" width="10.625" style="523"/>
    <col min="2330" max="2330" width="11.125" style="523" customWidth="1"/>
    <col min="2331" max="2560" width="10.625" style="523"/>
    <col min="2561" max="2568" width="0" style="523" hidden="1" customWidth="1"/>
    <col min="2569" max="2569" width="3.75" style="523" customWidth="1"/>
    <col min="2570" max="2570" width="3.875" style="523" customWidth="1"/>
    <col min="2571" max="2571" width="3.75" style="523" customWidth="1"/>
    <col min="2572" max="2572" width="12.75" style="523" customWidth="1"/>
    <col min="2573" max="2573" width="52.75" style="523" customWidth="1"/>
    <col min="2574" max="2577" width="0" style="523" hidden="1" customWidth="1"/>
    <col min="2578" max="2578" width="12.25" style="523" customWidth="1"/>
    <col min="2579" max="2579" width="6.375" style="523" customWidth="1"/>
    <col min="2580" max="2580" width="12.25" style="523" customWidth="1"/>
    <col min="2581" max="2581" width="0" style="523" hidden="1" customWidth="1"/>
    <col min="2582" max="2582" width="3.75" style="523" customWidth="1"/>
    <col min="2583" max="2583" width="11.125" style="523" bestFit="1" customWidth="1"/>
    <col min="2584" max="2585" width="10.625" style="523"/>
    <col min="2586" max="2586" width="11.125" style="523" customWidth="1"/>
    <col min="2587" max="2816" width="10.625" style="523"/>
    <col min="2817" max="2824" width="0" style="523" hidden="1" customWidth="1"/>
    <col min="2825" max="2825" width="3.75" style="523" customWidth="1"/>
    <col min="2826" max="2826" width="3.875" style="523" customWidth="1"/>
    <col min="2827" max="2827" width="3.75" style="523" customWidth="1"/>
    <col min="2828" max="2828" width="12.75" style="523" customWidth="1"/>
    <col min="2829" max="2829" width="52.75" style="523" customWidth="1"/>
    <col min="2830" max="2833" width="0" style="523" hidden="1" customWidth="1"/>
    <col min="2834" max="2834" width="12.25" style="523" customWidth="1"/>
    <col min="2835" max="2835" width="6.375" style="523" customWidth="1"/>
    <col min="2836" max="2836" width="12.25" style="523" customWidth="1"/>
    <col min="2837" max="2837" width="0" style="523" hidden="1" customWidth="1"/>
    <col min="2838" max="2838" width="3.75" style="523" customWidth="1"/>
    <col min="2839" max="2839" width="11.125" style="523" bestFit="1" customWidth="1"/>
    <col min="2840" max="2841" width="10.625" style="523"/>
    <col min="2842" max="2842" width="11.125" style="523" customWidth="1"/>
    <col min="2843" max="3072" width="10.625" style="523"/>
    <col min="3073" max="3080" width="0" style="523" hidden="1" customWidth="1"/>
    <col min="3081" max="3081" width="3.75" style="523" customWidth="1"/>
    <col min="3082" max="3082" width="3.875" style="523" customWidth="1"/>
    <col min="3083" max="3083" width="3.75" style="523" customWidth="1"/>
    <col min="3084" max="3084" width="12.75" style="523" customWidth="1"/>
    <col min="3085" max="3085" width="52.75" style="523" customWidth="1"/>
    <col min="3086" max="3089" width="0" style="523" hidden="1" customWidth="1"/>
    <col min="3090" max="3090" width="12.25" style="523" customWidth="1"/>
    <col min="3091" max="3091" width="6.375" style="523" customWidth="1"/>
    <col min="3092" max="3092" width="12.25" style="523" customWidth="1"/>
    <col min="3093" max="3093" width="0" style="523" hidden="1" customWidth="1"/>
    <col min="3094" max="3094" width="3.75" style="523" customWidth="1"/>
    <col min="3095" max="3095" width="11.125" style="523" bestFit="1" customWidth="1"/>
    <col min="3096" max="3097" width="10.625" style="523"/>
    <col min="3098" max="3098" width="11.125" style="523" customWidth="1"/>
    <col min="3099" max="3328" width="10.625" style="523"/>
    <col min="3329" max="3336" width="0" style="523" hidden="1" customWidth="1"/>
    <col min="3337" max="3337" width="3.75" style="523" customWidth="1"/>
    <col min="3338" max="3338" width="3.875" style="523" customWidth="1"/>
    <col min="3339" max="3339" width="3.75" style="523" customWidth="1"/>
    <col min="3340" max="3340" width="12.75" style="523" customWidth="1"/>
    <col min="3341" max="3341" width="52.75" style="523" customWidth="1"/>
    <col min="3342" max="3345" width="0" style="523" hidden="1" customWidth="1"/>
    <col min="3346" max="3346" width="12.25" style="523" customWidth="1"/>
    <col min="3347" max="3347" width="6.375" style="523" customWidth="1"/>
    <col min="3348" max="3348" width="12.25" style="523" customWidth="1"/>
    <col min="3349" max="3349" width="0" style="523" hidden="1" customWidth="1"/>
    <col min="3350" max="3350" width="3.75" style="523" customWidth="1"/>
    <col min="3351" max="3351" width="11.125" style="523" bestFit="1" customWidth="1"/>
    <col min="3352" max="3353" width="10.625" style="523"/>
    <col min="3354" max="3354" width="11.125" style="523" customWidth="1"/>
    <col min="3355" max="3584" width="10.625" style="523"/>
    <col min="3585" max="3592" width="0" style="523" hidden="1" customWidth="1"/>
    <col min="3593" max="3593" width="3.75" style="523" customWidth="1"/>
    <col min="3594" max="3594" width="3.875" style="523" customWidth="1"/>
    <col min="3595" max="3595" width="3.75" style="523" customWidth="1"/>
    <col min="3596" max="3596" width="12.75" style="523" customWidth="1"/>
    <col min="3597" max="3597" width="52.75" style="523" customWidth="1"/>
    <col min="3598" max="3601" width="0" style="523" hidden="1" customWidth="1"/>
    <col min="3602" max="3602" width="12.25" style="523" customWidth="1"/>
    <col min="3603" max="3603" width="6.375" style="523" customWidth="1"/>
    <col min="3604" max="3604" width="12.25" style="523" customWidth="1"/>
    <col min="3605" max="3605" width="0" style="523" hidden="1" customWidth="1"/>
    <col min="3606" max="3606" width="3.75" style="523" customWidth="1"/>
    <col min="3607" max="3607" width="11.125" style="523" bestFit="1" customWidth="1"/>
    <col min="3608" max="3609" width="10.625" style="523"/>
    <col min="3610" max="3610" width="11.125" style="523" customWidth="1"/>
    <col min="3611" max="3840" width="10.625" style="523"/>
    <col min="3841" max="3848" width="0" style="523" hidden="1" customWidth="1"/>
    <col min="3849" max="3849" width="3.75" style="523" customWidth="1"/>
    <col min="3850" max="3850" width="3.875" style="523" customWidth="1"/>
    <col min="3851" max="3851" width="3.75" style="523" customWidth="1"/>
    <col min="3852" max="3852" width="12.75" style="523" customWidth="1"/>
    <col min="3853" max="3853" width="52.75" style="523" customWidth="1"/>
    <col min="3854" max="3857" width="0" style="523" hidden="1" customWidth="1"/>
    <col min="3858" max="3858" width="12.25" style="523" customWidth="1"/>
    <col min="3859" max="3859" width="6.375" style="523" customWidth="1"/>
    <col min="3860" max="3860" width="12.25" style="523" customWidth="1"/>
    <col min="3861" max="3861" width="0" style="523" hidden="1" customWidth="1"/>
    <col min="3862" max="3862" width="3.75" style="523" customWidth="1"/>
    <col min="3863" max="3863" width="11.125" style="523" bestFit="1" customWidth="1"/>
    <col min="3864" max="3865" width="10.625" style="523"/>
    <col min="3866" max="3866" width="11.125" style="523" customWidth="1"/>
    <col min="3867" max="4096" width="10.625" style="523"/>
    <col min="4097" max="4104" width="0" style="523" hidden="1" customWidth="1"/>
    <col min="4105" max="4105" width="3.75" style="523" customWidth="1"/>
    <col min="4106" max="4106" width="3.875" style="523" customWidth="1"/>
    <col min="4107" max="4107" width="3.75" style="523" customWidth="1"/>
    <col min="4108" max="4108" width="12.75" style="523" customWidth="1"/>
    <col min="4109" max="4109" width="52.75" style="523" customWidth="1"/>
    <col min="4110" max="4113" width="0" style="523" hidden="1" customWidth="1"/>
    <col min="4114" max="4114" width="12.25" style="523" customWidth="1"/>
    <col min="4115" max="4115" width="6.375" style="523" customWidth="1"/>
    <col min="4116" max="4116" width="12.25" style="523" customWidth="1"/>
    <col min="4117" max="4117" width="0" style="523" hidden="1" customWidth="1"/>
    <col min="4118" max="4118" width="3.75" style="523" customWidth="1"/>
    <col min="4119" max="4119" width="11.125" style="523" bestFit="1" customWidth="1"/>
    <col min="4120" max="4121" width="10.625" style="523"/>
    <col min="4122" max="4122" width="11.125" style="523" customWidth="1"/>
    <col min="4123" max="4352" width="10.625" style="523"/>
    <col min="4353" max="4360" width="0" style="523" hidden="1" customWidth="1"/>
    <col min="4361" max="4361" width="3.75" style="523" customWidth="1"/>
    <col min="4362" max="4362" width="3.875" style="523" customWidth="1"/>
    <col min="4363" max="4363" width="3.75" style="523" customWidth="1"/>
    <col min="4364" max="4364" width="12.75" style="523" customWidth="1"/>
    <col min="4365" max="4365" width="52.75" style="523" customWidth="1"/>
    <col min="4366" max="4369" width="0" style="523" hidden="1" customWidth="1"/>
    <col min="4370" max="4370" width="12.25" style="523" customWidth="1"/>
    <col min="4371" max="4371" width="6.375" style="523" customWidth="1"/>
    <col min="4372" max="4372" width="12.25" style="523" customWidth="1"/>
    <col min="4373" max="4373" width="0" style="523" hidden="1" customWidth="1"/>
    <col min="4374" max="4374" width="3.75" style="523" customWidth="1"/>
    <col min="4375" max="4375" width="11.125" style="523" bestFit="1" customWidth="1"/>
    <col min="4376" max="4377" width="10.625" style="523"/>
    <col min="4378" max="4378" width="11.125" style="523" customWidth="1"/>
    <col min="4379" max="4608" width="10.625" style="523"/>
    <col min="4609" max="4616" width="0" style="523" hidden="1" customWidth="1"/>
    <col min="4617" max="4617" width="3.75" style="523" customWidth="1"/>
    <col min="4618" max="4618" width="3.875" style="523" customWidth="1"/>
    <col min="4619" max="4619" width="3.75" style="523" customWidth="1"/>
    <col min="4620" max="4620" width="12.75" style="523" customWidth="1"/>
    <col min="4621" max="4621" width="52.75" style="523" customWidth="1"/>
    <col min="4622" max="4625" width="0" style="523" hidden="1" customWidth="1"/>
    <col min="4626" max="4626" width="12.25" style="523" customWidth="1"/>
    <col min="4627" max="4627" width="6.375" style="523" customWidth="1"/>
    <col min="4628" max="4628" width="12.25" style="523" customWidth="1"/>
    <col min="4629" max="4629" width="0" style="523" hidden="1" customWidth="1"/>
    <col min="4630" max="4630" width="3.75" style="523" customWidth="1"/>
    <col min="4631" max="4631" width="11.125" style="523" bestFit="1" customWidth="1"/>
    <col min="4632" max="4633" width="10.625" style="523"/>
    <col min="4634" max="4634" width="11.125" style="523" customWidth="1"/>
    <col min="4635" max="4864" width="10.625" style="523"/>
    <col min="4865" max="4872" width="0" style="523" hidden="1" customWidth="1"/>
    <col min="4873" max="4873" width="3.75" style="523" customWidth="1"/>
    <col min="4874" max="4874" width="3.875" style="523" customWidth="1"/>
    <col min="4875" max="4875" width="3.75" style="523" customWidth="1"/>
    <col min="4876" max="4876" width="12.75" style="523" customWidth="1"/>
    <col min="4877" max="4877" width="52.75" style="523" customWidth="1"/>
    <col min="4878" max="4881" width="0" style="523" hidden="1" customWidth="1"/>
    <col min="4882" max="4882" width="12.25" style="523" customWidth="1"/>
    <col min="4883" max="4883" width="6.375" style="523" customWidth="1"/>
    <col min="4884" max="4884" width="12.25" style="523" customWidth="1"/>
    <col min="4885" max="4885" width="0" style="523" hidden="1" customWidth="1"/>
    <col min="4886" max="4886" width="3.75" style="523" customWidth="1"/>
    <col min="4887" max="4887" width="11.125" style="523" bestFit="1" customWidth="1"/>
    <col min="4888" max="4889" width="10.625" style="523"/>
    <col min="4890" max="4890" width="11.125" style="523" customWidth="1"/>
    <col min="4891" max="5120" width="10.625" style="523"/>
    <col min="5121" max="5128" width="0" style="523" hidden="1" customWidth="1"/>
    <col min="5129" max="5129" width="3.75" style="523" customWidth="1"/>
    <col min="5130" max="5130" width="3.875" style="523" customWidth="1"/>
    <col min="5131" max="5131" width="3.75" style="523" customWidth="1"/>
    <col min="5132" max="5132" width="12.75" style="523" customWidth="1"/>
    <col min="5133" max="5133" width="52.75" style="523" customWidth="1"/>
    <col min="5134" max="5137" width="0" style="523" hidden="1" customWidth="1"/>
    <col min="5138" max="5138" width="12.25" style="523" customWidth="1"/>
    <col min="5139" max="5139" width="6.375" style="523" customWidth="1"/>
    <col min="5140" max="5140" width="12.25" style="523" customWidth="1"/>
    <col min="5141" max="5141" width="0" style="523" hidden="1" customWidth="1"/>
    <col min="5142" max="5142" width="3.75" style="523" customWidth="1"/>
    <col min="5143" max="5143" width="11.125" style="523" bestFit="1" customWidth="1"/>
    <col min="5144" max="5145" width="10.625" style="523"/>
    <col min="5146" max="5146" width="11.125" style="523" customWidth="1"/>
    <col min="5147" max="5376" width="10.625" style="523"/>
    <col min="5377" max="5384" width="0" style="523" hidden="1" customWidth="1"/>
    <col min="5385" max="5385" width="3.75" style="523" customWidth="1"/>
    <col min="5386" max="5386" width="3.875" style="523" customWidth="1"/>
    <col min="5387" max="5387" width="3.75" style="523" customWidth="1"/>
    <col min="5388" max="5388" width="12.75" style="523" customWidth="1"/>
    <col min="5389" max="5389" width="52.75" style="523" customWidth="1"/>
    <col min="5390" max="5393" width="0" style="523" hidden="1" customWidth="1"/>
    <col min="5394" max="5394" width="12.25" style="523" customWidth="1"/>
    <col min="5395" max="5395" width="6.375" style="523" customWidth="1"/>
    <col min="5396" max="5396" width="12.25" style="523" customWidth="1"/>
    <col min="5397" max="5397" width="0" style="523" hidden="1" customWidth="1"/>
    <col min="5398" max="5398" width="3.75" style="523" customWidth="1"/>
    <col min="5399" max="5399" width="11.125" style="523" bestFit="1" customWidth="1"/>
    <col min="5400" max="5401" width="10.625" style="523"/>
    <col min="5402" max="5402" width="11.125" style="523" customWidth="1"/>
    <col min="5403" max="5632" width="10.625" style="523"/>
    <col min="5633" max="5640" width="0" style="523" hidden="1" customWidth="1"/>
    <col min="5641" max="5641" width="3.75" style="523" customWidth="1"/>
    <col min="5642" max="5642" width="3.875" style="523" customWidth="1"/>
    <col min="5643" max="5643" width="3.75" style="523" customWidth="1"/>
    <col min="5644" max="5644" width="12.75" style="523" customWidth="1"/>
    <col min="5645" max="5645" width="52.75" style="523" customWidth="1"/>
    <col min="5646" max="5649" width="0" style="523" hidden="1" customWidth="1"/>
    <col min="5650" max="5650" width="12.25" style="523" customWidth="1"/>
    <col min="5651" max="5651" width="6.375" style="523" customWidth="1"/>
    <col min="5652" max="5652" width="12.25" style="523" customWidth="1"/>
    <col min="5653" max="5653" width="0" style="523" hidden="1" customWidth="1"/>
    <col min="5654" max="5654" width="3.75" style="523" customWidth="1"/>
    <col min="5655" max="5655" width="11.125" style="523" bestFit="1" customWidth="1"/>
    <col min="5656" max="5657" width="10.625" style="523"/>
    <col min="5658" max="5658" width="11.125" style="523" customWidth="1"/>
    <col min="5659" max="5888" width="10.625" style="523"/>
    <col min="5889" max="5896" width="0" style="523" hidden="1" customWidth="1"/>
    <col min="5897" max="5897" width="3.75" style="523" customWidth="1"/>
    <col min="5898" max="5898" width="3.875" style="523" customWidth="1"/>
    <col min="5899" max="5899" width="3.75" style="523" customWidth="1"/>
    <col min="5900" max="5900" width="12.75" style="523" customWidth="1"/>
    <col min="5901" max="5901" width="52.75" style="523" customWidth="1"/>
    <col min="5902" max="5905" width="0" style="523" hidden="1" customWidth="1"/>
    <col min="5906" max="5906" width="12.25" style="523" customWidth="1"/>
    <col min="5907" max="5907" width="6.375" style="523" customWidth="1"/>
    <col min="5908" max="5908" width="12.25" style="523" customWidth="1"/>
    <col min="5909" max="5909" width="0" style="523" hidden="1" customWidth="1"/>
    <col min="5910" max="5910" width="3.75" style="523" customWidth="1"/>
    <col min="5911" max="5911" width="11.125" style="523" bestFit="1" customWidth="1"/>
    <col min="5912" max="5913" width="10.625" style="523"/>
    <col min="5914" max="5914" width="11.125" style="523" customWidth="1"/>
    <col min="5915" max="6144" width="10.625" style="523"/>
    <col min="6145" max="6152" width="0" style="523" hidden="1" customWidth="1"/>
    <col min="6153" max="6153" width="3.75" style="523" customWidth="1"/>
    <col min="6154" max="6154" width="3.875" style="523" customWidth="1"/>
    <col min="6155" max="6155" width="3.75" style="523" customWidth="1"/>
    <col min="6156" max="6156" width="12.75" style="523" customWidth="1"/>
    <col min="6157" max="6157" width="52.75" style="523" customWidth="1"/>
    <col min="6158" max="6161" width="0" style="523" hidden="1" customWidth="1"/>
    <col min="6162" max="6162" width="12.25" style="523" customWidth="1"/>
    <col min="6163" max="6163" width="6.375" style="523" customWidth="1"/>
    <col min="6164" max="6164" width="12.25" style="523" customWidth="1"/>
    <col min="6165" max="6165" width="0" style="523" hidden="1" customWidth="1"/>
    <col min="6166" max="6166" width="3.75" style="523" customWidth="1"/>
    <col min="6167" max="6167" width="11.125" style="523" bestFit="1" customWidth="1"/>
    <col min="6168" max="6169" width="10.625" style="523"/>
    <col min="6170" max="6170" width="11.125" style="523" customWidth="1"/>
    <col min="6171" max="6400" width="10.625" style="523"/>
    <col min="6401" max="6408" width="0" style="523" hidden="1" customWidth="1"/>
    <col min="6409" max="6409" width="3.75" style="523" customWidth="1"/>
    <col min="6410" max="6410" width="3.875" style="523" customWidth="1"/>
    <col min="6411" max="6411" width="3.75" style="523" customWidth="1"/>
    <col min="6412" max="6412" width="12.75" style="523" customWidth="1"/>
    <col min="6413" max="6413" width="52.75" style="523" customWidth="1"/>
    <col min="6414" max="6417" width="0" style="523" hidden="1" customWidth="1"/>
    <col min="6418" max="6418" width="12.25" style="523" customWidth="1"/>
    <col min="6419" max="6419" width="6.375" style="523" customWidth="1"/>
    <col min="6420" max="6420" width="12.25" style="523" customWidth="1"/>
    <col min="6421" max="6421" width="0" style="523" hidden="1" customWidth="1"/>
    <col min="6422" max="6422" width="3.75" style="523" customWidth="1"/>
    <col min="6423" max="6423" width="11.125" style="523" bestFit="1" customWidth="1"/>
    <col min="6424" max="6425" width="10.625" style="523"/>
    <col min="6426" max="6426" width="11.125" style="523" customWidth="1"/>
    <col min="6427" max="6656" width="10.625" style="523"/>
    <col min="6657" max="6664" width="0" style="523" hidden="1" customWidth="1"/>
    <col min="6665" max="6665" width="3.75" style="523" customWidth="1"/>
    <col min="6666" max="6666" width="3.875" style="523" customWidth="1"/>
    <col min="6667" max="6667" width="3.75" style="523" customWidth="1"/>
    <col min="6668" max="6668" width="12.75" style="523" customWidth="1"/>
    <col min="6669" max="6669" width="52.75" style="523" customWidth="1"/>
    <col min="6670" max="6673" width="0" style="523" hidden="1" customWidth="1"/>
    <col min="6674" max="6674" width="12.25" style="523" customWidth="1"/>
    <col min="6675" max="6675" width="6.375" style="523" customWidth="1"/>
    <col min="6676" max="6676" width="12.25" style="523" customWidth="1"/>
    <col min="6677" max="6677" width="0" style="523" hidden="1" customWidth="1"/>
    <col min="6678" max="6678" width="3.75" style="523" customWidth="1"/>
    <col min="6679" max="6679" width="11.125" style="523" bestFit="1" customWidth="1"/>
    <col min="6680" max="6681" width="10.625" style="523"/>
    <col min="6682" max="6682" width="11.125" style="523" customWidth="1"/>
    <col min="6683" max="6912" width="10.625" style="523"/>
    <col min="6913" max="6920" width="0" style="523" hidden="1" customWidth="1"/>
    <col min="6921" max="6921" width="3.75" style="523" customWidth="1"/>
    <col min="6922" max="6922" width="3.875" style="523" customWidth="1"/>
    <col min="6923" max="6923" width="3.75" style="523" customWidth="1"/>
    <col min="6924" max="6924" width="12.75" style="523" customWidth="1"/>
    <col min="6925" max="6925" width="52.75" style="523" customWidth="1"/>
    <col min="6926" max="6929" width="0" style="523" hidden="1" customWidth="1"/>
    <col min="6930" max="6930" width="12.25" style="523" customWidth="1"/>
    <col min="6931" max="6931" width="6.375" style="523" customWidth="1"/>
    <col min="6932" max="6932" width="12.25" style="523" customWidth="1"/>
    <col min="6933" max="6933" width="0" style="523" hidden="1" customWidth="1"/>
    <col min="6934" max="6934" width="3.75" style="523" customWidth="1"/>
    <col min="6935" max="6935" width="11.125" style="523" bestFit="1" customWidth="1"/>
    <col min="6936" max="6937" width="10.625" style="523"/>
    <col min="6938" max="6938" width="11.125" style="523" customWidth="1"/>
    <col min="6939" max="7168" width="10.625" style="523"/>
    <col min="7169" max="7176" width="0" style="523" hidden="1" customWidth="1"/>
    <col min="7177" max="7177" width="3.75" style="523" customWidth="1"/>
    <col min="7178" max="7178" width="3.875" style="523" customWidth="1"/>
    <col min="7179" max="7179" width="3.75" style="523" customWidth="1"/>
    <col min="7180" max="7180" width="12.75" style="523" customWidth="1"/>
    <col min="7181" max="7181" width="52.75" style="523" customWidth="1"/>
    <col min="7182" max="7185" width="0" style="523" hidden="1" customWidth="1"/>
    <col min="7186" max="7186" width="12.25" style="523" customWidth="1"/>
    <col min="7187" max="7187" width="6.375" style="523" customWidth="1"/>
    <col min="7188" max="7188" width="12.25" style="523" customWidth="1"/>
    <col min="7189" max="7189" width="0" style="523" hidden="1" customWidth="1"/>
    <col min="7190" max="7190" width="3.75" style="523" customWidth="1"/>
    <col min="7191" max="7191" width="11.125" style="523" bestFit="1" customWidth="1"/>
    <col min="7192" max="7193" width="10.625" style="523"/>
    <col min="7194" max="7194" width="11.125" style="523" customWidth="1"/>
    <col min="7195" max="7424" width="10.625" style="523"/>
    <col min="7425" max="7432" width="0" style="523" hidden="1" customWidth="1"/>
    <col min="7433" max="7433" width="3.75" style="523" customWidth="1"/>
    <col min="7434" max="7434" width="3.875" style="523" customWidth="1"/>
    <col min="7435" max="7435" width="3.75" style="523" customWidth="1"/>
    <col min="7436" max="7436" width="12.75" style="523" customWidth="1"/>
    <col min="7437" max="7437" width="52.75" style="523" customWidth="1"/>
    <col min="7438" max="7441" width="0" style="523" hidden="1" customWidth="1"/>
    <col min="7442" max="7442" width="12.25" style="523" customWidth="1"/>
    <col min="7443" max="7443" width="6.375" style="523" customWidth="1"/>
    <col min="7444" max="7444" width="12.25" style="523" customWidth="1"/>
    <col min="7445" max="7445" width="0" style="523" hidden="1" customWidth="1"/>
    <col min="7446" max="7446" width="3.75" style="523" customWidth="1"/>
    <col min="7447" max="7447" width="11.125" style="523" bestFit="1" customWidth="1"/>
    <col min="7448" max="7449" width="10.625" style="523"/>
    <col min="7450" max="7450" width="11.125" style="523" customWidth="1"/>
    <col min="7451" max="7680" width="10.625" style="523"/>
    <col min="7681" max="7688" width="0" style="523" hidden="1" customWidth="1"/>
    <col min="7689" max="7689" width="3.75" style="523" customWidth="1"/>
    <col min="7690" max="7690" width="3.875" style="523" customWidth="1"/>
    <col min="7691" max="7691" width="3.75" style="523" customWidth="1"/>
    <col min="7692" max="7692" width="12.75" style="523" customWidth="1"/>
    <col min="7693" max="7693" width="52.75" style="523" customWidth="1"/>
    <col min="7694" max="7697" width="0" style="523" hidden="1" customWidth="1"/>
    <col min="7698" max="7698" width="12.25" style="523" customWidth="1"/>
    <col min="7699" max="7699" width="6.375" style="523" customWidth="1"/>
    <col min="7700" max="7700" width="12.25" style="523" customWidth="1"/>
    <col min="7701" max="7701" width="0" style="523" hidden="1" customWidth="1"/>
    <col min="7702" max="7702" width="3.75" style="523" customWidth="1"/>
    <col min="7703" max="7703" width="11.125" style="523" bestFit="1" customWidth="1"/>
    <col min="7704" max="7705" width="10.625" style="523"/>
    <col min="7706" max="7706" width="11.125" style="523" customWidth="1"/>
    <col min="7707" max="7936" width="10.625" style="523"/>
    <col min="7937" max="7944" width="0" style="523" hidden="1" customWidth="1"/>
    <col min="7945" max="7945" width="3.75" style="523" customWidth="1"/>
    <col min="7946" max="7946" width="3.875" style="523" customWidth="1"/>
    <col min="7947" max="7947" width="3.75" style="523" customWidth="1"/>
    <col min="7948" max="7948" width="12.75" style="523" customWidth="1"/>
    <col min="7949" max="7949" width="52.75" style="523" customWidth="1"/>
    <col min="7950" max="7953" width="0" style="523" hidden="1" customWidth="1"/>
    <col min="7954" max="7954" width="12.25" style="523" customWidth="1"/>
    <col min="7955" max="7955" width="6.375" style="523" customWidth="1"/>
    <col min="7956" max="7956" width="12.25" style="523" customWidth="1"/>
    <col min="7957" max="7957" width="0" style="523" hidden="1" customWidth="1"/>
    <col min="7958" max="7958" width="3.75" style="523" customWidth="1"/>
    <col min="7959" max="7959" width="11.125" style="523" bestFit="1" customWidth="1"/>
    <col min="7960" max="7961" width="10.625" style="523"/>
    <col min="7962" max="7962" width="11.125" style="523" customWidth="1"/>
    <col min="7963" max="8192" width="10.625" style="523"/>
    <col min="8193" max="8200" width="0" style="523" hidden="1" customWidth="1"/>
    <col min="8201" max="8201" width="3.75" style="523" customWidth="1"/>
    <col min="8202" max="8202" width="3.875" style="523" customWidth="1"/>
    <col min="8203" max="8203" width="3.75" style="523" customWidth="1"/>
    <col min="8204" max="8204" width="12.75" style="523" customWidth="1"/>
    <col min="8205" max="8205" width="52.75" style="523" customWidth="1"/>
    <col min="8206" max="8209" width="0" style="523" hidden="1" customWidth="1"/>
    <col min="8210" max="8210" width="12.25" style="523" customWidth="1"/>
    <col min="8211" max="8211" width="6.375" style="523" customWidth="1"/>
    <col min="8212" max="8212" width="12.25" style="523" customWidth="1"/>
    <col min="8213" max="8213" width="0" style="523" hidden="1" customWidth="1"/>
    <col min="8214" max="8214" width="3.75" style="523" customWidth="1"/>
    <col min="8215" max="8215" width="11.125" style="523" bestFit="1" customWidth="1"/>
    <col min="8216" max="8217" width="10.625" style="523"/>
    <col min="8218" max="8218" width="11.125" style="523" customWidth="1"/>
    <col min="8219" max="8448" width="10.625" style="523"/>
    <col min="8449" max="8456" width="0" style="523" hidden="1" customWidth="1"/>
    <col min="8457" max="8457" width="3.75" style="523" customWidth="1"/>
    <col min="8458" max="8458" width="3.875" style="523" customWidth="1"/>
    <col min="8459" max="8459" width="3.75" style="523" customWidth="1"/>
    <col min="8460" max="8460" width="12.75" style="523" customWidth="1"/>
    <col min="8461" max="8461" width="52.75" style="523" customWidth="1"/>
    <col min="8462" max="8465" width="0" style="523" hidden="1" customWidth="1"/>
    <col min="8466" max="8466" width="12.25" style="523" customWidth="1"/>
    <col min="8467" max="8467" width="6.375" style="523" customWidth="1"/>
    <col min="8468" max="8468" width="12.25" style="523" customWidth="1"/>
    <col min="8469" max="8469" width="0" style="523" hidden="1" customWidth="1"/>
    <col min="8470" max="8470" width="3.75" style="523" customWidth="1"/>
    <col min="8471" max="8471" width="11.125" style="523" bestFit="1" customWidth="1"/>
    <col min="8472" max="8473" width="10.625" style="523"/>
    <col min="8474" max="8474" width="11.125" style="523" customWidth="1"/>
    <col min="8475" max="8704" width="10.625" style="523"/>
    <col min="8705" max="8712" width="0" style="523" hidden="1" customWidth="1"/>
    <col min="8713" max="8713" width="3.75" style="523" customWidth="1"/>
    <col min="8714" max="8714" width="3.875" style="523" customWidth="1"/>
    <col min="8715" max="8715" width="3.75" style="523" customWidth="1"/>
    <col min="8716" max="8716" width="12.75" style="523" customWidth="1"/>
    <col min="8717" max="8717" width="52.75" style="523" customWidth="1"/>
    <col min="8718" max="8721" width="0" style="523" hidden="1" customWidth="1"/>
    <col min="8722" max="8722" width="12.25" style="523" customWidth="1"/>
    <col min="8723" max="8723" width="6.375" style="523" customWidth="1"/>
    <col min="8724" max="8724" width="12.25" style="523" customWidth="1"/>
    <col min="8725" max="8725" width="0" style="523" hidden="1" customWidth="1"/>
    <col min="8726" max="8726" width="3.75" style="523" customWidth="1"/>
    <col min="8727" max="8727" width="11.125" style="523" bestFit="1" customWidth="1"/>
    <col min="8728" max="8729" width="10.625" style="523"/>
    <col min="8730" max="8730" width="11.125" style="523" customWidth="1"/>
    <col min="8731" max="8960" width="10.625" style="523"/>
    <col min="8961" max="8968" width="0" style="523" hidden="1" customWidth="1"/>
    <col min="8969" max="8969" width="3.75" style="523" customWidth="1"/>
    <col min="8970" max="8970" width="3.875" style="523" customWidth="1"/>
    <col min="8971" max="8971" width="3.75" style="523" customWidth="1"/>
    <col min="8972" max="8972" width="12.75" style="523" customWidth="1"/>
    <col min="8973" max="8973" width="52.75" style="523" customWidth="1"/>
    <col min="8974" max="8977" width="0" style="523" hidden="1" customWidth="1"/>
    <col min="8978" max="8978" width="12.25" style="523" customWidth="1"/>
    <col min="8979" max="8979" width="6.375" style="523" customWidth="1"/>
    <col min="8980" max="8980" width="12.25" style="523" customWidth="1"/>
    <col min="8981" max="8981" width="0" style="523" hidden="1" customWidth="1"/>
    <col min="8982" max="8982" width="3.75" style="523" customWidth="1"/>
    <col min="8983" max="8983" width="11.125" style="523" bestFit="1" customWidth="1"/>
    <col min="8984" max="8985" width="10.625" style="523"/>
    <col min="8986" max="8986" width="11.125" style="523" customWidth="1"/>
    <col min="8987" max="9216" width="10.625" style="523"/>
    <col min="9217" max="9224" width="0" style="523" hidden="1" customWidth="1"/>
    <col min="9225" max="9225" width="3.75" style="523" customWidth="1"/>
    <col min="9226" max="9226" width="3.875" style="523" customWidth="1"/>
    <col min="9227" max="9227" width="3.75" style="523" customWidth="1"/>
    <col min="9228" max="9228" width="12.75" style="523" customWidth="1"/>
    <col min="9229" max="9229" width="52.75" style="523" customWidth="1"/>
    <col min="9230" max="9233" width="0" style="523" hidden="1" customWidth="1"/>
    <col min="9234" max="9234" width="12.25" style="523" customWidth="1"/>
    <col min="9235" max="9235" width="6.375" style="523" customWidth="1"/>
    <col min="9236" max="9236" width="12.25" style="523" customWidth="1"/>
    <col min="9237" max="9237" width="0" style="523" hidden="1" customWidth="1"/>
    <col min="9238" max="9238" width="3.75" style="523" customWidth="1"/>
    <col min="9239" max="9239" width="11.125" style="523" bestFit="1" customWidth="1"/>
    <col min="9240" max="9241" width="10.625" style="523"/>
    <col min="9242" max="9242" width="11.125" style="523" customWidth="1"/>
    <col min="9243" max="9472" width="10.625" style="523"/>
    <col min="9473" max="9480" width="0" style="523" hidden="1" customWidth="1"/>
    <col min="9481" max="9481" width="3.75" style="523" customWidth="1"/>
    <col min="9482" max="9482" width="3.875" style="523" customWidth="1"/>
    <col min="9483" max="9483" width="3.75" style="523" customWidth="1"/>
    <col min="9484" max="9484" width="12.75" style="523" customWidth="1"/>
    <col min="9485" max="9485" width="52.75" style="523" customWidth="1"/>
    <col min="9486" max="9489" width="0" style="523" hidden="1" customWidth="1"/>
    <col min="9490" max="9490" width="12.25" style="523" customWidth="1"/>
    <col min="9491" max="9491" width="6.375" style="523" customWidth="1"/>
    <col min="9492" max="9492" width="12.25" style="523" customWidth="1"/>
    <col min="9493" max="9493" width="0" style="523" hidden="1" customWidth="1"/>
    <col min="9494" max="9494" width="3.75" style="523" customWidth="1"/>
    <col min="9495" max="9495" width="11.125" style="523" bestFit="1" customWidth="1"/>
    <col min="9496" max="9497" width="10.625" style="523"/>
    <col min="9498" max="9498" width="11.125" style="523" customWidth="1"/>
    <col min="9499" max="9728" width="10.625" style="523"/>
    <col min="9729" max="9736" width="0" style="523" hidden="1" customWidth="1"/>
    <col min="9737" max="9737" width="3.75" style="523" customWidth="1"/>
    <col min="9738" max="9738" width="3.875" style="523" customWidth="1"/>
    <col min="9739" max="9739" width="3.75" style="523" customWidth="1"/>
    <col min="9740" max="9740" width="12.75" style="523" customWidth="1"/>
    <col min="9741" max="9741" width="52.75" style="523" customWidth="1"/>
    <col min="9742" max="9745" width="0" style="523" hidden="1" customWidth="1"/>
    <col min="9746" max="9746" width="12.25" style="523" customWidth="1"/>
    <col min="9747" max="9747" width="6.375" style="523" customWidth="1"/>
    <col min="9748" max="9748" width="12.25" style="523" customWidth="1"/>
    <col min="9749" max="9749" width="0" style="523" hidden="1" customWidth="1"/>
    <col min="9750" max="9750" width="3.75" style="523" customWidth="1"/>
    <col min="9751" max="9751" width="11.125" style="523" bestFit="1" customWidth="1"/>
    <col min="9752" max="9753" width="10.625" style="523"/>
    <col min="9754" max="9754" width="11.125" style="523" customWidth="1"/>
    <col min="9755" max="9984" width="10.625" style="523"/>
    <col min="9985" max="9992" width="0" style="523" hidden="1" customWidth="1"/>
    <col min="9993" max="9993" width="3.75" style="523" customWidth="1"/>
    <col min="9994" max="9994" width="3.875" style="523" customWidth="1"/>
    <col min="9995" max="9995" width="3.75" style="523" customWidth="1"/>
    <col min="9996" max="9996" width="12.75" style="523" customWidth="1"/>
    <col min="9997" max="9997" width="52.75" style="523" customWidth="1"/>
    <col min="9998" max="10001" width="0" style="523" hidden="1" customWidth="1"/>
    <col min="10002" max="10002" width="12.25" style="523" customWidth="1"/>
    <col min="10003" max="10003" width="6.375" style="523" customWidth="1"/>
    <col min="10004" max="10004" width="12.25" style="523" customWidth="1"/>
    <col min="10005" max="10005" width="0" style="523" hidden="1" customWidth="1"/>
    <col min="10006" max="10006" width="3.75" style="523" customWidth="1"/>
    <col min="10007" max="10007" width="11.125" style="523" bestFit="1" customWidth="1"/>
    <col min="10008" max="10009" width="10.625" style="523"/>
    <col min="10010" max="10010" width="11.125" style="523" customWidth="1"/>
    <col min="10011" max="10240" width="10.625" style="523"/>
    <col min="10241" max="10248" width="0" style="523" hidden="1" customWidth="1"/>
    <col min="10249" max="10249" width="3.75" style="523" customWidth="1"/>
    <col min="10250" max="10250" width="3.875" style="523" customWidth="1"/>
    <col min="10251" max="10251" width="3.75" style="523" customWidth="1"/>
    <col min="10252" max="10252" width="12.75" style="523" customWidth="1"/>
    <col min="10253" max="10253" width="52.75" style="523" customWidth="1"/>
    <col min="10254" max="10257" width="0" style="523" hidden="1" customWidth="1"/>
    <col min="10258" max="10258" width="12.25" style="523" customWidth="1"/>
    <col min="10259" max="10259" width="6.375" style="523" customWidth="1"/>
    <col min="10260" max="10260" width="12.25" style="523" customWidth="1"/>
    <col min="10261" max="10261" width="0" style="523" hidden="1" customWidth="1"/>
    <col min="10262" max="10262" width="3.75" style="523" customWidth="1"/>
    <col min="10263" max="10263" width="11.125" style="523" bestFit="1" customWidth="1"/>
    <col min="10264" max="10265" width="10.625" style="523"/>
    <col min="10266" max="10266" width="11.125" style="523" customWidth="1"/>
    <col min="10267" max="10496" width="10.625" style="523"/>
    <col min="10497" max="10504" width="0" style="523" hidden="1" customWidth="1"/>
    <col min="10505" max="10505" width="3.75" style="523" customWidth="1"/>
    <col min="10506" max="10506" width="3.875" style="523" customWidth="1"/>
    <col min="10507" max="10507" width="3.75" style="523" customWidth="1"/>
    <col min="10508" max="10508" width="12.75" style="523" customWidth="1"/>
    <col min="10509" max="10509" width="52.75" style="523" customWidth="1"/>
    <col min="10510" max="10513" width="0" style="523" hidden="1" customWidth="1"/>
    <col min="10514" max="10514" width="12.25" style="523" customWidth="1"/>
    <col min="10515" max="10515" width="6.375" style="523" customWidth="1"/>
    <col min="10516" max="10516" width="12.25" style="523" customWidth="1"/>
    <col min="10517" max="10517" width="0" style="523" hidden="1" customWidth="1"/>
    <col min="10518" max="10518" width="3.75" style="523" customWidth="1"/>
    <col min="10519" max="10519" width="11.125" style="523" bestFit="1" customWidth="1"/>
    <col min="10520" max="10521" width="10.625" style="523"/>
    <col min="10522" max="10522" width="11.125" style="523" customWidth="1"/>
    <col min="10523" max="10752" width="10.625" style="523"/>
    <col min="10753" max="10760" width="0" style="523" hidden="1" customWidth="1"/>
    <col min="10761" max="10761" width="3.75" style="523" customWidth="1"/>
    <col min="10762" max="10762" width="3.875" style="523" customWidth="1"/>
    <col min="10763" max="10763" width="3.75" style="523" customWidth="1"/>
    <col min="10764" max="10764" width="12.75" style="523" customWidth="1"/>
    <col min="10765" max="10765" width="52.75" style="523" customWidth="1"/>
    <col min="10766" max="10769" width="0" style="523" hidden="1" customWidth="1"/>
    <col min="10770" max="10770" width="12.25" style="523" customWidth="1"/>
    <col min="10771" max="10771" width="6.375" style="523" customWidth="1"/>
    <col min="10772" max="10772" width="12.25" style="523" customWidth="1"/>
    <col min="10773" max="10773" width="0" style="523" hidden="1" customWidth="1"/>
    <col min="10774" max="10774" width="3.75" style="523" customWidth="1"/>
    <col min="10775" max="10775" width="11.125" style="523" bestFit="1" customWidth="1"/>
    <col min="10776" max="10777" width="10.625" style="523"/>
    <col min="10778" max="10778" width="11.125" style="523" customWidth="1"/>
    <col min="10779" max="11008" width="10.625" style="523"/>
    <col min="11009" max="11016" width="0" style="523" hidden="1" customWidth="1"/>
    <col min="11017" max="11017" width="3.75" style="523" customWidth="1"/>
    <col min="11018" max="11018" width="3.875" style="523" customWidth="1"/>
    <col min="11019" max="11019" width="3.75" style="523" customWidth="1"/>
    <col min="11020" max="11020" width="12.75" style="523" customWidth="1"/>
    <col min="11021" max="11021" width="52.75" style="523" customWidth="1"/>
    <col min="11022" max="11025" width="0" style="523" hidden="1" customWidth="1"/>
    <col min="11026" max="11026" width="12.25" style="523" customWidth="1"/>
    <col min="11027" max="11027" width="6.375" style="523" customWidth="1"/>
    <col min="11028" max="11028" width="12.25" style="523" customWidth="1"/>
    <col min="11029" max="11029" width="0" style="523" hidden="1" customWidth="1"/>
    <col min="11030" max="11030" width="3.75" style="523" customWidth="1"/>
    <col min="11031" max="11031" width="11.125" style="523" bestFit="1" customWidth="1"/>
    <col min="11032" max="11033" width="10.625" style="523"/>
    <col min="11034" max="11034" width="11.125" style="523" customWidth="1"/>
    <col min="11035" max="11264" width="10.625" style="523"/>
    <col min="11265" max="11272" width="0" style="523" hidden="1" customWidth="1"/>
    <col min="11273" max="11273" width="3.75" style="523" customWidth="1"/>
    <col min="11274" max="11274" width="3.875" style="523" customWidth="1"/>
    <col min="11275" max="11275" width="3.75" style="523" customWidth="1"/>
    <col min="11276" max="11276" width="12.75" style="523" customWidth="1"/>
    <col min="11277" max="11277" width="52.75" style="523" customWidth="1"/>
    <col min="11278" max="11281" width="0" style="523" hidden="1" customWidth="1"/>
    <col min="11282" max="11282" width="12.25" style="523" customWidth="1"/>
    <col min="11283" max="11283" width="6.375" style="523" customWidth="1"/>
    <col min="11284" max="11284" width="12.25" style="523" customWidth="1"/>
    <col min="11285" max="11285" width="0" style="523" hidden="1" customWidth="1"/>
    <col min="11286" max="11286" width="3.75" style="523" customWidth="1"/>
    <col min="11287" max="11287" width="11.125" style="523" bestFit="1" customWidth="1"/>
    <col min="11288" max="11289" width="10.625" style="523"/>
    <col min="11290" max="11290" width="11.125" style="523" customWidth="1"/>
    <col min="11291" max="11520" width="10.625" style="523"/>
    <col min="11521" max="11528" width="0" style="523" hidden="1" customWidth="1"/>
    <col min="11529" max="11529" width="3.75" style="523" customWidth="1"/>
    <col min="11530" max="11530" width="3.875" style="523" customWidth="1"/>
    <col min="11531" max="11531" width="3.75" style="523" customWidth="1"/>
    <col min="11532" max="11532" width="12.75" style="523" customWidth="1"/>
    <col min="11533" max="11533" width="52.75" style="523" customWidth="1"/>
    <col min="11534" max="11537" width="0" style="523" hidden="1" customWidth="1"/>
    <col min="11538" max="11538" width="12.25" style="523" customWidth="1"/>
    <col min="11539" max="11539" width="6.375" style="523" customWidth="1"/>
    <col min="11540" max="11540" width="12.25" style="523" customWidth="1"/>
    <col min="11541" max="11541" width="0" style="523" hidden="1" customWidth="1"/>
    <col min="11542" max="11542" width="3.75" style="523" customWidth="1"/>
    <col min="11543" max="11543" width="11.125" style="523" bestFit="1" customWidth="1"/>
    <col min="11544" max="11545" width="10.625" style="523"/>
    <col min="11546" max="11546" width="11.125" style="523" customWidth="1"/>
    <col min="11547" max="11776" width="10.625" style="523"/>
    <col min="11777" max="11784" width="0" style="523" hidden="1" customWidth="1"/>
    <col min="11785" max="11785" width="3.75" style="523" customWidth="1"/>
    <col min="11786" max="11786" width="3.875" style="523" customWidth="1"/>
    <col min="11787" max="11787" width="3.75" style="523" customWidth="1"/>
    <col min="11788" max="11788" width="12.75" style="523" customWidth="1"/>
    <col min="11789" max="11789" width="52.75" style="523" customWidth="1"/>
    <col min="11790" max="11793" width="0" style="523" hidden="1" customWidth="1"/>
    <col min="11794" max="11794" width="12.25" style="523" customWidth="1"/>
    <col min="11795" max="11795" width="6.375" style="523" customWidth="1"/>
    <col min="11796" max="11796" width="12.25" style="523" customWidth="1"/>
    <col min="11797" max="11797" width="0" style="523" hidden="1" customWidth="1"/>
    <col min="11798" max="11798" width="3.75" style="523" customWidth="1"/>
    <col min="11799" max="11799" width="11.125" style="523" bestFit="1" customWidth="1"/>
    <col min="11800" max="11801" width="10.625" style="523"/>
    <col min="11802" max="11802" width="11.125" style="523" customWidth="1"/>
    <col min="11803" max="12032" width="10.625" style="523"/>
    <col min="12033" max="12040" width="0" style="523" hidden="1" customWidth="1"/>
    <col min="12041" max="12041" width="3.75" style="523" customWidth="1"/>
    <col min="12042" max="12042" width="3.875" style="523" customWidth="1"/>
    <col min="12043" max="12043" width="3.75" style="523" customWidth="1"/>
    <col min="12044" max="12044" width="12.75" style="523" customWidth="1"/>
    <col min="12045" max="12045" width="52.75" style="523" customWidth="1"/>
    <col min="12046" max="12049" width="0" style="523" hidden="1" customWidth="1"/>
    <col min="12050" max="12050" width="12.25" style="523" customWidth="1"/>
    <col min="12051" max="12051" width="6.375" style="523" customWidth="1"/>
    <col min="12052" max="12052" width="12.25" style="523" customWidth="1"/>
    <col min="12053" max="12053" width="0" style="523" hidden="1" customWidth="1"/>
    <col min="12054" max="12054" width="3.75" style="523" customWidth="1"/>
    <col min="12055" max="12055" width="11.125" style="523" bestFit="1" customWidth="1"/>
    <col min="12056" max="12057" width="10.625" style="523"/>
    <col min="12058" max="12058" width="11.125" style="523" customWidth="1"/>
    <col min="12059" max="12288" width="10.625" style="523"/>
    <col min="12289" max="12296" width="0" style="523" hidden="1" customWidth="1"/>
    <col min="12297" max="12297" width="3.75" style="523" customWidth="1"/>
    <col min="12298" max="12298" width="3.875" style="523" customWidth="1"/>
    <col min="12299" max="12299" width="3.75" style="523" customWidth="1"/>
    <col min="12300" max="12300" width="12.75" style="523" customWidth="1"/>
    <col min="12301" max="12301" width="52.75" style="523" customWidth="1"/>
    <col min="12302" max="12305" width="0" style="523" hidden="1" customWidth="1"/>
    <col min="12306" max="12306" width="12.25" style="523" customWidth="1"/>
    <col min="12307" max="12307" width="6.375" style="523" customWidth="1"/>
    <col min="12308" max="12308" width="12.25" style="523" customWidth="1"/>
    <col min="12309" max="12309" width="0" style="523" hidden="1" customWidth="1"/>
    <col min="12310" max="12310" width="3.75" style="523" customWidth="1"/>
    <col min="12311" max="12311" width="11.125" style="523" bestFit="1" customWidth="1"/>
    <col min="12312" max="12313" width="10.625" style="523"/>
    <col min="12314" max="12314" width="11.125" style="523" customWidth="1"/>
    <col min="12315" max="12544" width="10.625" style="523"/>
    <col min="12545" max="12552" width="0" style="523" hidden="1" customWidth="1"/>
    <col min="12553" max="12553" width="3.75" style="523" customWidth="1"/>
    <col min="12554" max="12554" width="3.875" style="523" customWidth="1"/>
    <col min="12555" max="12555" width="3.75" style="523" customWidth="1"/>
    <col min="12556" max="12556" width="12.75" style="523" customWidth="1"/>
    <col min="12557" max="12557" width="52.75" style="523" customWidth="1"/>
    <col min="12558" max="12561" width="0" style="523" hidden="1" customWidth="1"/>
    <col min="12562" max="12562" width="12.25" style="523" customWidth="1"/>
    <col min="12563" max="12563" width="6.375" style="523" customWidth="1"/>
    <col min="12564" max="12564" width="12.25" style="523" customWidth="1"/>
    <col min="12565" max="12565" width="0" style="523" hidden="1" customWidth="1"/>
    <col min="12566" max="12566" width="3.75" style="523" customWidth="1"/>
    <col min="12567" max="12567" width="11.125" style="523" bestFit="1" customWidth="1"/>
    <col min="12568" max="12569" width="10.625" style="523"/>
    <col min="12570" max="12570" width="11.125" style="523" customWidth="1"/>
    <col min="12571" max="12800" width="10.625" style="523"/>
    <col min="12801" max="12808" width="0" style="523" hidden="1" customWidth="1"/>
    <col min="12809" max="12809" width="3.75" style="523" customWidth="1"/>
    <col min="12810" max="12810" width="3.875" style="523" customWidth="1"/>
    <col min="12811" max="12811" width="3.75" style="523" customWidth="1"/>
    <col min="12812" max="12812" width="12.75" style="523" customWidth="1"/>
    <col min="12813" max="12813" width="52.75" style="523" customWidth="1"/>
    <col min="12814" max="12817" width="0" style="523" hidden="1" customWidth="1"/>
    <col min="12818" max="12818" width="12.25" style="523" customWidth="1"/>
    <col min="12819" max="12819" width="6.375" style="523" customWidth="1"/>
    <col min="12820" max="12820" width="12.25" style="523" customWidth="1"/>
    <col min="12821" max="12821" width="0" style="523" hidden="1" customWidth="1"/>
    <col min="12822" max="12822" width="3.75" style="523" customWidth="1"/>
    <col min="12823" max="12823" width="11.125" style="523" bestFit="1" customWidth="1"/>
    <col min="12824" max="12825" width="10.625" style="523"/>
    <col min="12826" max="12826" width="11.125" style="523" customWidth="1"/>
    <col min="12827" max="13056" width="10.625" style="523"/>
    <col min="13057" max="13064" width="0" style="523" hidden="1" customWidth="1"/>
    <col min="13065" max="13065" width="3.75" style="523" customWidth="1"/>
    <col min="13066" max="13066" width="3.875" style="523" customWidth="1"/>
    <col min="13067" max="13067" width="3.75" style="523" customWidth="1"/>
    <col min="13068" max="13068" width="12.75" style="523" customWidth="1"/>
    <col min="13069" max="13069" width="52.75" style="523" customWidth="1"/>
    <col min="13070" max="13073" width="0" style="523" hidden="1" customWidth="1"/>
    <col min="13074" max="13074" width="12.25" style="523" customWidth="1"/>
    <col min="13075" max="13075" width="6.375" style="523" customWidth="1"/>
    <col min="13076" max="13076" width="12.25" style="523" customWidth="1"/>
    <col min="13077" max="13077" width="0" style="523" hidden="1" customWidth="1"/>
    <col min="13078" max="13078" width="3.75" style="523" customWidth="1"/>
    <col min="13079" max="13079" width="11.125" style="523" bestFit="1" customWidth="1"/>
    <col min="13080" max="13081" width="10.625" style="523"/>
    <col min="13082" max="13082" width="11.125" style="523" customWidth="1"/>
    <col min="13083" max="13312" width="10.625" style="523"/>
    <col min="13313" max="13320" width="0" style="523" hidden="1" customWidth="1"/>
    <col min="13321" max="13321" width="3.75" style="523" customWidth="1"/>
    <col min="13322" max="13322" width="3.875" style="523" customWidth="1"/>
    <col min="13323" max="13323" width="3.75" style="523" customWidth="1"/>
    <col min="13324" max="13324" width="12.75" style="523" customWidth="1"/>
    <col min="13325" max="13325" width="52.75" style="523" customWidth="1"/>
    <col min="13326" max="13329" width="0" style="523" hidden="1" customWidth="1"/>
    <col min="13330" max="13330" width="12.25" style="523" customWidth="1"/>
    <col min="13331" max="13331" width="6.375" style="523" customWidth="1"/>
    <col min="13332" max="13332" width="12.25" style="523" customWidth="1"/>
    <col min="13333" max="13333" width="0" style="523" hidden="1" customWidth="1"/>
    <col min="13334" max="13334" width="3.75" style="523" customWidth="1"/>
    <col min="13335" max="13335" width="11.125" style="523" bestFit="1" customWidth="1"/>
    <col min="13336" max="13337" width="10.625" style="523"/>
    <col min="13338" max="13338" width="11.125" style="523" customWidth="1"/>
    <col min="13339" max="13568" width="10.625" style="523"/>
    <col min="13569" max="13576" width="0" style="523" hidden="1" customWidth="1"/>
    <col min="13577" max="13577" width="3.75" style="523" customWidth="1"/>
    <col min="13578" max="13578" width="3.875" style="523" customWidth="1"/>
    <col min="13579" max="13579" width="3.75" style="523" customWidth="1"/>
    <col min="13580" max="13580" width="12.75" style="523" customWidth="1"/>
    <col min="13581" max="13581" width="52.75" style="523" customWidth="1"/>
    <col min="13582" max="13585" width="0" style="523" hidden="1" customWidth="1"/>
    <col min="13586" max="13586" width="12.25" style="523" customWidth="1"/>
    <col min="13587" max="13587" width="6.375" style="523" customWidth="1"/>
    <col min="13588" max="13588" width="12.25" style="523" customWidth="1"/>
    <col min="13589" max="13589" width="0" style="523" hidden="1" customWidth="1"/>
    <col min="13590" max="13590" width="3.75" style="523" customWidth="1"/>
    <col min="13591" max="13591" width="11.125" style="523" bestFit="1" customWidth="1"/>
    <col min="13592" max="13593" width="10.625" style="523"/>
    <col min="13594" max="13594" width="11.125" style="523" customWidth="1"/>
    <col min="13595" max="13824" width="10.625" style="523"/>
    <col min="13825" max="13832" width="0" style="523" hidden="1" customWidth="1"/>
    <col min="13833" max="13833" width="3.75" style="523" customWidth="1"/>
    <col min="13834" max="13834" width="3.875" style="523" customWidth="1"/>
    <col min="13835" max="13835" width="3.75" style="523" customWidth="1"/>
    <col min="13836" max="13836" width="12.75" style="523" customWidth="1"/>
    <col min="13837" max="13837" width="52.75" style="523" customWidth="1"/>
    <col min="13838" max="13841" width="0" style="523" hidden="1" customWidth="1"/>
    <col min="13842" max="13842" width="12.25" style="523" customWidth="1"/>
    <col min="13843" max="13843" width="6.375" style="523" customWidth="1"/>
    <col min="13844" max="13844" width="12.25" style="523" customWidth="1"/>
    <col min="13845" max="13845" width="0" style="523" hidden="1" customWidth="1"/>
    <col min="13846" max="13846" width="3.75" style="523" customWidth="1"/>
    <col min="13847" max="13847" width="11.125" style="523" bestFit="1" customWidth="1"/>
    <col min="13848" max="13849" width="10.625" style="523"/>
    <col min="13850" max="13850" width="11.125" style="523" customWidth="1"/>
    <col min="13851" max="14080" width="10.625" style="523"/>
    <col min="14081" max="14088" width="0" style="523" hidden="1" customWidth="1"/>
    <col min="14089" max="14089" width="3.75" style="523" customWidth="1"/>
    <col min="14090" max="14090" width="3.875" style="523" customWidth="1"/>
    <col min="14091" max="14091" width="3.75" style="523" customWidth="1"/>
    <col min="14092" max="14092" width="12.75" style="523" customWidth="1"/>
    <col min="14093" max="14093" width="52.75" style="523" customWidth="1"/>
    <col min="14094" max="14097" width="0" style="523" hidden="1" customWidth="1"/>
    <col min="14098" max="14098" width="12.25" style="523" customWidth="1"/>
    <col min="14099" max="14099" width="6.375" style="523" customWidth="1"/>
    <col min="14100" max="14100" width="12.25" style="523" customWidth="1"/>
    <col min="14101" max="14101" width="0" style="523" hidden="1" customWidth="1"/>
    <col min="14102" max="14102" width="3.75" style="523" customWidth="1"/>
    <col min="14103" max="14103" width="11.125" style="523" bestFit="1" customWidth="1"/>
    <col min="14104" max="14105" width="10.625" style="523"/>
    <col min="14106" max="14106" width="11.125" style="523" customWidth="1"/>
    <col min="14107" max="14336" width="10.625" style="523"/>
    <col min="14337" max="14344" width="0" style="523" hidden="1" customWidth="1"/>
    <col min="14345" max="14345" width="3.75" style="523" customWidth="1"/>
    <col min="14346" max="14346" width="3.875" style="523" customWidth="1"/>
    <col min="14347" max="14347" width="3.75" style="523" customWidth="1"/>
    <col min="14348" max="14348" width="12.75" style="523" customWidth="1"/>
    <col min="14349" max="14349" width="52.75" style="523" customWidth="1"/>
    <col min="14350" max="14353" width="0" style="523" hidden="1" customWidth="1"/>
    <col min="14354" max="14354" width="12.25" style="523" customWidth="1"/>
    <col min="14355" max="14355" width="6.375" style="523" customWidth="1"/>
    <col min="14356" max="14356" width="12.25" style="523" customWidth="1"/>
    <col min="14357" max="14357" width="0" style="523" hidden="1" customWidth="1"/>
    <col min="14358" max="14358" width="3.75" style="523" customWidth="1"/>
    <col min="14359" max="14359" width="11.125" style="523" bestFit="1" customWidth="1"/>
    <col min="14360" max="14361" width="10.625" style="523"/>
    <col min="14362" max="14362" width="11.125" style="523" customWidth="1"/>
    <col min="14363" max="14592" width="10.625" style="523"/>
    <col min="14593" max="14600" width="0" style="523" hidden="1" customWidth="1"/>
    <col min="14601" max="14601" width="3.75" style="523" customWidth="1"/>
    <col min="14602" max="14602" width="3.875" style="523" customWidth="1"/>
    <col min="14603" max="14603" width="3.75" style="523" customWidth="1"/>
    <col min="14604" max="14604" width="12.75" style="523" customWidth="1"/>
    <col min="14605" max="14605" width="52.75" style="523" customWidth="1"/>
    <col min="14606" max="14609" width="0" style="523" hidden="1" customWidth="1"/>
    <col min="14610" max="14610" width="12.25" style="523" customWidth="1"/>
    <col min="14611" max="14611" width="6.375" style="523" customWidth="1"/>
    <col min="14612" max="14612" width="12.25" style="523" customWidth="1"/>
    <col min="14613" max="14613" width="0" style="523" hidden="1" customWidth="1"/>
    <col min="14614" max="14614" width="3.75" style="523" customWidth="1"/>
    <col min="14615" max="14615" width="11.125" style="523" bestFit="1" customWidth="1"/>
    <col min="14616" max="14617" width="10.625" style="523"/>
    <col min="14618" max="14618" width="11.125" style="523" customWidth="1"/>
    <col min="14619" max="14848" width="10.625" style="523"/>
    <col min="14849" max="14856" width="0" style="523" hidden="1" customWidth="1"/>
    <col min="14857" max="14857" width="3.75" style="523" customWidth="1"/>
    <col min="14858" max="14858" width="3.875" style="523" customWidth="1"/>
    <col min="14859" max="14859" width="3.75" style="523" customWidth="1"/>
    <col min="14860" max="14860" width="12.75" style="523" customWidth="1"/>
    <col min="14861" max="14861" width="52.75" style="523" customWidth="1"/>
    <col min="14862" max="14865" width="0" style="523" hidden="1" customWidth="1"/>
    <col min="14866" max="14866" width="12.25" style="523" customWidth="1"/>
    <col min="14867" max="14867" width="6.375" style="523" customWidth="1"/>
    <col min="14868" max="14868" width="12.25" style="523" customWidth="1"/>
    <col min="14869" max="14869" width="0" style="523" hidden="1" customWidth="1"/>
    <col min="14870" max="14870" width="3.75" style="523" customWidth="1"/>
    <col min="14871" max="14871" width="11.125" style="523" bestFit="1" customWidth="1"/>
    <col min="14872" max="14873" width="10.625" style="523"/>
    <col min="14874" max="14874" width="11.125" style="523" customWidth="1"/>
    <col min="14875" max="15104" width="10.625" style="523"/>
    <col min="15105" max="15112" width="0" style="523" hidden="1" customWidth="1"/>
    <col min="15113" max="15113" width="3.75" style="523" customWidth="1"/>
    <col min="15114" max="15114" width="3.875" style="523" customWidth="1"/>
    <col min="15115" max="15115" width="3.75" style="523" customWidth="1"/>
    <col min="15116" max="15116" width="12.75" style="523" customWidth="1"/>
    <col min="15117" max="15117" width="52.75" style="523" customWidth="1"/>
    <col min="15118" max="15121" width="0" style="523" hidden="1" customWidth="1"/>
    <col min="15122" max="15122" width="12.25" style="523" customWidth="1"/>
    <col min="15123" max="15123" width="6.375" style="523" customWidth="1"/>
    <col min="15124" max="15124" width="12.25" style="523" customWidth="1"/>
    <col min="15125" max="15125" width="0" style="523" hidden="1" customWidth="1"/>
    <col min="15126" max="15126" width="3.75" style="523" customWidth="1"/>
    <col min="15127" max="15127" width="11.125" style="523" bestFit="1" customWidth="1"/>
    <col min="15128" max="15129" width="10.625" style="523"/>
    <col min="15130" max="15130" width="11.125" style="523" customWidth="1"/>
    <col min="15131" max="15360" width="10.625" style="523"/>
    <col min="15361" max="15368" width="0" style="523" hidden="1" customWidth="1"/>
    <col min="15369" max="15369" width="3.75" style="523" customWidth="1"/>
    <col min="15370" max="15370" width="3.875" style="523" customWidth="1"/>
    <col min="15371" max="15371" width="3.75" style="523" customWidth="1"/>
    <col min="15372" max="15372" width="12.75" style="523" customWidth="1"/>
    <col min="15373" max="15373" width="52.75" style="523" customWidth="1"/>
    <col min="15374" max="15377" width="0" style="523" hidden="1" customWidth="1"/>
    <col min="15378" max="15378" width="12.25" style="523" customWidth="1"/>
    <col min="15379" max="15379" width="6.375" style="523" customWidth="1"/>
    <col min="15380" max="15380" width="12.25" style="523" customWidth="1"/>
    <col min="15381" max="15381" width="0" style="523" hidden="1" customWidth="1"/>
    <col min="15382" max="15382" width="3.75" style="523" customWidth="1"/>
    <col min="15383" max="15383" width="11.125" style="523" bestFit="1" customWidth="1"/>
    <col min="15384" max="15385" width="10.625" style="523"/>
    <col min="15386" max="15386" width="11.125" style="523" customWidth="1"/>
    <col min="15387" max="15616" width="10.625" style="523"/>
    <col min="15617" max="15624" width="0" style="523" hidden="1" customWidth="1"/>
    <col min="15625" max="15625" width="3.75" style="523" customWidth="1"/>
    <col min="15626" max="15626" width="3.875" style="523" customWidth="1"/>
    <col min="15627" max="15627" width="3.75" style="523" customWidth="1"/>
    <col min="15628" max="15628" width="12.75" style="523" customWidth="1"/>
    <col min="15629" max="15629" width="52.75" style="523" customWidth="1"/>
    <col min="15630" max="15633" width="0" style="523" hidden="1" customWidth="1"/>
    <col min="15634" max="15634" width="12.25" style="523" customWidth="1"/>
    <col min="15635" max="15635" width="6.375" style="523" customWidth="1"/>
    <col min="15636" max="15636" width="12.25" style="523" customWidth="1"/>
    <col min="15637" max="15637" width="0" style="523" hidden="1" customWidth="1"/>
    <col min="15638" max="15638" width="3.75" style="523" customWidth="1"/>
    <col min="15639" max="15639" width="11.125" style="523" bestFit="1" customWidth="1"/>
    <col min="15640" max="15641" width="10.625" style="523"/>
    <col min="15642" max="15642" width="11.125" style="523" customWidth="1"/>
    <col min="15643" max="15872" width="10.625" style="523"/>
    <col min="15873" max="15880" width="0" style="523" hidden="1" customWidth="1"/>
    <col min="15881" max="15881" width="3.75" style="523" customWidth="1"/>
    <col min="15882" max="15882" width="3.875" style="523" customWidth="1"/>
    <col min="15883" max="15883" width="3.75" style="523" customWidth="1"/>
    <col min="15884" max="15884" width="12.75" style="523" customWidth="1"/>
    <col min="15885" max="15885" width="52.75" style="523" customWidth="1"/>
    <col min="15886" max="15889" width="0" style="523" hidden="1" customWidth="1"/>
    <col min="15890" max="15890" width="12.25" style="523" customWidth="1"/>
    <col min="15891" max="15891" width="6.375" style="523" customWidth="1"/>
    <col min="15892" max="15892" width="12.25" style="523" customWidth="1"/>
    <col min="15893" max="15893" width="0" style="523" hidden="1" customWidth="1"/>
    <col min="15894" max="15894" width="3.75" style="523" customWidth="1"/>
    <col min="15895" max="15895" width="11.125" style="523" bestFit="1" customWidth="1"/>
    <col min="15896" max="15897" width="10.625" style="523"/>
    <col min="15898" max="15898" width="11.125" style="523" customWidth="1"/>
    <col min="15899" max="16128" width="10.625" style="523"/>
    <col min="16129" max="16136" width="0" style="523" hidden="1" customWidth="1"/>
    <col min="16137" max="16137" width="3.75" style="523" customWidth="1"/>
    <col min="16138" max="16138" width="3.875" style="523" customWidth="1"/>
    <col min="16139" max="16139" width="3.75" style="523" customWidth="1"/>
    <col min="16140" max="16140" width="12.75" style="523" customWidth="1"/>
    <col min="16141" max="16141" width="52.75" style="523" customWidth="1"/>
    <col min="16142" max="16145" width="0" style="523" hidden="1" customWidth="1"/>
    <col min="16146" max="16146" width="12.25" style="523" customWidth="1"/>
    <col min="16147" max="16147" width="6.375" style="523" customWidth="1"/>
    <col min="16148" max="16148" width="12.25" style="523" customWidth="1"/>
    <col min="16149" max="16149" width="0" style="523" hidden="1" customWidth="1"/>
    <col min="16150" max="16150" width="3.75" style="523" customWidth="1"/>
    <col min="16151" max="16151" width="11.125" style="523" bestFit="1" customWidth="1"/>
    <col min="16152" max="16153" width="10.625" style="523"/>
    <col min="16154" max="16154" width="11.125" style="523" customWidth="1"/>
    <col min="16155" max="16384" width="10.625" style="523"/>
  </cols>
  <sheetData>
    <row r="1" spans="1:34" hidden="1">
      <c r="Q1" s="583"/>
      <c r="R1" s="583"/>
    </row>
    <row r="2" spans="1:34" hidden="1">
      <c r="U2" s="583"/>
    </row>
    <row r="3" spans="1:34" hidden="1"/>
    <row r="4" spans="1:34" ht="3.15" customHeight="1">
      <c r="J4" s="529"/>
      <c r="K4" s="529"/>
      <c r="L4" s="524"/>
      <c r="M4" s="524"/>
      <c r="N4" s="524"/>
      <c r="O4" s="532"/>
      <c r="P4" s="532"/>
      <c r="Q4" s="532"/>
      <c r="R4" s="532"/>
      <c r="S4" s="532"/>
      <c r="T4" s="532"/>
      <c r="U4" s="532"/>
    </row>
    <row r="5" spans="1:34" ht="22.65" customHeight="1">
      <c r="J5" s="529"/>
      <c r="K5" s="529"/>
      <c r="L5" s="1229" t="s">
        <v>630</v>
      </c>
      <c r="M5" s="1229"/>
      <c r="N5" s="1229"/>
      <c r="O5" s="1229"/>
      <c r="P5" s="1229"/>
      <c r="Q5" s="1229"/>
      <c r="R5" s="1229"/>
      <c r="S5" s="1229"/>
      <c r="T5" s="1229"/>
      <c r="U5" s="664"/>
    </row>
    <row r="6" spans="1:34" ht="3.15" customHeight="1">
      <c r="J6" s="529"/>
      <c r="K6" s="529"/>
      <c r="L6" s="524"/>
      <c r="M6" s="524"/>
      <c r="N6" s="524"/>
      <c r="O6" s="528"/>
      <c r="P6" s="528"/>
      <c r="Q6" s="528"/>
      <c r="R6" s="528"/>
      <c r="S6" s="528"/>
      <c r="T6" s="528"/>
      <c r="U6" s="528"/>
      <c r="V6" s="532"/>
    </row>
    <row r="7" spans="1:34" s="799" customFormat="1" ht="22.8">
      <c r="A7" s="808"/>
      <c r="B7" s="808"/>
      <c r="C7" s="808"/>
      <c r="D7" s="808"/>
      <c r="E7" s="808"/>
      <c r="F7" s="808"/>
      <c r="G7" s="807"/>
      <c r="H7" s="807"/>
      <c r="I7" s="687"/>
      <c r="J7" s="686"/>
      <c r="K7" s="686"/>
      <c r="L7" s="754"/>
      <c r="M7" s="617" t="s">
        <v>742</v>
      </c>
      <c r="N7" s="754"/>
      <c r="O7" s="1255" t="s">
        <v>84</v>
      </c>
      <c r="P7" s="1255"/>
      <c r="Q7" s="755"/>
      <c r="R7" s="755"/>
      <c r="S7" s="755"/>
      <c r="T7" s="755"/>
      <c r="U7" s="767"/>
      <c r="V7" s="804"/>
      <c r="X7" s="808"/>
      <c r="Y7" s="808"/>
      <c r="Z7" s="808"/>
      <c r="AA7" s="808"/>
      <c r="AB7" s="808"/>
      <c r="AC7" s="808"/>
      <c r="AD7" s="808"/>
      <c r="AE7" s="808"/>
      <c r="AF7" s="808"/>
      <c r="AG7" s="808"/>
      <c r="AH7" s="808"/>
    </row>
    <row r="8" spans="1:34" s="828" customFormat="1" ht="4.2">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34.200000000000003">
      <c r="A9" s="590"/>
      <c r="B9" s="590"/>
      <c r="C9" s="590"/>
      <c r="D9" s="590"/>
      <c r="E9" s="590"/>
      <c r="F9" s="590"/>
      <c r="G9" s="590"/>
      <c r="H9" s="590"/>
      <c r="L9" s="499"/>
      <c r="M9" s="617" t="s">
        <v>501</v>
      </c>
      <c r="N9" s="666"/>
      <c r="O9" s="1235" t="str">
        <f>IF(NameOrPr_ch="",IF(NameOrPr="","",NameOrPr),NameOrPr_ch)</f>
        <v>Комитет по тарифам Санкт-Петербурга</v>
      </c>
      <c r="P9" s="1235"/>
      <c r="Q9" s="1235"/>
      <c r="R9" s="1235"/>
      <c r="S9" s="1235"/>
      <c r="T9" s="1235"/>
      <c r="U9" s="582"/>
      <c r="V9" s="582"/>
      <c r="W9" s="519"/>
      <c r="X9" s="590"/>
      <c r="Y9" s="590"/>
      <c r="Z9" s="590"/>
      <c r="AA9" s="590"/>
      <c r="AB9" s="590"/>
      <c r="AC9" s="590"/>
      <c r="AD9" s="590"/>
      <c r="AE9" s="590"/>
      <c r="AF9" s="590"/>
      <c r="AG9" s="590"/>
      <c r="AH9" s="590"/>
    </row>
    <row r="10" spans="1:34" s="570" customFormat="1" ht="18.600000000000001">
      <c r="A10" s="590"/>
      <c r="B10" s="590"/>
      <c r="C10" s="590"/>
      <c r="D10" s="590"/>
      <c r="E10" s="590"/>
      <c r="F10" s="590"/>
      <c r="G10" s="590"/>
      <c r="H10" s="590"/>
      <c r="L10" s="499"/>
      <c r="M10" s="617" t="s">
        <v>595</v>
      </c>
      <c r="N10" s="666"/>
      <c r="O10" s="1235" t="str">
        <f>IF(datePr_ch="",IF(datePr="","",datePr),datePr_ch)</f>
        <v>18.12.2020</v>
      </c>
      <c r="P10" s="1235"/>
      <c r="Q10" s="1235"/>
      <c r="R10" s="1235"/>
      <c r="S10" s="1235"/>
      <c r="T10" s="1235"/>
      <c r="U10" s="582"/>
      <c r="V10" s="582"/>
      <c r="W10" s="519"/>
      <c r="X10" s="590"/>
      <c r="Y10" s="590"/>
      <c r="Z10" s="590"/>
      <c r="AA10" s="590"/>
      <c r="AB10" s="590"/>
      <c r="AC10" s="590"/>
      <c r="AD10" s="590"/>
      <c r="AE10" s="590"/>
      <c r="AF10" s="590"/>
      <c r="AG10" s="590"/>
      <c r="AH10" s="590"/>
    </row>
    <row r="11" spans="1:34" s="570" customFormat="1" ht="18.600000000000001">
      <c r="A11" s="590"/>
      <c r="B11" s="590"/>
      <c r="C11" s="590"/>
      <c r="D11" s="590"/>
      <c r="E11" s="590"/>
      <c r="F11" s="590"/>
      <c r="G11" s="590"/>
      <c r="H11" s="590"/>
      <c r="L11" s="552"/>
      <c r="M11" s="617" t="s">
        <v>594</v>
      </c>
      <c r="N11" s="666"/>
      <c r="O11" s="1235" t="str">
        <f>IF(numberPr_ch="",IF(numberPr="","",numberPr),numberPr_ch)</f>
        <v>52-р, 226-р, 257-р</v>
      </c>
      <c r="P11" s="1235"/>
      <c r="Q11" s="1235"/>
      <c r="R11" s="1235"/>
      <c r="S11" s="1235"/>
      <c r="T11" s="1235"/>
      <c r="U11" s="582"/>
      <c r="V11" s="582"/>
      <c r="W11" s="519"/>
      <c r="X11" s="590"/>
      <c r="Y11" s="590"/>
      <c r="Z11" s="590"/>
      <c r="AA11" s="590"/>
      <c r="AB11" s="590"/>
      <c r="AC11" s="590"/>
      <c r="AD11" s="590"/>
      <c r="AE11" s="590"/>
      <c r="AF11" s="590"/>
      <c r="AG11" s="590"/>
      <c r="AH11" s="590"/>
    </row>
    <row r="12" spans="1:34" s="570" customFormat="1" ht="22.8">
      <c r="A12" s="590"/>
      <c r="B12" s="590"/>
      <c r="C12" s="590"/>
      <c r="D12" s="590"/>
      <c r="E12" s="590"/>
      <c r="F12" s="590"/>
      <c r="G12" s="590"/>
      <c r="H12" s="590"/>
      <c r="L12" s="552"/>
      <c r="M12" s="617" t="s">
        <v>500</v>
      </c>
      <c r="N12" s="666"/>
      <c r="O12" s="1235" t="str">
        <f>IF(IstPub_ch="",IF(IstPub="","",IstPub),IstPub_ch)</f>
        <v>официальный сайт Комитета по тарифам Санкт-Петербурга</v>
      </c>
      <c r="P12" s="1235"/>
      <c r="Q12" s="1235"/>
      <c r="R12" s="1235"/>
      <c r="S12" s="1235"/>
      <c r="T12" s="1235"/>
      <c r="U12" s="582"/>
      <c r="V12" s="582"/>
      <c r="W12" s="519"/>
      <c r="X12" s="590"/>
      <c r="Y12" s="590"/>
      <c r="Z12" s="590"/>
      <c r="AA12" s="590"/>
      <c r="AB12" s="590"/>
      <c r="AC12" s="590"/>
      <c r="AD12" s="590"/>
      <c r="AE12" s="590"/>
      <c r="AF12" s="590"/>
      <c r="AG12" s="590"/>
      <c r="AH12" s="590"/>
    </row>
    <row r="13" spans="1:34" s="570" customFormat="1" ht="11.4" hidden="1">
      <c r="A13" s="590"/>
      <c r="B13" s="590"/>
      <c r="C13" s="590"/>
      <c r="D13" s="590"/>
      <c r="E13" s="590"/>
      <c r="F13" s="590"/>
      <c r="G13" s="590"/>
      <c r="H13" s="590"/>
      <c r="L13" s="1230"/>
      <c r="M13" s="1230"/>
      <c r="N13" s="566"/>
      <c r="O13" s="582"/>
      <c r="P13" s="582"/>
      <c r="Q13" s="582"/>
      <c r="R13" s="582"/>
      <c r="S13" s="582"/>
      <c r="T13" s="582"/>
      <c r="U13" s="588" t="s">
        <v>372</v>
      </c>
      <c r="X13" s="590"/>
      <c r="Y13" s="590"/>
      <c r="Z13" s="590"/>
      <c r="AA13" s="590"/>
      <c r="AB13" s="590"/>
      <c r="AC13" s="590"/>
      <c r="AD13" s="590"/>
      <c r="AE13" s="590"/>
      <c r="AF13" s="590"/>
      <c r="AG13" s="590"/>
      <c r="AH13" s="590"/>
    </row>
    <row r="14" spans="1:34">
      <c r="J14" s="529"/>
      <c r="K14" s="529"/>
      <c r="L14" s="524"/>
      <c r="M14" s="524"/>
      <c r="N14" s="502"/>
      <c r="O14" s="1236"/>
      <c r="P14" s="1236"/>
      <c r="Q14" s="1236"/>
      <c r="R14" s="1236"/>
      <c r="S14" s="1236"/>
      <c r="T14" s="1236"/>
      <c r="U14" s="1236"/>
    </row>
    <row r="15" spans="1:34">
      <c r="J15" s="529"/>
      <c r="K15" s="529"/>
      <c r="L15" s="1163" t="s">
        <v>453</v>
      </c>
      <c r="M15" s="1163"/>
      <c r="N15" s="1163"/>
      <c r="O15" s="1163"/>
      <c r="P15" s="1163"/>
      <c r="Q15" s="1163"/>
      <c r="R15" s="1163"/>
      <c r="S15" s="1163"/>
      <c r="T15" s="1163"/>
      <c r="U15" s="1163"/>
      <c r="V15" s="1163"/>
      <c r="W15" s="1163" t="s">
        <v>454</v>
      </c>
    </row>
    <row r="16" spans="1:34" ht="14.25" customHeight="1">
      <c r="J16" s="529"/>
      <c r="K16" s="529"/>
      <c r="L16" s="1242" t="s">
        <v>91</v>
      </c>
      <c r="M16" s="1242" t="s">
        <v>638</v>
      </c>
      <c r="N16" s="661"/>
      <c r="O16" s="1243" t="s">
        <v>640</v>
      </c>
      <c r="P16" s="1244"/>
      <c r="Q16" s="1244"/>
      <c r="R16" s="1244"/>
      <c r="S16" s="1244"/>
      <c r="T16" s="1245"/>
      <c r="U16" s="1226" t="s">
        <v>340</v>
      </c>
      <c r="V16" s="1239" t="s">
        <v>274</v>
      </c>
      <c r="W16" s="1163"/>
    </row>
    <row r="17" spans="1:36" ht="14.25" customHeight="1">
      <c r="J17" s="529"/>
      <c r="K17" s="529"/>
      <c r="L17" s="1242"/>
      <c r="M17" s="1242"/>
      <c r="N17" s="662"/>
      <c r="O17" s="1248" t="s">
        <v>604</v>
      </c>
      <c r="P17" s="1246" t="s">
        <v>270</v>
      </c>
      <c r="Q17" s="1247"/>
      <c r="R17" s="1223" t="s">
        <v>653</v>
      </c>
      <c r="S17" s="1224"/>
      <c r="T17" s="1225"/>
      <c r="U17" s="1227"/>
      <c r="V17" s="1240"/>
      <c r="W17" s="1163"/>
    </row>
    <row r="18" spans="1:36" ht="33.75" customHeight="1">
      <c r="J18" s="529"/>
      <c r="K18" s="529"/>
      <c r="L18" s="1242"/>
      <c r="M18" s="1242"/>
      <c r="N18" s="663"/>
      <c r="O18" s="1249"/>
      <c r="P18" s="535" t="s">
        <v>605</v>
      </c>
      <c r="Q18" s="535" t="s">
        <v>6</v>
      </c>
      <c r="R18" s="536" t="s">
        <v>273</v>
      </c>
      <c r="S18" s="1237" t="s">
        <v>272</v>
      </c>
      <c r="T18" s="1238"/>
      <c r="U18" s="1228"/>
      <c r="V18" s="1241"/>
      <c r="W18" s="1163"/>
    </row>
    <row r="19" spans="1:36">
      <c r="J19" s="529"/>
      <c r="K19" s="569">
        <v>1</v>
      </c>
      <c r="L19" s="647" t="s">
        <v>92</v>
      </c>
      <c r="M19" s="647" t="s">
        <v>48</v>
      </c>
      <c r="N19" s="649" t="str">
        <f ca="1">OFFSET(N19,0,-1)</f>
        <v>2</v>
      </c>
      <c r="O19" s="648">
        <f ca="1">OFFSET(O19,0,-1)+1</f>
        <v>3</v>
      </c>
      <c r="P19" s="648">
        <f ca="1">OFFSET(P19,0,-1)+1</f>
        <v>4</v>
      </c>
      <c r="Q19" s="648">
        <f ca="1">OFFSET(Q19,0,-1)+1</f>
        <v>5</v>
      </c>
      <c r="R19" s="648">
        <f ca="1">OFFSET(R19,0,-1)+1</f>
        <v>6</v>
      </c>
      <c r="S19" s="1231">
        <f ca="1">OFFSET(S19,0,-1)+1</f>
        <v>7</v>
      </c>
      <c r="T19" s="1231"/>
      <c r="U19" s="648">
        <f ca="1">OFFSET(U19,0,-2)+1</f>
        <v>8</v>
      </c>
      <c r="V19" s="649">
        <f ca="1">OFFSET(V19,0,-1)</f>
        <v>8</v>
      </c>
      <c r="W19" s="648">
        <f ca="1">OFFSET(W19,0,-1)+1</f>
        <v>9</v>
      </c>
    </row>
    <row r="20" spans="1:36" ht="22.8">
      <c r="A20" s="1215">
        <v>1</v>
      </c>
      <c r="B20" s="883"/>
      <c r="C20" s="883"/>
      <c r="D20" s="883"/>
      <c r="E20" s="884"/>
      <c r="F20" s="885"/>
      <c r="G20" s="885"/>
      <c r="H20" s="885"/>
      <c r="I20" s="886"/>
      <c r="J20" s="881"/>
      <c r="K20" s="888"/>
      <c r="L20" s="593">
        <f>mergeValue(A20)</f>
        <v>1</v>
      </c>
      <c r="M20" s="641" t="s">
        <v>20</v>
      </c>
      <c r="N20" s="646"/>
      <c r="O20" s="1216"/>
      <c r="P20" s="1216"/>
      <c r="Q20" s="1216"/>
      <c r="R20" s="1216"/>
      <c r="S20" s="1216"/>
      <c r="T20" s="1216"/>
      <c r="U20" s="1216"/>
      <c r="V20" s="1216"/>
      <c r="W20" s="630" t="s">
        <v>475</v>
      </c>
      <c r="Y20" s="589"/>
      <c r="Z20" s="589" t="str">
        <f t="shared" ref="Z20:Z33" si="0">IF(M20="","",M20 )</f>
        <v>Наименование тарифа</v>
      </c>
      <c r="AA20" s="589"/>
      <c r="AB20" s="589"/>
      <c r="AC20" s="589"/>
      <c r="AI20" s="585"/>
      <c r="AJ20" s="585"/>
    </row>
    <row r="21" spans="1:36" ht="34.200000000000003">
      <c r="A21" s="1215"/>
      <c r="B21" s="1215">
        <v>1</v>
      </c>
      <c r="C21" s="883"/>
      <c r="D21" s="883"/>
      <c r="E21" s="885"/>
      <c r="F21" s="885"/>
      <c r="G21" s="885"/>
      <c r="H21" s="885"/>
      <c r="I21" s="880"/>
      <c r="J21" s="879"/>
      <c r="K21" s="882"/>
      <c r="L21" s="593" t="str">
        <f>mergeValue(A21) &amp;"."&amp; mergeValue(B21)</f>
        <v>1.1</v>
      </c>
      <c r="M21" s="546" t="s">
        <v>16</v>
      </c>
      <c r="N21" s="646"/>
      <c r="O21" s="1216"/>
      <c r="P21" s="1216"/>
      <c r="Q21" s="1216"/>
      <c r="R21" s="1216"/>
      <c r="S21" s="1216"/>
      <c r="T21" s="1216"/>
      <c r="U21" s="1216"/>
      <c r="V21" s="1216"/>
      <c r="W21" s="630" t="s">
        <v>476</v>
      </c>
      <c r="Y21" s="589"/>
      <c r="Z21" s="589" t="str">
        <f t="shared" si="0"/>
        <v>Территория действия тарифа</v>
      </c>
      <c r="AA21" s="589"/>
      <c r="AB21" s="589"/>
      <c r="AC21" s="589"/>
      <c r="AI21" s="585"/>
      <c r="AJ21" s="585"/>
    </row>
    <row r="22" spans="1:36" ht="22.8">
      <c r="A22" s="1215"/>
      <c r="B22" s="1215"/>
      <c r="C22" s="1215">
        <v>1</v>
      </c>
      <c r="D22" s="883"/>
      <c r="E22" s="885"/>
      <c r="F22" s="885"/>
      <c r="G22" s="885"/>
      <c r="H22" s="885"/>
      <c r="I22" s="887"/>
      <c r="J22" s="879"/>
      <c r="K22" s="882"/>
      <c r="L22" s="593" t="str">
        <f>mergeValue(A22) &amp;"."&amp; mergeValue(B22)&amp;"."&amp; mergeValue(C22)</f>
        <v>1.1.1</v>
      </c>
      <c r="M22" s="547" t="s">
        <v>7</v>
      </c>
      <c r="N22" s="646"/>
      <c r="O22" s="1216"/>
      <c r="P22" s="1216"/>
      <c r="Q22" s="1216"/>
      <c r="R22" s="1216"/>
      <c r="S22" s="1216"/>
      <c r="T22" s="1216"/>
      <c r="U22" s="1216"/>
      <c r="V22" s="1216"/>
      <c r="W22" s="630" t="s">
        <v>632</v>
      </c>
      <c r="Y22" s="589"/>
      <c r="Z22" s="589" t="str">
        <f t="shared" si="0"/>
        <v xml:space="preserve">Наименование системы теплоснабжения </v>
      </c>
      <c r="AA22" s="589"/>
      <c r="AB22" s="589"/>
      <c r="AC22" s="589"/>
      <c r="AI22" s="585"/>
      <c r="AJ22" s="585"/>
    </row>
    <row r="23" spans="1:36" ht="22.8">
      <c r="A23" s="1215"/>
      <c r="B23" s="1215"/>
      <c r="C23" s="1215"/>
      <c r="D23" s="1215">
        <v>1</v>
      </c>
      <c r="E23" s="885"/>
      <c r="F23" s="885"/>
      <c r="G23" s="885"/>
      <c r="H23" s="885"/>
      <c r="I23" s="887"/>
      <c r="J23" s="879"/>
      <c r="K23" s="882"/>
      <c r="L23" s="593" t="str">
        <f>mergeValue(A23) &amp;"."&amp; mergeValue(B23)&amp;"."&amp; mergeValue(C23)&amp;"."&amp; mergeValue(D23)</f>
        <v>1.1.1.1</v>
      </c>
      <c r="M23" s="548" t="s">
        <v>22</v>
      </c>
      <c r="N23" s="646"/>
      <c r="O23" s="1216"/>
      <c r="P23" s="1216"/>
      <c r="Q23" s="1216"/>
      <c r="R23" s="1216"/>
      <c r="S23" s="1216"/>
      <c r="T23" s="1216"/>
      <c r="U23" s="1216"/>
      <c r="V23" s="1216"/>
      <c r="W23" s="630" t="s">
        <v>633</v>
      </c>
      <c r="Y23" s="589"/>
      <c r="Z23" s="589" t="str">
        <f t="shared" si="0"/>
        <v xml:space="preserve">Источник тепловой энергии  </v>
      </c>
      <c r="AA23" s="589"/>
      <c r="AB23" s="589"/>
      <c r="AC23" s="589"/>
      <c r="AI23" s="585"/>
      <c r="AJ23" s="585"/>
    </row>
    <row r="24" spans="1:36" ht="114">
      <c r="A24" s="1215"/>
      <c r="B24" s="1215"/>
      <c r="C24" s="1215"/>
      <c r="D24" s="1215"/>
      <c r="E24" s="1215">
        <v>1</v>
      </c>
      <c r="F24" s="885"/>
      <c r="G24" s="885"/>
      <c r="H24" s="883">
        <v>1</v>
      </c>
      <c r="I24" s="1215">
        <v>1</v>
      </c>
      <c r="J24" s="885"/>
      <c r="K24" s="890"/>
      <c r="L24" s="593" t="str">
        <f>mergeValue(A24) &amp;"."&amp; mergeValue(B24)&amp;"."&amp; mergeValue(C24)&amp;"."&amp; mergeValue(D24)&amp;"."&amp; mergeValue(E24)</f>
        <v>1.1.1.1.1</v>
      </c>
      <c r="M24" s="554" t="s">
        <v>9</v>
      </c>
      <c r="N24" s="646"/>
      <c r="O24" s="1217"/>
      <c r="P24" s="1217"/>
      <c r="Q24" s="1217"/>
      <c r="R24" s="1217"/>
      <c r="S24" s="1217"/>
      <c r="T24" s="1217"/>
      <c r="U24" s="1217"/>
      <c r="V24" s="1217"/>
      <c r="W24" s="630" t="s">
        <v>637</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1.2">
      <c r="A25" s="1215"/>
      <c r="B25" s="1215"/>
      <c r="C25" s="1215"/>
      <c r="D25" s="1215"/>
      <c r="E25" s="1215"/>
      <c r="F25" s="1215">
        <v>1</v>
      </c>
      <c r="G25" s="883"/>
      <c r="H25" s="883"/>
      <c r="I25" s="1215"/>
      <c r="J25" s="1215">
        <v>1</v>
      </c>
      <c r="K25" s="891"/>
      <c r="L25" s="593" t="str">
        <f>mergeValue(A25) &amp;"."&amp; mergeValue(B25)&amp;"."&amp; mergeValue(C25)&amp;"."&amp; mergeValue(D25)&amp;"."&amp; mergeValue(E25)&amp;"."&amp; mergeValue(F25)</f>
        <v>1.1.1.1.1.1</v>
      </c>
      <c r="M25" s="555" t="s">
        <v>10</v>
      </c>
      <c r="N25" s="646"/>
      <c r="O25" s="1218"/>
      <c r="P25" s="1219"/>
      <c r="Q25" s="1219"/>
      <c r="R25" s="1219"/>
      <c r="S25" s="1219"/>
      <c r="T25" s="1219"/>
      <c r="U25" s="1219"/>
      <c r="V25" s="1220"/>
      <c r="W25" s="630" t="s">
        <v>635</v>
      </c>
      <c r="Y25" s="589"/>
      <c r="Z25" s="589" t="str">
        <f t="shared" si="0"/>
        <v>Группа потребителей</v>
      </c>
      <c r="AA25" s="589"/>
      <c r="AB25" s="589"/>
      <c r="AC25" s="589"/>
      <c r="AI25" s="585"/>
      <c r="AJ25" s="585"/>
    </row>
    <row r="26" spans="1:36" ht="189" customHeight="1">
      <c r="A26" s="1215"/>
      <c r="B26" s="1215"/>
      <c r="C26" s="1215"/>
      <c r="D26" s="1215"/>
      <c r="E26" s="1215"/>
      <c r="F26" s="1215"/>
      <c r="G26" s="883">
        <v>1</v>
      </c>
      <c r="H26" s="883"/>
      <c r="I26" s="1215"/>
      <c r="J26" s="1215"/>
      <c r="K26" s="891">
        <v>1</v>
      </c>
      <c r="L26" s="593" t="str">
        <f>mergeValue(A26) &amp;"."&amp; mergeValue(B26)&amp;"."&amp; mergeValue(C26)&amp;"."&amp; mergeValue(D26)&amp;"."&amp; mergeValue(E26)&amp;"."&amp; mergeValue(F26)&amp;"."&amp; mergeValue(G26)</f>
        <v>1.1.1.1.1.1.1</v>
      </c>
      <c r="M26" s="1065"/>
      <c r="N26" s="646"/>
      <c r="O26" s="562"/>
      <c r="P26" s="562"/>
      <c r="Q26" s="1089"/>
      <c r="R26" s="1221"/>
      <c r="S26" s="1222" t="s">
        <v>83</v>
      </c>
      <c r="T26" s="1221"/>
      <c r="U26" s="1222" t="s">
        <v>84</v>
      </c>
      <c r="V26" s="562"/>
      <c r="W26" s="1232" t="s">
        <v>654</v>
      </c>
      <c r="X26" s="585" t="str">
        <f>strCheckDate(O27:V27)</f>
        <v/>
      </c>
      <c r="Y26" s="589"/>
      <c r="Z26" s="589" t="str">
        <f t="shared" si="0"/>
        <v/>
      </c>
      <c r="AA26" s="589"/>
      <c r="AB26" s="589"/>
      <c r="AC26" s="589"/>
      <c r="AI26" s="585"/>
      <c r="AJ26" s="585"/>
    </row>
    <row r="27" spans="1:36" ht="11.4" hidden="1">
      <c r="A27" s="1215"/>
      <c r="B27" s="1215"/>
      <c r="C27" s="1215"/>
      <c r="D27" s="1215"/>
      <c r="E27" s="1215"/>
      <c r="F27" s="1215"/>
      <c r="G27" s="883"/>
      <c r="H27" s="883"/>
      <c r="I27" s="1215"/>
      <c r="J27" s="1215"/>
      <c r="K27" s="891"/>
      <c r="L27" s="600"/>
      <c r="M27" s="646"/>
      <c r="N27" s="646"/>
      <c r="O27" s="562"/>
      <c r="P27" s="562"/>
      <c r="Q27" s="584" t="str">
        <f>R26 &amp; "-" &amp; T26</f>
        <v>-</v>
      </c>
      <c r="R27" s="1221"/>
      <c r="S27" s="1222"/>
      <c r="T27" s="1221"/>
      <c r="U27" s="1222"/>
      <c r="V27" s="562"/>
      <c r="W27" s="1233"/>
      <c r="Y27" s="589"/>
      <c r="Z27" s="589" t="str">
        <f t="shared" si="0"/>
        <v/>
      </c>
      <c r="AA27" s="589"/>
      <c r="AB27" s="589"/>
      <c r="AC27" s="589"/>
      <c r="AI27" s="585"/>
      <c r="AJ27" s="585"/>
    </row>
    <row r="28" spans="1:36" ht="15" customHeight="1">
      <c r="A28" s="1215"/>
      <c r="B28" s="1215"/>
      <c r="C28" s="1215"/>
      <c r="D28" s="1215"/>
      <c r="E28" s="1215"/>
      <c r="F28" s="1215"/>
      <c r="G28" s="885"/>
      <c r="H28" s="883"/>
      <c r="I28" s="1215"/>
      <c r="J28" s="1215"/>
      <c r="K28" s="890"/>
      <c r="L28" s="538"/>
      <c r="M28" s="557" t="s">
        <v>25</v>
      </c>
      <c r="N28" s="564"/>
      <c r="O28" s="564"/>
      <c r="P28" s="564"/>
      <c r="Q28" s="564"/>
      <c r="R28" s="564"/>
      <c r="S28" s="564"/>
      <c r="T28" s="564"/>
      <c r="U28" s="564"/>
      <c r="V28" s="560"/>
      <c r="W28" s="1234"/>
      <c r="Y28" s="589"/>
      <c r="Z28" s="589" t="str">
        <f t="shared" si="0"/>
        <v>Добавить вид теплоносителя (параметры теплоносителя)</v>
      </c>
      <c r="AA28" s="589"/>
      <c r="AB28" s="589"/>
      <c r="AC28" s="589"/>
      <c r="AI28" s="585"/>
      <c r="AJ28" s="585"/>
    </row>
    <row r="29" spans="1:36" ht="15" customHeight="1">
      <c r="A29" s="1215"/>
      <c r="B29" s="1215"/>
      <c r="C29" s="1215"/>
      <c r="D29" s="1215"/>
      <c r="E29" s="1215"/>
      <c r="F29" s="885"/>
      <c r="G29" s="885"/>
      <c r="H29" s="883"/>
      <c r="I29" s="1215"/>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15"/>
      <c r="B30" s="1215"/>
      <c r="C30" s="1215"/>
      <c r="D30" s="1215"/>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15"/>
      <c r="B31" s="1215"/>
      <c r="C31" s="1215"/>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15"/>
      <c r="B32" s="1215"/>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15"/>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3"/>
      <c r="M34" s="565" t="s">
        <v>308</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4">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8" t="s">
        <v>631</v>
      </c>
      <c r="N36" s="1208"/>
      <c r="O36" s="1208"/>
      <c r="P36" s="1208"/>
      <c r="Q36" s="1208"/>
      <c r="R36" s="1208"/>
      <c r="S36" s="1208"/>
      <c r="T36" s="1208"/>
      <c r="U36" s="1208"/>
      <c r="V36" s="1208"/>
      <c r="W36" s="1208"/>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625" defaultRowHeight="13.8"/>
  <cols>
    <col min="1" max="1" width="3.75" style="807" hidden="1" customWidth="1"/>
    <col min="2" max="4" width="3.75" style="808" hidden="1" customWidth="1"/>
    <col min="5" max="5" width="3.75" style="809" customWidth="1"/>
    <col min="6" max="6" width="9.75" style="799" customWidth="1"/>
    <col min="7" max="7" width="37.75" style="799" customWidth="1"/>
    <col min="8" max="8" width="66.875" style="799" customWidth="1"/>
    <col min="9" max="9" width="115.75" style="799" customWidth="1"/>
    <col min="10" max="11" width="10.625" style="808"/>
    <col min="12" max="12" width="11.125" style="808" customWidth="1"/>
    <col min="13" max="20" width="10.625" style="808"/>
    <col min="21" max="16384" width="10.625" style="799"/>
  </cols>
  <sheetData>
    <row r="1" spans="1:20" ht="3.15" customHeight="1">
      <c r="A1" s="807" t="s">
        <v>49</v>
      </c>
    </row>
    <row r="2" spans="1:20" ht="22.2">
      <c r="F2" s="1209" t="s">
        <v>490</v>
      </c>
      <c r="G2" s="1210"/>
      <c r="H2" s="1211"/>
      <c r="I2" s="806"/>
    </row>
    <row r="3" spans="1:20" ht="3.15" customHeight="1"/>
    <row r="4" spans="1:20" s="570" customFormat="1" ht="11.4">
      <c r="A4" s="771"/>
      <c r="B4" s="771"/>
      <c r="C4" s="771"/>
      <c r="D4" s="771"/>
      <c r="F4" s="1163" t="s">
        <v>453</v>
      </c>
      <c r="G4" s="1163"/>
      <c r="H4" s="1163"/>
      <c r="I4" s="1212" t="s">
        <v>454</v>
      </c>
      <c r="J4" s="771"/>
      <c r="K4" s="771"/>
      <c r="L4" s="771"/>
      <c r="M4" s="771"/>
      <c r="N4" s="771"/>
      <c r="O4" s="771"/>
      <c r="P4" s="771"/>
      <c r="Q4" s="771"/>
      <c r="R4" s="771"/>
      <c r="S4" s="771"/>
      <c r="T4" s="771"/>
    </row>
    <row r="5" spans="1:20" s="570" customFormat="1" ht="11.25" customHeight="1">
      <c r="A5" s="771"/>
      <c r="B5" s="771"/>
      <c r="C5" s="771"/>
      <c r="D5" s="771"/>
      <c r="F5" s="776" t="s">
        <v>91</v>
      </c>
      <c r="G5" s="810" t="s">
        <v>456</v>
      </c>
      <c r="H5" s="801" t="s">
        <v>441</v>
      </c>
      <c r="I5" s="1212"/>
      <c r="J5" s="771"/>
      <c r="K5" s="771"/>
      <c r="L5" s="771"/>
      <c r="M5" s="771"/>
      <c r="N5" s="771"/>
      <c r="O5" s="771"/>
      <c r="P5" s="771"/>
      <c r="Q5" s="771"/>
      <c r="R5" s="771"/>
      <c r="S5" s="771"/>
      <c r="T5" s="771"/>
    </row>
    <row r="6" spans="1:20" s="570" customFormat="1" ht="12.15" customHeight="1">
      <c r="A6" s="771"/>
      <c r="B6" s="771"/>
      <c r="C6" s="771"/>
      <c r="D6" s="771"/>
      <c r="F6" s="811" t="s">
        <v>92</v>
      </c>
      <c r="G6" s="812">
        <v>2</v>
      </c>
      <c r="H6" s="813">
        <v>3</v>
      </c>
      <c r="I6" s="608">
        <v>4</v>
      </c>
      <c r="J6" s="771">
        <v>4</v>
      </c>
      <c r="K6" s="771"/>
      <c r="L6" s="771"/>
      <c r="M6" s="771"/>
      <c r="N6" s="771"/>
      <c r="O6" s="771"/>
      <c r="P6" s="771"/>
      <c r="Q6" s="771"/>
      <c r="R6" s="771"/>
      <c r="S6" s="771"/>
      <c r="T6" s="771"/>
    </row>
    <row r="7" spans="1:20" s="570" customFormat="1" ht="18.600000000000001">
      <c r="A7" s="771"/>
      <c r="B7" s="771"/>
      <c r="C7" s="771"/>
      <c r="D7" s="771"/>
      <c r="F7" s="814">
        <v>1</v>
      </c>
      <c r="G7" s="815" t="s">
        <v>491</v>
      </c>
      <c r="H7" s="805" t="str">
        <f>IF(dateCh="","",dateCh)</f>
        <v>18.12.2020</v>
      </c>
      <c r="I7" s="816" t="s">
        <v>492</v>
      </c>
      <c r="J7" s="615"/>
      <c r="K7" s="771"/>
      <c r="L7" s="771"/>
      <c r="M7" s="771"/>
      <c r="N7" s="771"/>
      <c r="O7" s="771"/>
      <c r="P7" s="771"/>
      <c r="Q7" s="771"/>
      <c r="R7" s="771"/>
      <c r="S7" s="771"/>
      <c r="T7" s="771"/>
    </row>
    <row r="8" spans="1:20" s="570" customFormat="1" ht="45.6">
      <c r="A8" s="1213">
        <v>1</v>
      </c>
      <c r="B8" s="771"/>
      <c r="C8" s="771"/>
      <c r="D8" s="771"/>
      <c r="F8" s="814" t="str">
        <f>"2." &amp;mergeValue(A8)</f>
        <v>2.1</v>
      </c>
      <c r="G8" s="815" t="s">
        <v>493</v>
      </c>
      <c r="H8" s="805"/>
      <c r="I8" s="816" t="s">
        <v>589</v>
      </c>
      <c r="J8" s="615"/>
      <c r="K8" s="771"/>
      <c r="L8" s="771"/>
      <c r="M8" s="771"/>
      <c r="N8" s="771"/>
      <c r="O8" s="771"/>
      <c r="P8" s="771"/>
      <c r="Q8" s="771"/>
      <c r="R8" s="771"/>
      <c r="S8" s="771"/>
      <c r="T8" s="771"/>
    </row>
    <row r="9" spans="1:20" s="570" customFormat="1" ht="22.8">
      <c r="A9" s="1213"/>
      <c r="B9" s="771"/>
      <c r="C9" s="771"/>
      <c r="D9" s="771"/>
      <c r="F9" s="814" t="str">
        <f>"3." &amp;mergeValue(A9)</f>
        <v>3.1</v>
      </c>
      <c r="G9" s="815" t="s">
        <v>494</v>
      </c>
      <c r="H9" s="805"/>
      <c r="I9" s="816" t="s">
        <v>587</v>
      </c>
      <c r="J9" s="615"/>
      <c r="K9" s="771"/>
      <c r="L9" s="771"/>
      <c r="M9" s="771"/>
      <c r="N9" s="771"/>
      <c r="O9" s="771"/>
      <c r="P9" s="771"/>
      <c r="Q9" s="771"/>
      <c r="R9" s="771"/>
      <c r="S9" s="771"/>
      <c r="T9" s="771"/>
    </row>
    <row r="10" spans="1:20" s="570" customFormat="1" ht="22.8">
      <c r="A10" s="1213"/>
      <c r="B10" s="771"/>
      <c r="C10" s="771"/>
      <c r="D10" s="771"/>
      <c r="F10" s="814" t="str">
        <f>"4."&amp;mergeValue(A10)</f>
        <v>4.1</v>
      </c>
      <c r="G10" s="815" t="s">
        <v>495</v>
      </c>
      <c r="H10" s="801" t="s">
        <v>457</v>
      </c>
      <c r="I10" s="816"/>
      <c r="J10" s="615"/>
      <c r="K10" s="771"/>
      <c r="L10" s="771"/>
      <c r="M10" s="771"/>
      <c r="N10" s="771"/>
      <c r="O10" s="771"/>
      <c r="P10" s="771"/>
      <c r="Q10" s="771"/>
      <c r="R10" s="771"/>
      <c r="S10" s="771"/>
      <c r="T10" s="771"/>
    </row>
    <row r="11" spans="1:20" s="570" customFormat="1" ht="18.600000000000001">
      <c r="A11" s="1213"/>
      <c r="B11" s="1213">
        <v>1</v>
      </c>
      <c r="C11" s="777"/>
      <c r="D11" s="777"/>
      <c r="F11" s="814" t="str">
        <f>"4."&amp;mergeValue(A11) &amp;"."&amp;mergeValue(B11)</f>
        <v>4.1.1</v>
      </c>
      <c r="G11" s="830" t="s">
        <v>591</v>
      </c>
      <c r="H11" s="805" t="str">
        <f>IF(region_name="","",region_name)</f>
        <v>г.Санкт-Петербург</v>
      </c>
      <c r="I11" s="816" t="s">
        <v>498</v>
      </c>
      <c r="J11" s="615"/>
      <c r="K11" s="771"/>
      <c r="L11" s="771"/>
      <c r="M11" s="771"/>
      <c r="N11" s="771"/>
      <c r="O11" s="771"/>
      <c r="P11" s="771"/>
      <c r="Q11" s="771"/>
      <c r="R11" s="771"/>
      <c r="S11" s="771"/>
      <c r="T11" s="771"/>
    </row>
    <row r="12" spans="1:20" s="570" customFormat="1" ht="22.8">
      <c r="A12" s="1213"/>
      <c r="B12" s="1213"/>
      <c r="C12" s="1213">
        <v>1</v>
      </c>
      <c r="D12" s="777"/>
      <c r="F12" s="814" t="str">
        <f>"4."&amp;mergeValue(A12) &amp;"."&amp;mergeValue(B12)&amp;"."&amp;mergeValue(C12)</f>
        <v>4.1.1.1</v>
      </c>
      <c r="G12" s="817" t="s">
        <v>496</v>
      </c>
      <c r="H12" s="805"/>
      <c r="I12" s="816" t="s">
        <v>499</v>
      </c>
      <c r="J12" s="615"/>
      <c r="K12" s="771"/>
      <c r="L12" s="771"/>
      <c r="M12" s="771"/>
      <c r="N12" s="771"/>
      <c r="O12" s="771"/>
      <c r="P12" s="771"/>
      <c r="Q12" s="771"/>
      <c r="R12" s="771"/>
      <c r="S12" s="771"/>
      <c r="T12" s="771"/>
    </row>
    <row r="13" spans="1:20" s="570" customFormat="1" ht="39.15" customHeight="1">
      <c r="A13" s="1213"/>
      <c r="B13" s="1213"/>
      <c r="C13" s="1213"/>
      <c r="D13" s="777">
        <v>1</v>
      </c>
      <c r="F13" s="814" t="str">
        <f>"4."&amp;mergeValue(A13) &amp;"."&amp;mergeValue(B13)&amp;"."&amp;mergeValue(C13)&amp;"."&amp;mergeValue(D13)</f>
        <v>4.1.1.1.1</v>
      </c>
      <c r="G13" s="818" t="s">
        <v>497</v>
      </c>
      <c r="H13" s="805"/>
      <c r="I13" s="1214" t="s">
        <v>590</v>
      </c>
      <c r="J13" s="615"/>
      <c r="K13" s="771"/>
      <c r="L13" s="771"/>
      <c r="M13" s="771"/>
      <c r="N13" s="771"/>
      <c r="O13" s="771"/>
      <c r="P13" s="771"/>
      <c r="Q13" s="771"/>
      <c r="R13" s="771"/>
      <c r="S13" s="771"/>
      <c r="T13" s="771"/>
    </row>
    <row r="14" spans="1:20" s="570" customFormat="1" ht="18.600000000000001">
      <c r="A14" s="1213"/>
      <c r="B14" s="1213"/>
      <c r="C14" s="1213"/>
      <c r="D14" s="777"/>
      <c r="F14" s="819"/>
      <c r="G14" s="759" t="s">
        <v>4</v>
      </c>
      <c r="H14" s="624"/>
      <c r="I14" s="1214"/>
      <c r="J14" s="615"/>
      <c r="K14" s="771"/>
      <c r="L14" s="771"/>
      <c r="M14" s="771"/>
      <c r="N14" s="771"/>
      <c r="O14" s="771"/>
      <c r="P14" s="771"/>
      <c r="Q14" s="771"/>
      <c r="R14" s="771"/>
      <c r="S14" s="771"/>
      <c r="T14" s="771"/>
    </row>
    <row r="15" spans="1:20" s="570" customFormat="1" ht="18.600000000000001">
      <c r="A15" s="1213"/>
      <c r="B15" s="1213"/>
      <c r="C15" s="777"/>
      <c r="D15" s="777"/>
      <c r="F15" s="634"/>
      <c r="G15" s="577" t="s">
        <v>402</v>
      </c>
      <c r="H15" s="635"/>
      <c r="I15" s="636"/>
      <c r="J15" s="615"/>
      <c r="K15" s="771"/>
      <c r="L15" s="771"/>
      <c r="M15" s="771"/>
      <c r="N15" s="771"/>
      <c r="O15" s="771"/>
      <c r="P15" s="771"/>
      <c r="Q15" s="771"/>
      <c r="R15" s="771"/>
      <c r="S15" s="771"/>
      <c r="T15" s="771"/>
    </row>
    <row r="16" spans="1:20" s="570" customFormat="1" ht="18.600000000000001">
      <c r="A16" s="1213"/>
      <c r="B16" s="771"/>
      <c r="C16" s="771"/>
      <c r="D16" s="771"/>
      <c r="F16" s="819"/>
      <c r="G16" s="733" t="s">
        <v>505</v>
      </c>
      <c r="H16" s="820"/>
      <c r="I16" s="821"/>
      <c r="J16" s="615"/>
      <c r="K16" s="771"/>
      <c r="L16" s="771"/>
      <c r="M16" s="771"/>
      <c r="N16" s="771"/>
      <c r="O16" s="771"/>
      <c r="P16" s="771"/>
      <c r="Q16" s="771"/>
      <c r="R16" s="771"/>
      <c r="S16" s="771"/>
      <c r="T16" s="771"/>
    </row>
    <row r="17" spans="1:20" s="570" customFormat="1" ht="18.600000000000001">
      <c r="A17" s="771"/>
      <c r="B17" s="771"/>
      <c r="C17" s="771"/>
      <c r="D17" s="771"/>
      <c r="F17" s="819"/>
      <c r="G17" s="736" t="s">
        <v>504</v>
      </c>
      <c r="H17" s="820"/>
      <c r="I17" s="821"/>
      <c r="J17" s="615"/>
      <c r="K17" s="771"/>
      <c r="L17" s="771"/>
      <c r="M17" s="771"/>
      <c r="N17" s="771"/>
      <c r="O17" s="771"/>
      <c r="P17" s="771"/>
      <c r="Q17" s="771"/>
      <c r="R17" s="771"/>
      <c r="S17" s="771"/>
      <c r="T17" s="771"/>
    </row>
    <row r="18" spans="1:20" s="772" customFormat="1" ht="3.15"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8" t="s">
        <v>592</v>
      </c>
      <c r="H19" s="1208"/>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625" defaultRowHeight="13.8"/>
  <cols>
    <col min="1" max="6" width="10.625" style="808" hidden="1" customWidth="1"/>
    <col min="7" max="8" width="9.125" style="807" hidden="1" customWidth="1"/>
    <col min="9" max="9" width="3.75" style="687" customWidth="1"/>
    <col min="10" max="11" width="3.75" style="809" customWidth="1"/>
    <col min="12" max="12" width="12.75" style="799" customWidth="1"/>
    <col min="13" max="13" width="44.75" style="799" customWidth="1"/>
    <col min="14" max="14" width="1.75" style="799" hidden="1" customWidth="1"/>
    <col min="15" max="17" width="23.75" style="799" hidden="1" customWidth="1"/>
    <col min="18" max="18" width="11.75" style="799" customWidth="1"/>
    <col min="19" max="19" width="3.75" style="799" customWidth="1"/>
    <col min="20" max="20" width="11.75" style="799" customWidth="1"/>
    <col min="21" max="21" width="8.625" style="799" hidden="1" customWidth="1"/>
    <col min="22" max="22" width="4.75" style="799" customWidth="1"/>
    <col min="23" max="23" width="115.75" style="799" customWidth="1"/>
    <col min="24" max="25" width="10.625" style="808"/>
    <col min="26" max="26" width="11.125" style="808" customWidth="1"/>
    <col min="27" max="34" width="10.625" style="808"/>
    <col min="35" max="256" width="10.625" style="799"/>
    <col min="257" max="264" width="0" style="799" hidden="1" customWidth="1"/>
    <col min="265" max="265" width="3.75" style="799" customWidth="1"/>
    <col min="266" max="266" width="3.875" style="799" customWidth="1"/>
    <col min="267" max="267" width="3.75" style="799" customWidth="1"/>
    <col min="268" max="268" width="12.75" style="799" customWidth="1"/>
    <col min="269" max="269" width="52.75" style="799" customWidth="1"/>
    <col min="270" max="273" width="0" style="799" hidden="1" customWidth="1"/>
    <col min="274" max="274" width="12.25" style="799" customWidth="1"/>
    <col min="275" max="275" width="6.375" style="799" customWidth="1"/>
    <col min="276" max="276" width="12.25" style="799" customWidth="1"/>
    <col min="277" max="277" width="0" style="799" hidden="1" customWidth="1"/>
    <col min="278" max="278" width="3.75" style="799" customWidth="1"/>
    <col min="279" max="279" width="11.125" style="799" bestFit="1" customWidth="1"/>
    <col min="280" max="281" width="10.625" style="799"/>
    <col min="282" max="282" width="11.125" style="799" customWidth="1"/>
    <col min="283" max="512" width="10.625" style="799"/>
    <col min="513" max="520" width="0" style="799" hidden="1" customWidth="1"/>
    <col min="521" max="521" width="3.75" style="799" customWidth="1"/>
    <col min="522" max="522" width="3.875" style="799" customWidth="1"/>
    <col min="523" max="523" width="3.75" style="799" customWidth="1"/>
    <col min="524" max="524" width="12.75" style="799" customWidth="1"/>
    <col min="525" max="525" width="52.75" style="799" customWidth="1"/>
    <col min="526" max="529" width="0" style="799" hidden="1" customWidth="1"/>
    <col min="530" max="530" width="12.25" style="799" customWidth="1"/>
    <col min="531" max="531" width="6.375" style="799" customWidth="1"/>
    <col min="532" max="532" width="12.25" style="799" customWidth="1"/>
    <col min="533" max="533" width="0" style="799" hidden="1" customWidth="1"/>
    <col min="534" max="534" width="3.75" style="799" customWidth="1"/>
    <col min="535" max="535" width="11.125" style="799" bestFit="1" customWidth="1"/>
    <col min="536" max="537" width="10.625" style="799"/>
    <col min="538" max="538" width="11.125" style="799" customWidth="1"/>
    <col min="539" max="768" width="10.625" style="799"/>
    <col min="769" max="776" width="0" style="799" hidden="1" customWidth="1"/>
    <col min="777" max="777" width="3.75" style="799" customWidth="1"/>
    <col min="778" max="778" width="3.875" style="799" customWidth="1"/>
    <col min="779" max="779" width="3.75" style="799" customWidth="1"/>
    <col min="780" max="780" width="12.75" style="799" customWidth="1"/>
    <col min="781" max="781" width="52.75" style="799" customWidth="1"/>
    <col min="782" max="785" width="0" style="799" hidden="1" customWidth="1"/>
    <col min="786" max="786" width="12.25" style="799" customWidth="1"/>
    <col min="787" max="787" width="6.375" style="799" customWidth="1"/>
    <col min="788" max="788" width="12.25" style="799" customWidth="1"/>
    <col min="789" max="789" width="0" style="799" hidden="1" customWidth="1"/>
    <col min="790" max="790" width="3.75" style="799" customWidth="1"/>
    <col min="791" max="791" width="11.125" style="799" bestFit="1" customWidth="1"/>
    <col min="792" max="793" width="10.625" style="799"/>
    <col min="794" max="794" width="11.125" style="799" customWidth="1"/>
    <col min="795" max="1024" width="10.625" style="799"/>
    <col min="1025" max="1032" width="0" style="799" hidden="1" customWidth="1"/>
    <col min="1033" max="1033" width="3.75" style="799" customWidth="1"/>
    <col min="1034" max="1034" width="3.875" style="799" customWidth="1"/>
    <col min="1035" max="1035" width="3.75" style="799" customWidth="1"/>
    <col min="1036" max="1036" width="12.75" style="799" customWidth="1"/>
    <col min="1037" max="1037" width="52.75" style="799" customWidth="1"/>
    <col min="1038" max="1041" width="0" style="799" hidden="1" customWidth="1"/>
    <col min="1042" max="1042" width="12.25" style="799" customWidth="1"/>
    <col min="1043" max="1043" width="6.375" style="799" customWidth="1"/>
    <col min="1044" max="1044" width="12.25" style="799" customWidth="1"/>
    <col min="1045" max="1045" width="0" style="799" hidden="1" customWidth="1"/>
    <col min="1046" max="1046" width="3.75" style="799" customWidth="1"/>
    <col min="1047" max="1047" width="11.125" style="799" bestFit="1" customWidth="1"/>
    <col min="1048" max="1049" width="10.625" style="799"/>
    <col min="1050" max="1050" width="11.125" style="799" customWidth="1"/>
    <col min="1051" max="1280" width="10.625" style="799"/>
    <col min="1281" max="1288" width="0" style="799" hidden="1" customWidth="1"/>
    <col min="1289" max="1289" width="3.75" style="799" customWidth="1"/>
    <col min="1290" max="1290" width="3.875" style="799" customWidth="1"/>
    <col min="1291" max="1291" width="3.75" style="799" customWidth="1"/>
    <col min="1292" max="1292" width="12.75" style="799" customWidth="1"/>
    <col min="1293" max="1293" width="52.75" style="799" customWidth="1"/>
    <col min="1294" max="1297" width="0" style="799" hidden="1" customWidth="1"/>
    <col min="1298" max="1298" width="12.25" style="799" customWidth="1"/>
    <col min="1299" max="1299" width="6.375" style="799" customWidth="1"/>
    <col min="1300" max="1300" width="12.25" style="799" customWidth="1"/>
    <col min="1301" max="1301" width="0" style="799" hidden="1" customWidth="1"/>
    <col min="1302" max="1302" width="3.75" style="799" customWidth="1"/>
    <col min="1303" max="1303" width="11.125" style="799" bestFit="1" customWidth="1"/>
    <col min="1304" max="1305" width="10.625" style="799"/>
    <col min="1306" max="1306" width="11.125" style="799" customWidth="1"/>
    <col min="1307" max="1536" width="10.625" style="799"/>
    <col min="1537" max="1544" width="0" style="799" hidden="1" customWidth="1"/>
    <col min="1545" max="1545" width="3.75" style="799" customWidth="1"/>
    <col min="1546" max="1546" width="3.875" style="799" customWidth="1"/>
    <col min="1547" max="1547" width="3.75" style="799" customWidth="1"/>
    <col min="1548" max="1548" width="12.75" style="799" customWidth="1"/>
    <col min="1549" max="1549" width="52.75" style="799" customWidth="1"/>
    <col min="1550" max="1553" width="0" style="799" hidden="1" customWidth="1"/>
    <col min="1554" max="1554" width="12.25" style="799" customWidth="1"/>
    <col min="1555" max="1555" width="6.375" style="799" customWidth="1"/>
    <col min="1556" max="1556" width="12.25" style="799" customWidth="1"/>
    <col min="1557" max="1557" width="0" style="799" hidden="1" customWidth="1"/>
    <col min="1558" max="1558" width="3.75" style="799" customWidth="1"/>
    <col min="1559" max="1559" width="11.125" style="799" bestFit="1" customWidth="1"/>
    <col min="1560" max="1561" width="10.625" style="799"/>
    <col min="1562" max="1562" width="11.125" style="799" customWidth="1"/>
    <col min="1563" max="1792" width="10.625" style="799"/>
    <col min="1793" max="1800" width="0" style="799" hidden="1" customWidth="1"/>
    <col min="1801" max="1801" width="3.75" style="799" customWidth="1"/>
    <col min="1802" max="1802" width="3.875" style="799" customWidth="1"/>
    <col min="1803" max="1803" width="3.75" style="799" customWidth="1"/>
    <col min="1804" max="1804" width="12.75" style="799" customWidth="1"/>
    <col min="1805" max="1805" width="52.75" style="799" customWidth="1"/>
    <col min="1806" max="1809" width="0" style="799" hidden="1" customWidth="1"/>
    <col min="1810" max="1810" width="12.25" style="799" customWidth="1"/>
    <col min="1811" max="1811" width="6.375" style="799" customWidth="1"/>
    <col min="1812" max="1812" width="12.25" style="799" customWidth="1"/>
    <col min="1813" max="1813" width="0" style="799" hidden="1" customWidth="1"/>
    <col min="1814" max="1814" width="3.75" style="799" customWidth="1"/>
    <col min="1815" max="1815" width="11.125" style="799" bestFit="1" customWidth="1"/>
    <col min="1816" max="1817" width="10.625" style="799"/>
    <col min="1818" max="1818" width="11.125" style="799" customWidth="1"/>
    <col min="1819" max="2048" width="10.625" style="799"/>
    <col min="2049" max="2056" width="0" style="799" hidden="1" customWidth="1"/>
    <col min="2057" max="2057" width="3.75" style="799" customWidth="1"/>
    <col min="2058" max="2058" width="3.875" style="799" customWidth="1"/>
    <col min="2059" max="2059" width="3.75" style="799" customWidth="1"/>
    <col min="2060" max="2060" width="12.75" style="799" customWidth="1"/>
    <col min="2061" max="2061" width="52.75" style="799" customWidth="1"/>
    <col min="2062" max="2065" width="0" style="799" hidden="1" customWidth="1"/>
    <col min="2066" max="2066" width="12.25" style="799" customWidth="1"/>
    <col min="2067" max="2067" width="6.375" style="799" customWidth="1"/>
    <col min="2068" max="2068" width="12.25" style="799" customWidth="1"/>
    <col min="2069" max="2069" width="0" style="799" hidden="1" customWidth="1"/>
    <col min="2070" max="2070" width="3.75" style="799" customWidth="1"/>
    <col min="2071" max="2071" width="11.125" style="799" bestFit="1" customWidth="1"/>
    <col min="2072" max="2073" width="10.625" style="799"/>
    <col min="2074" max="2074" width="11.125" style="799" customWidth="1"/>
    <col min="2075" max="2304" width="10.625" style="799"/>
    <col min="2305" max="2312" width="0" style="799" hidden="1" customWidth="1"/>
    <col min="2313" max="2313" width="3.75" style="799" customWidth="1"/>
    <col min="2314" max="2314" width="3.875" style="799" customWidth="1"/>
    <col min="2315" max="2315" width="3.75" style="799" customWidth="1"/>
    <col min="2316" max="2316" width="12.75" style="799" customWidth="1"/>
    <col min="2317" max="2317" width="52.75" style="799" customWidth="1"/>
    <col min="2318" max="2321" width="0" style="799" hidden="1" customWidth="1"/>
    <col min="2322" max="2322" width="12.25" style="799" customWidth="1"/>
    <col min="2323" max="2323" width="6.375" style="799" customWidth="1"/>
    <col min="2324" max="2324" width="12.25" style="799" customWidth="1"/>
    <col min="2325" max="2325" width="0" style="799" hidden="1" customWidth="1"/>
    <col min="2326" max="2326" width="3.75" style="799" customWidth="1"/>
    <col min="2327" max="2327" width="11.125" style="799" bestFit="1" customWidth="1"/>
    <col min="2328" max="2329" width="10.625" style="799"/>
    <col min="2330" max="2330" width="11.125" style="799" customWidth="1"/>
    <col min="2331" max="2560" width="10.625" style="799"/>
    <col min="2561" max="2568" width="0" style="799" hidden="1" customWidth="1"/>
    <col min="2569" max="2569" width="3.75" style="799" customWidth="1"/>
    <col min="2570" max="2570" width="3.875" style="799" customWidth="1"/>
    <col min="2571" max="2571" width="3.75" style="799" customWidth="1"/>
    <col min="2572" max="2572" width="12.75" style="799" customWidth="1"/>
    <col min="2573" max="2573" width="52.75" style="799" customWidth="1"/>
    <col min="2574" max="2577" width="0" style="799" hidden="1" customWidth="1"/>
    <col min="2578" max="2578" width="12.25" style="799" customWidth="1"/>
    <col min="2579" max="2579" width="6.375" style="799" customWidth="1"/>
    <col min="2580" max="2580" width="12.25" style="799" customWidth="1"/>
    <col min="2581" max="2581" width="0" style="799" hidden="1" customWidth="1"/>
    <col min="2582" max="2582" width="3.75" style="799" customWidth="1"/>
    <col min="2583" max="2583" width="11.125" style="799" bestFit="1" customWidth="1"/>
    <col min="2584" max="2585" width="10.625" style="799"/>
    <col min="2586" max="2586" width="11.125" style="799" customWidth="1"/>
    <col min="2587" max="2816" width="10.625" style="799"/>
    <col min="2817" max="2824" width="0" style="799" hidden="1" customWidth="1"/>
    <col min="2825" max="2825" width="3.75" style="799" customWidth="1"/>
    <col min="2826" max="2826" width="3.875" style="799" customWidth="1"/>
    <col min="2827" max="2827" width="3.75" style="799" customWidth="1"/>
    <col min="2828" max="2828" width="12.75" style="799" customWidth="1"/>
    <col min="2829" max="2829" width="52.75" style="799" customWidth="1"/>
    <col min="2830" max="2833" width="0" style="799" hidden="1" customWidth="1"/>
    <col min="2834" max="2834" width="12.25" style="799" customWidth="1"/>
    <col min="2835" max="2835" width="6.375" style="799" customWidth="1"/>
    <col min="2836" max="2836" width="12.25" style="799" customWidth="1"/>
    <col min="2837" max="2837" width="0" style="799" hidden="1" customWidth="1"/>
    <col min="2838" max="2838" width="3.75" style="799" customWidth="1"/>
    <col min="2839" max="2839" width="11.125" style="799" bestFit="1" customWidth="1"/>
    <col min="2840" max="2841" width="10.625" style="799"/>
    <col min="2842" max="2842" width="11.125" style="799" customWidth="1"/>
    <col min="2843" max="3072" width="10.625" style="799"/>
    <col min="3073" max="3080" width="0" style="799" hidden="1" customWidth="1"/>
    <col min="3081" max="3081" width="3.75" style="799" customWidth="1"/>
    <col min="3082" max="3082" width="3.875" style="799" customWidth="1"/>
    <col min="3083" max="3083" width="3.75" style="799" customWidth="1"/>
    <col min="3084" max="3084" width="12.75" style="799" customWidth="1"/>
    <col min="3085" max="3085" width="52.75" style="799" customWidth="1"/>
    <col min="3086" max="3089" width="0" style="799" hidden="1" customWidth="1"/>
    <col min="3090" max="3090" width="12.25" style="799" customWidth="1"/>
    <col min="3091" max="3091" width="6.375" style="799" customWidth="1"/>
    <col min="3092" max="3092" width="12.25" style="799" customWidth="1"/>
    <col min="3093" max="3093" width="0" style="799" hidden="1" customWidth="1"/>
    <col min="3094" max="3094" width="3.75" style="799" customWidth="1"/>
    <col min="3095" max="3095" width="11.125" style="799" bestFit="1" customWidth="1"/>
    <col min="3096" max="3097" width="10.625" style="799"/>
    <col min="3098" max="3098" width="11.125" style="799" customWidth="1"/>
    <col min="3099" max="3328" width="10.625" style="799"/>
    <col min="3329" max="3336" width="0" style="799" hidden="1" customWidth="1"/>
    <col min="3337" max="3337" width="3.75" style="799" customWidth="1"/>
    <col min="3338" max="3338" width="3.875" style="799" customWidth="1"/>
    <col min="3339" max="3339" width="3.75" style="799" customWidth="1"/>
    <col min="3340" max="3340" width="12.75" style="799" customWidth="1"/>
    <col min="3341" max="3341" width="52.75" style="799" customWidth="1"/>
    <col min="3342" max="3345" width="0" style="799" hidden="1" customWidth="1"/>
    <col min="3346" max="3346" width="12.25" style="799" customWidth="1"/>
    <col min="3347" max="3347" width="6.375" style="799" customWidth="1"/>
    <col min="3348" max="3348" width="12.25" style="799" customWidth="1"/>
    <col min="3349" max="3349" width="0" style="799" hidden="1" customWidth="1"/>
    <col min="3350" max="3350" width="3.75" style="799" customWidth="1"/>
    <col min="3351" max="3351" width="11.125" style="799" bestFit="1" customWidth="1"/>
    <col min="3352" max="3353" width="10.625" style="799"/>
    <col min="3354" max="3354" width="11.125" style="799" customWidth="1"/>
    <col min="3355" max="3584" width="10.625" style="799"/>
    <col min="3585" max="3592" width="0" style="799" hidden="1" customWidth="1"/>
    <col min="3593" max="3593" width="3.75" style="799" customWidth="1"/>
    <col min="3594" max="3594" width="3.875" style="799" customWidth="1"/>
    <col min="3595" max="3595" width="3.75" style="799" customWidth="1"/>
    <col min="3596" max="3596" width="12.75" style="799" customWidth="1"/>
    <col min="3597" max="3597" width="52.75" style="799" customWidth="1"/>
    <col min="3598" max="3601" width="0" style="799" hidden="1" customWidth="1"/>
    <col min="3602" max="3602" width="12.25" style="799" customWidth="1"/>
    <col min="3603" max="3603" width="6.375" style="799" customWidth="1"/>
    <col min="3604" max="3604" width="12.25" style="799" customWidth="1"/>
    <col min="3605" max="3605" width="0" style="799" hidden="1" customWidth="1"/>
    <col min="3606" max="3606" width="3.75" style="799" customWidth="1"/>
    <col min="3607" max="3607" width="11.125" style="799" bestFit="1" customWidth="1"/>
    <col min="3608" max="3609" width="10.625" style="799"/>
    <col min="3610" max="3610" width="11.125" style="799" customWidth="1"/>
    <col min="3611" max="3840" width="10.625" style="799"/>
    <col min="3841" max="3848" width="0" style="799" hidden="1" customWidth="1"/>
    <col min="3849" max="3849" width="3.75" style="799" customWidth="1"/>
    <col min="3850" max="3850" width="3.875" style="799" customWidth="1"/>
    <col min="3851" max="3851" width="3.75" style="799" customWidth="1"/>
    <col min="3852" max="3852" width="12.75" style="799" customWidth="1"/>
    <col min="3853" max="3853" width="52.75" style="799" customWidth="1"/>
    <col min="3854" max="3857" width="0" style="799" hidden="1" customWidth="1"/>
    <col min="3858" max="3858" width="12.25" style="799" customWidth="1"/>
    <col min="3859" max="3859" width="6.375" style="799" customWidth="1"/>
    <col min="3860" max="3860" width="12.25" style="799" customWidth="1"/>
    <col min="3861" max="3861" width="0" style="799" hidden="1" customWidth="1"/>
    <col min="3862" max="3862" width="3.75" style="799" customWidth="1"/>
    <col min="3863" max="3863" width="11.125" style="799" bestFit="1" customWidth="1"/>
    <col min="3864" max="3865" width="10.625" style="799"/>
    <col min="3866" max="3866" width="11.125" style="799" customWidth="1"/>
    <col min="3867" max="4096" width="10.625" style="799"/>
    <col min="4097" max="4104" width="0" style="799" hidden="1" customWidth="1"/>
    <col min="4105" max="4105" width="3.75" style="799" customWidth="1"/>
    <col min="4106" max="4106" width="3.875" style="799" customWidth="1"/>
    <col min="4107" max="4107" width="3.75" style="799" customWidth="1"/>
    <col min="4108" max="4108" width="12.75" style="799" customWidth="1"/>
    <col min="4109" max="4109" width="52.75" style="799" customWidth="1"/>
    <col min="4110" max="4113" width="0" style="799" hidden="1" customWidth="1"/>
    <col min="4114" max="4114" width="12.25" style="799" customWidth="1"/>
    <col min="4115" max="4115" width="6.375" style="799" customWidth="1"/>
    <col min="4116" max="4116" width="12.25" style="799" customWidth="1"/>
    <col min="4117" max="4117" width="0" style="799" hidden="1" customWidth="1"/>
    <col min="4118" max="4118" width="3.75" style="799" customWidth="1"/>
    <col min="4119" max="4119" width="11.125" style="799" bestFit="1" customWidth="1"/>
    <col min="4120" max="4121" width="10.625" style="799"/>
    <col min="4122" max="4122" width="11.125" style="799" customWidth="1"/>
    <col min="4123" max="4352" width="10.625" style="799"/>
    <col min="4353" max="4360" width="0" style="799" hidden="1" customWidth="1"/>
    <col min="4361" max="4361" width="3.75" style="799" customWidth="1"/>
    <col min="4362" max="4362" width="3.875" style="799" customWidth="1"/>
    <col min="4363" max="4363" width="3.75" style="799" customWidth="1"/>
    <col min="4364" max="4364" width="12.75" style="799" customWidth="1"/>
    <col min="4365" max="4365" width="52.75" style="799" customWidth="1"/>
    <col min="4366" max="4369" width="0" style="799" hidden="1" customWidth="1"/>
    <col min="4370" max="4370" width="12.25" style="799" customWidth="1"/>
    <col min="4371" max="4371" width="6.375" style="799" customWidth="1"/>
    <col min="4372" max="4372" width="12.25" style="799" customWidth="1"/>
    <col min="4373" max="4373" width="0" style="799" hidden="1" customWidth="1"/>
    <col min="4374" max="4374" width="3.75" style="799" customWidth="1"/>
    <col min="4375" max="4375" width="11.125" style="799" bestFit="1" customWidth="1"/>
    <col min="4376" max="4377" width="10.625" style="799"/>
    <col min="4378" max="4378" width="11.125" style="799" customWidth="1"/>
    <col min="4379" max="4608" width="10.625" style="799"/>
    <col min="4609" max="4616" width="0" style="799" hidden="1" customWidth="1"/>
    <col min="4617" max="4617" width="3.75" style="799" customWidth="1"/>
    <col min="4618" max="4618" width="3.875" style="799" customWidth="1"/>
    <col min="4619" max="4619" width="3.75" style="799" customWidth="1"/>
    <col min="4620" max="4620" width="12.75" style="799" customWidth="1"/>
    <col min="4621" max="4621" width="52.75" style="799" customWidth="1"/>
    <col min="4622" max="4625" width="0" style="799" hidden="1" customWidth="1"/>
    <col min="4626" max="4626" width="12.25" style="799" customWidth="1"/>
    <col min="4627" max="4627" width="6.375" style="799" customWidth="1"/>
    <col min="4628" max="4628" width="12.25" style="799" customWidth="1"/>
    <col min="4629" max="4629" width="0" style="799" hidden="1" customWidth="1"/>
    <col min="4630" max="4630" width="3.75" style="799" customWidth="1"/>
    <col min="4631" max="4631" width="11.125" style="799" bestFit="1" customWidth="1"/>
    <col min="4632" max="4633" width="10.625" style="799"/>
    <col min="4634" max="4634" width="11.125" style="799" customWidth="1"/>
    <col min="4635" max="4864" width="10.625" style="799"/>
    <col min="4865" max="4872" width="0" style="799" hidden="1" customWidth="1"/>
    <col min="4873" max="4873" width="3.75" style="799" customWidth="1"/>
    <col min="4874" max="4874" width="3.875" style="799" customWidth="1"/>
    <col min="4875" max="4875" width="3.75" style="799" customWidth="1"/>
    <col min="4876" max="4876" width="12.75" style="799" customWidth="1"/>
    <col min="4877" max="4877" width="52.75" style="799" customWidth="1"/>
    <col min="4878" max="4881" width="0" style="799" hidden="1" customWidth="1"/>
    <col min="4882" max="4882" width="12.25" style="799" customWidth="1"/>
    <col min="4883" max="4883" width="6.375" style="799" customWidth="1"/>
    <col min="4884" max="4884" width="12.25" style="799" customWidth="1"/>
    <col min="4885" max="4885" width="0" style="799" hidden="1" customWidth="1"/>
    <col min="4886" max="4886" width="3.75" style="799" customWidth="1"/>
    <col min="4887" max="4887" width="11.125" style="799" bestFit="1" customWidth="1"/>
    <col min="4888" max="4889" width="10.625" style="799"/>
    <col min="4890" max="4890" width="11.125" style="799" customWidth="1"/>
    <col min="4891" max="5120" width="10.625" style="799"/>
    <col min="5121" max="5128" width="0" style="799" hidden="1" customWidth="1"/>
    <col min="5129" max="5129" width="3.75" style="799" customWidth="1"/>
    <col min="5130" max="5130" width="3.875" style="799" customWidth="1"/>
    <col min="5131" max="5131" width="3.75" style="799" customWidth="1"/>
    <col min="5132" max="5132" width="12.75" style="799" customWidth="1"/>
    <col min="5133" max="5133" width="52.75" style="799" customWidth="1"/>
    <col min="5134" max="5137" width="0" style="799" hidden="1" customWidth="1"/>
    <col min="5138" max="5138" width="12.25" style="799" customWidth="1"/>
    <col min="5139" max="5139" width="6.375" style="799" customWidth="1"/>
    <col min="5140" max="5140" width="12.25" style="799" customWidth="1"/>
    <col min="5141" max="5141" width="0" style="799" hidden="1" customWidth="1"/>
    <col min="5142" max="5142" width="3.75" style="799" customWidth="1"/>
    <col min="5143" max="5143" width="11.125" style="799" bestFit="1" customWidth="1"/>
    <col min="5144" max="5145" width="10.625" style="799"/>
    <col min="5146" max="5146" width="11.125" style="799" customWidth="1"/>
    <col min="5147" max="5376" width="10.625" style="799"/>
    <col min="5377" max="5384" width="0" style="799" hidden="1" customWidth="1"/>
    <col min="5385" max="5385" width="3.75" style="799" customWidth="1"/>
    <col min="5386" max="5386" width="3.875" style="799" customWidth="1"/>
    <col min="5387" max="5387" width="3.75" style="799" customWidth="1"/>
    <col min="5388" max="5388" width="12.75" style="799" customWidth="1"/>
    <col min="5389" max="5389" width="52.75" style="799" customWidth="1"/>
    <col min="5390" max="5393" width="0" style="799" hidden="1" customWidth="1"/>
    <col min="5394" max="5394" width="12.25" style="799" customWidth="1"/>
    <col min="5395" max="5395" width="6.375" style="799" customWidth="1"/>
    <col min="5396" max="5396" width="12.25" style="799" customWidth="1"/>
    <col min="5397" max="5397" width="0" style="799" hidden="1" customWidth="1"/>
    <col min="5398" max="5398" width="3.75" style="799" customWidth="1"/>
    <col min="5399" max="5399" width="11.125" style="799" bestFit="1" customWidth="1"/>
    <col min="5400" max="5401" width="10.625" style="799"/>
    <col min="5402" max="5402" width="11.125" style="799" customWidth="1"/>
    <col min="5403" max="5632" width="10.625" style="799"/>
    <col min="5633" max="5640" width="0" style="799" hidden="1" customWidth="1"/>
    <col min="5641" max="5641" width="3.75" style="799" customWidth="1"/>
    <col min="5642" max="5642" width="3.875" style="799" customWidth="1"/>
    <col min="5643" max="5643" width="3.75" style="799" customWidth="1"/>
    <col min="5644" max="5644" width="12.75" style="799" customWidth="1"/>
    <col min="5645" max="5645" width="52.75" style="799" customWidth="1"/>
    <col min="5646" max="5649" width="0" style="799" hidden="1" customWidth="1"/>
    <col min="5650" max="5650" width="12.25" style="799" customWidth="1"/>
    <col min="5651" max="5651" width="6.375" style="799" customWidth="1"/>
    <col min="5652" max="5652" width="12.25" style="799" customWidth="1"/>
    <col min="5653" max="5653" width="0" style="799" hidden="1" customWidth="1"/>
    <col min="5654" max="5654" width="3.75" style="799" customWidth="1"/>
    <col min="5655" max="5655" width="11.125" style="799" bestFit="1" customWidth="1"/>
    <col min="5656" max="5657" width="10.625" style="799"/>
    <col min="5658" max="5658" width="11.125" style="799" customWidth="1"/>
    <col min="5659" max="5888" width="10.625" style="799"/>
    <col min="5889" max="5896" width="0" style="799" hidden="1" customWidth="1"/>
    <col min="5897" max="5897" width="3.75" style="799" customWidth="1"/>
    <col min="5898" max="5898" width="3.875" style="799" customWidth="1"/>
    <col min="5899" max="5899" width="3.75" style="799" customWidth="1"/>
    <col min="5900" max="5900" width="12.75" style="799" customWidth="1"/>
    <col min="5901" max="5901" width="52.75" style="799" customWidth="1"/>
    <col min="5902" max="5905" width="0" style="799" hidden="1" customWidth="1"/>
    <col min="5906" max="5906" width="12.25" style="799" customWidth="1"/>
    <col min="5907" max="5907" width="6.375" style="799" customWidth="1"/>
    <col min="5908" max="5908" width="12.25" style="799" customWidth="1"/>
    <col min="5909" max="5909" width="0" style="799" hidden="1" customWidth="1"/>
    <col min="5910" max="5910" width="3.75" style="799" customWidth="1"/>
    <col min="5911" max="5911" width="11.125" style="799" bestFit="1" customWidth="1"/>
    <col min="5912" max="5913" width="10.625" style="799"/>
    <col min="5914" max="5914" width="11.125" style="799" customWidth="1"/>
    <col min="5915" max="6144" width="10.625" style="799"/>
    <col min="6145" max="6152" width="0" style="799" hidden="1" customWidth="1"/>
    <col min="6153" max="6153" width="3.75" style="799" customWidth="1"/>
    <col min="6154" max="6154" width="3.875" style="799" customWidth="1"/>
    <col min="6155" max="6155" width="3.75" style="799" customWidth="1"/>
    <col min="6156" max="6156" width="12.75" style="799" customWidth="1"/>
    <col min="6157" max="6157" width="52.75" style="799" customWidth="1"/>
    <col min="6158" max="6161" width="0" style="799" hidden="1" customWidth="1"/>
    <col min="6162" max="6162" width="12.25" style="799" customWidth="1"/>
    <col min="6163" max="6163" width="6.375" style="799" customWidth="1"/>
    <col min="6164" max="6164" width="12.25" style="799" customWidth="1"/>
    <col min="6165" max="6165" width="0" style="799" hidden="1" customWidth="1"/>
    <col min="6166" max="6166" width="3.75" style="799" customWidth="1"/>
    <col min="6167" max="6167" width="11.125" style="799" bestFit="1" customWidth="1"/>
    <col min="6168" max="6169" width="10.625" style="799"/>
    <col min="6170" max="6170" width="11.125" style="799" customWidth="1"/>
    <col min="6171" max="6400" width="10.625" style="799"/>
    <col min="6401" max="6408" width="0" style="799" hidden="1" customWidth="1"/>
    <col min="6409" max="6409" width="3.75" style="799" customWidth="1"/>
    <col min="6410" max="6410" width="3.875" style="799" customWidth="1"/>
    <col min="6411" max="6411" width="3.75" style="799" customWidth="1"/>
    <col min="6412" max="6412" width="12.75" style="799" customWidth="1"/>
    <col min="6413" max="6413" width="52.75" style="799" customWidth="1"/>
    <col min="6414" max="6417" width="0" style="799" hidden="1" customWidth="1"/>
    <col min="6418" max="6418" width="12.25" style="799" customWidth="1"/>
    <col min="6419" max="6419" width="6.375" style="799" customWidth="1"/>
    <col min="6420" max="6420" width="12.25" style="799" customWidth="1"/>
    <col min="6421" max="6421" width="0" style="799" hidden="1" customWidth="1"/>
    <col min="6422" max="6422" width="3.75" style="799" customWidth="1"/>
    <col min="6423" max="6423" width="11.125" style="799" bestFit="1" customWidth="1"/>
    <col min="6424" max="6425" width="10.625" style="799"/>
    <col min="6426" max="6426" width="11.125" style="799" customWidth="1"/>
    <col min="6427" max="6656" width="10.625" style="799"/>
    <col min="6657" max="6664" width="0" style="799" hidden="1" customWidth="1"/>
    <col min="6665" max="6665" width="3.75" style="799" customWidth="1"/>
    <col min="6666" max="6666" width="3.875" style="799" customWidth="1"/>
    <col min="6667" max="6667" width="3.75" style="799" customWidth="1"/>
    <col min="6668" max="6668" width="12.75" style="799" customWidth="1"/>
    <col min="6669" max="6669" width="52.75" style="799" customWidth="1"/>
    <col min="6670" max="6673" width="0" style="799" hidden="1" customWidth="1"/>
    <col min="6674" max="6674" width="12.25" style="799" customWidth="1"/>
    <col min="6675" max="6675" width="6.375" style="799" customWidth="1"/>
    <col min="6676" max="6676" width="12.25" style="799" customWidth="1"/>
    <col min="6677" max="6677" width="0" style="799" hidden="1" customWidth="1"/>
    <col min="6678" max="6678" width="3.75" style="799" customWidth="1"/>
    <col min="6679" max="6679" width="11.125" style="799" bestFit="1" customWidth="1"/>
    <col min="6680" max="6681" width="10.625" style="799"/>
    <col min="6682" max="6682" width="11.125" style="799" customWidth="1"/>
    <col min="6683" max="6912" width="10.625" style="799"/>
    <col min="6913" max="6920" width="0" style="799" hidden="1" customWidth="1"/>
    <col min="6921" max="6921" width="3.75" style="799" customWidth="1"/>
    <col min="6922" max="6922" width="3.875" style="799" customWidth="1"/>
    <col min="6923" max="6923" width="3.75" style="799" customWidth="1"/>
    <col min="6924" max="6924" width="12.75" style="799" customWidth="1"/>
    <col min="6925" max="6925" width="52.75" style="799" customWidth="1"/>
    <col min="6926" max="6929" width="0" style="799" hidden="1" customWidth="1"/>
    <col min="6930" max="6930" width="12.25" style="799" customWidth="1"/>
    <col min="6931" max="6931" width="6.375" style="799" customWidth="1"/>
    <col min="6932" max="6932" width="12.25" style="799" customWidth="1"/>
    <col min="6933" max="6933" width="0" style="799" hidden="1" customWidth="1"/>
    <col min="6934" max="6934" width="3.75" style="799" customWidth="1"/>
    <col min="6935" max="6935" width="11.125" style="799" bestFit="1" customWidth="1"/>
    <col min="6936" max="6937" width="10.625" style="799"/>
    <col min="6938" max="6938" width="11.125" style="799" customWidth="1"/>
    <col min="6939" max="7168" width="10.625" style="799"/>
    <col min="7169" max="7176" width="0" style="799" hidden="1" customWidth="1"/>
    <col min="7177" max="7177" width="3.75" style="799" customWidth="1"/>
    <col min="7178" max="7178" width="3.875" style="799" customWidth="1"/>
    <col min="7179" max="7179" width="3.75" style="799" customWidth="1"/>
    <col min="7180" max="7180" width="12.75" style="799" customWidth="1"/>
    <col min="7181" max="7181" width="52.75" style="799" customWidth="1"/>
    <col min="7182" max="7185" width="0" style="799" hidden="1" customWidth="1"/>
    <col min="7186" max="7186" width="12.25" style="799" customWidth="1"/>
    <col min="7187" max="7187" width="6.375" style="799" customWidth="1"/>
    <col min="7188" max="7188" width="12.25" style="799" customWidth="1"/>
    <col min="7189" max="7189" width="0" style="799" hidden="1" customWidth="1"/>
    <col min="7190" max="7190" width="3.75" style="799" customWidth="1"/>
    <col min="7191" max="7191" width="11.125" style="799" bestFit="1" customWidth="1"/>
    <col min="7192" max="7193" width="10.625" style="799"/>
    <col min="7194" max="7194" width="11.125" style="799" customWidth="1"/>
    <col min="7195" max="7424" width="10.625" style="799"/>
    <col min="7425" max="7432" width="0" style="799" hidden="1" customWidth="1"/>
    <col min="7433" max="7433" width="3.75" style="799" customWidth="1"/>
    <col min="7434" max="7434" width="3.875" style="799" customWidth="1"/>
    <col min="7435" max="7435" width="3.75" style="799" customWidth="1"/>
    <col min="7436" max="7436" width="12.75" style="799" customWidth="1"/>
    <col min="7437" max="7437" width="52.75" style="799" customWidth="1"/>
    <col min="7438" max="7441" width="0" style="799" hidden="1" customWidth="1"/>
    <col min="7442" max="7442" width="12.25" style="799" customWidth="1"/>
    <col min="7443" max="7443" width="6.375" style="799" customWidth="1"/>
    <col min="7444" max="7444" width="12.25" style="799" customWidth="1"/>
    <col min="7445" max="7445" width="0" style="799" hidden="1" customWidth="1"/>
    <col min="7446" max="7446" width="3.75" style="799" customWidth="1"/>
    <col min="7447" max="7447" width="11.125" style="799" bestFit="1" customWidth="1"/>
    <col min="7448" max="7449" width="10.625" style="799"/>
    <col min="7450" max="7450" width="11.125" style="799" customWidth="1"/>
    <col min="7451" max="7680" width="10.625" style="799"/>
    <col min="7681" max="7688" width="0" style="799" hidden="1" customWidth="1"/>
    <col min="7689" max="7689" width="3.75" style="799" customWidth="1"/>
    <col min="7690" max="7690" width="3.875" style="799" customWidth="1"/>
    <col min="7691" max="7691" width="3.75" style="799" customWidth="1"/>
    <col min="7692" max="7692" width="12.75" style="799" customWidth="1"/>
    <col min="7693" max="7693" width="52.75" style="799" customWidth="1"/>
    <col min="7694" max="7697" width="0" style="799" hidden="1" customWidth="1"/>
    <col min="7698" max="7698" width="12.25" style="799" customWidth="1"/>
    <col min="7699" max="7699" width="6.375" style="799" customWidth="1"/>
    <col min="7700" max="7700" width="12.25" style="799" customWidth="1"/>
    <col min="7701" max="7701" width="0" style="799" hidden="1" customWidth="1"/>
    <col min="7702" max="7702" width="3.75" style="799" customWidth="1"/>
    <col min="7703" max="7703" width="11.125" style="799" bestFit="1" customWidth="1"/>
    <col min="7704" max="7705" width="10.625" style="799"/>
    <col min="7706" max="7706" width="11.125" style="799" customWidth="1"/>
    <col min="7707" max="7936" width="10.625" style="799"/>
    <col min="7937" max="7944" width="0" style="799" hidden="1" customWidth="1"/>
    <col min="7945" max="7945" width="3.75" style="799" customWidth="1"/>
    <col min="7946" max="7946" width="3.875" style="799" customWidth="1"/>
    <col min="7947" max="7947" width="3.75" style="799" customWidth="1"/>
    <col min="7948" max="7948" width="12.75" style="799" customWidth="1"/>
    <col min="7949" max="7949" width="52.75" style="799" customWidth="1"/>
    <col min="7950" max="7953" width="0" style="799" hidden="1" customWidth="1"/>
    <col min="7954" max="7954" width="12.25" style="799" customWidth="1"/>
    <col min="7955" max="7955" width="6.375" style="799" customWidth="1"/>
    <col min="7956" max="7956" width="12.25" style="799" customWidth="1"/>
    <col min="7957" max="7957" width="0" style="799" hidden="1" customWidth="1"/>
    <col min="7958" max="7958" width="3.75" style="799" customWidth="1"/>
    <col min="7959" max="7959" width="11.125" style="799" bestFit="1" customWidth="1"/>
    <col min="7960" max="7961" width="10.625" style="799"/>
    <col min="7962" max="7962" width="11.125" style="799" customWidth="1"/>
    <col min="7963" max="8192" width="10.625" style="799"/>
    <col min="8193" max="8200" width="0" style="799" hidden="1" customWidth="1"/>
    <col min="8201" max="8201" width="3.75" style="799" customWidth="1"/>
    <col min="8202" max="8202" width="3.875" style="799" customWidth="1"/>
    <col min="8203" max="8203" width="3.75" style="799" customWidth="1"/>
    <col min="8204" max="8204" width="12.75" style="799" customWidth="1"/>
    <col min="8205" max="8205" width="52.75" style="799" customWidth="1"/>
    <col min="8206" max="8209" width="0" style="799" hidden="1" customWidth="1"/>
    <col min="8210" max="8210" width="12.25" style="799" customWidth="1"/>
    <col min="8211" max="8211" width="6.375" style="799" customWidth="1"/>
    <col min="8212" max="8212" width="12.25" style="799" customWidth="1"/>
    <col min="8213" max="8213" width="0" style="799" hidden="1" customWidth="1"/>
    <col min="8214" max="8214" width="3.75" style="799" customWidth="1"/>
    <col min="8215" max="8215" width="11.125" style="799" bestFit="1" customWidth="1"/>
    <col min="8216" max="8217" width="10.625" style="799"/>
    <col min="8218" max="8218" width="11.125" style="799" customWidth="1"/>
    <col min="8219" max="8448" width="10.625" style="799"/>
    <col min="8449" max="8456" width="0" style="799" hidden="1" customWidth="1"/>
    <col min="8457" max="8457" width="3.75" style="799" customWidth="1"/>
    <col min="8458" max="8458" width="3.875" style="799" customWidth="1"/>
    <col min="8459" max="8459" width="3.75" style="799" customWidth="1"/>
    <col min="8460" max="8460" width="12.75" style="799" customWidth="1"/>
    <col min="8461" max="8461" width="52.75" style="799" customWidth="1"/>
    <col min="8462" max="8465" width="0" style="799" hidden="1" customWidth="1"/>
    <col min="8466" max="8466" width="12.25" style="799" customWidth="1"/>
    <col min="8467" max="8467" width="6.375" style="799" customWidth="1"/>
    <col min="8468" max="8468" width="12.25" style="799" customWidth="1"/>
    <col min="8469" max="8469" width="0" style="799" hidden="1" customWidth="1"/>
    <col min="8470" max="8470" width="3.75" style="799" customWidth="1"/>
    <col min="8471" max="8471" width="11.125" style="799" bestFit="1" customWidth="1"/>
    <col min="8472" max="8473" width="10.625" style="799"/>
    <col min="8474" max="8474" width="11.125" style="799" customWidth="1"/>
    <col min="8475" max="8704" width="10.625" style="799"/>
    <col min="8705" max="8712" width="0" style="799" hidden="1" customWidth="1"/>
    <col min="8713" max="8713" width="3.75" style="799" customWidth="1"/>
    <col min="8714" max="8714" width="3.875" style="799" customWidth="1"/>
    <col min="8715" max="8715" width="3.75" style="799" customWidth="1"/>
    <col min="8716" max="8716" width="12.75" style="799" customWidth="1"/>
    <col min="8717" max="8717" width="52.75" style="799" customWidth="1"/>
    <col min="8718" max="8721" width="0" style="799" hidden="1" customWidth="1"/>
    <col min="8722" max="8722" width="12.25" style="799" customWidth="1"/>
    <col min="8723" max="8723" width="6.375" style="799" customWidth="1"/>
    <col min="8724" max="8724" width="12.25" style="799" customWidth="1"/>
    <col min="8725" max="8725" width="0" style="799" hidden="1" customWidth="1"/>
    <col min="8726" max="8726" width="3.75" style="799" customWidth="1"/>
    <col min="8727" max="8727" width="11.125" style="799" bestFit="1" customWidth="1"/>
    <col min="8728" max="8729" width="10.625" style="799"/>
    <col min="8730" max="8730" width="11.125" style="799" customWidth="1"/>
    <col min="8731" max="8960" width="10.625" style="799"/>
    <col min="8961" max="8968" width="0" style="799" hidden="1" customWidth="1"/>
    <col min="8969" max="8969" width="3.75" style="799" customWidth="1"/>
    <col min="8970" max="8970" width="3.875" style="799" customWidth="1"/>
    <col min="8971" max="8971" width="3.75" style="799" customWidth="1"/>
    <col min="8972" max="8972" width="12.75" style="799" customWidth="1"/>
    <col min="8973" max="8973" width="52.75" style="799" customWidth="1"/>
    <col min="8974" max="8977" width="0" style="799" hidden="1" customWidth="1"/>
    <col min="8978" max="8978" width="12.25" style="799" customWidth="1"/>
    <col min="8979" max="8979" width="6.375" style="799" customWidth="1"/>
    <col min="8980" max="8980" width="12.25" style="799" customWidth="1"/>
    <col min="8981" max="8981" width="0" style="799" hidden="1" customWidth="1"/>
    <col min="8982" max="8982" width="3.75" style="799" customWidth="1"/>
    <col min="8983" max="8983" width="11.125" style="799" bestFit="1" customWidth="1"/>
    <col min="8984" max="8985" width="10.625" style="799"/>
    <col min="8986" max="8986" width="11.125" style="799" customWidth="1"/>
    <col min="8987" max="9216" width="10.625" style="799"/>
    <col min="9217" max="9224" width="0" style="799" hidden="1" customWidth="1"/>
    <col min="9225" max="9225" width="3.75" style="799" customWidth="1"/>
    <col min="9226" max="9226" width="3.875" style="799" customWidth="1"/>
    <col min="9227" max="9227" width="3.75" style="799" customWidth="1"/>
    <col min="9228" max="9228" width="12.75" style="799" customWidth="1"/>
    <col min="9229" max="9229" width="52.75" style="799" customWidth="1"/>
    <col min="9230" max="9233" width="0" style="799" hidden="1" customWidth="1"/>
    <col min="9234" max="9234" width="12.25" style="799" customWidth="1"/>
    <col min="9235" max="9235" width="6.375" style="799" customWidth="1"/>
    <col min="9236" max="9236" width="12.25" style="799" customWidth="1"/>
    <col min="9237" max="9237" width="0" style="799" hidden="1" customWidth="1"/>
    <col min="9238" max="9238" width="3.75" style="799" customWidth="1"/>
    <col min="9239" max="9239" width="11.125" style="799" bestFit="1" customWidth="1"/>
    <col min="9240" max="9241" width="10.625" style="799"/>
    <col min="9242" max="9242" width="11.125" style="799" customWidth="1"/>
    <col min="9243" max="9472" width="10.625" style="799"/>
    <col min="9473" max="9480" width="0" style="799" hidden="1" customWidth="1"/>
    <col min="9481" max="9481" width="3.75" style="799" customWidth="1"/>
    <col min="9482" max="9482" width="3.875" style="799" customWidth="1"/>
    <col min="9483" max="9483" width="3.75" style="799" customWidth="1"/>
    <col min="9484" max="9484" width="12.75" style="799" customWidth="1"/>
    <col min="9485" max="9485" width="52.75" style="799" customWidth="1"/>
    <col min="9486" max="9489" width="0" style="799" hidden="1" customWidth="1"/>
    <col min="9490" max="9490" width="12.25" style="799" customWidth="1"/>
    <col min="9491" max="9491" width="6.375" style="799" customWidth="1"/>
    <col min="9492" max="9492" width="12.25" style="799" customWidth="1"/>
    <col min="9493" max="9493" width="0" style="799" hidden="1" customWidth="1"/>
    <col min="9494" max="9494" width="3.75" style="799" customWidth="1"/>
    <col min="9495" max="9495" width="11.125" style="799" bestFit="1" customWidth="1"/>
    <col min="9496" max="9497" width="10.625" style="799"/>
    <col min="9498" max="9498" width="11.125" style="799" customWidth="1"/>
    <col min="9499" max="9728" width="10.625" style="799"/>
    <col min="9729" max="9736" width="0" style="799" hidden="1" customWidth="1"/>
    <col min="9737" max="9737" width="3.75" style="799" customWidth="1"/>
    <col min="9738" max="9738" width="3.875" style="799" customWidth="1"/>
    <col min="9739" max="9739" width="3.75" style="799" customWidth="1"/>
    <col min="9740" max="9740" width="12.75" style="799" customWidth="1"/>
    <col min="9741" max="9741" width="52.75" style="799" customWidth="1"/>
    <col min="9742" max="9745" width="0" style="799" hidden="1" customWidth="1"/>
    <col min="9746" max="9746" width="12.25" style="799" customWidth="1"/>
    <col min="9747" max="9747" width="6.375" style="799" customWidth="1"/>
    <col min="9748" max="9748" width="12.25" style="799" customWidth="1"/>
    <col min="9749" max="9749" width="0" style="799" hidden="1" customWidth="1"/>
    <col min="9750" max="9750" width="3.75" style="799" customWidth="1"/>
    <col min="9751" max="9751" width="11.125" style="799" bestFit="1" customWidth="1"/>
    <col min="9752" max="9753" width="10.625" style="799"/>
    <col min="9754" max="9754" width="11.125" style="799" customWidth="1"/>
    <col min="9755" max="9984" width="10.625" style="799"/>
    <col min="9985" max="9992" width="0" style="799" hidden="1" customWidth="1"/>
    <col min="9993" max="9993" width="3.75" style="799" customWidth="1"/>
    <col min="9994" max="9994" width="3.875" style="799" customWidth="1"/>
    <col min="9995" max="9995" width="3.75" style="799" customWidth="1"/>
    <col min="9996" max="9996" width="12.75" style="799" customWidth="1"/>
    <col min="9997" max="9997" width="52.75" style="799" customWidth="1"/>
    <col min="9998" max="10001" width="0" style="799" hidden="1" customWidth="1"/>
    <col min="10002" max="10002" width="12.25" style="799" customWidth="1"/>
    <col min="10003" max="10003" width="6.375" style="799" customWidth="1"/>
    <col min="10004" max="10004" width="12.25" style="799" customWidth="1"/>
    <col min="10005" max="10005" width="0" style="799" hidden="1" customWidth="1"/>
    <col min="10006" max="10006" width="3.75" style="799" customWidth="1"/>
    <col min="10007" max="10007" width="11.125" style="799" bestFit="1" customWidth="1"/>
    <col min="10008" max="10009" width="10.625" style="799"/>
    <col min="10010" max="10010" width="11.125" style="799" customWidth="1"/>
    <col min="10011" max="10240" width="10.625" style="799"/>
    <col min="10241" max="10248" width="0" style="799" hidden="1" customWidth="1"/>
    <col min="10249" max="10249" width="3.75" style="799" customWidth="1"/>
    <col min="10250" max="10250" width="3.875" style="799" customWidth="1"/>
    <col min="10251" max="10251" width="3.75" style="799" customWidth="1"/>
    <col min="10252" max="10252" width="12.75" style="799" customWidth="1"/>
    <col min="10253" max="10253" width="52.75" style="799" customWidth="1"/>
    <col min="10254" max="10257" width="0" style="799" hidden="1" customWidth="1"/>
    <col min="10258" max="10258" width="12.25" style="799" customWidth="1"/>
    <col min="10259" max="10259" width="6.375" style="799" customWidth="1"/>
    <col min="10260" max="10260" width="12.25" style="799" customWidth="1"/>
    <col min="10261" max="10261" width="0" style="799" hidden="1" customWidth="1"/>
    <col min="10262" max="10262" width="3.75" style="799" customWidth="1"/>
    <col min="10263" max="10263" width="11.125" style="799" bestFit="1" customWidth="1"/>
    <col min="10264" max="10265" width="10.625" style="799"/>
    <col min="10266" max="10266" width="11.125" style="799" customWidth="1"/>
    <col min="10267" max="10496" width="10.625" style="799"/>
    <col min="10497" max="10504" width="0" style="799" hidden="1" customWidth="1"/>
    <col min="10505" max="10505" width="3.75" style="799" customWidth="1"/>
    <col min="10506" max="10506" width="3.875" style="799" customWidth="1"/>
    <col min="10507" max="10507" width="3.75" style="799" customWidth="1"/>
    <col min="10508" max="10508" width="12.75" style="799" customWidth="1"/>
    <col min="10509" max="10509" width="52.75" style="799" customWidth="1"/>
    <col min="10510" max="10513" width="0" style="799" hidden="1" customWidth="1"/>
    <col min="10514" max="10514" width="12.25" style="799" customWidth="1"/>
    <col min="10515" max="10515" width="6.375" style="799" customWidth="1"/>
    <col min="10516" max="10516" width="12.25" style="799" customWidth="1"/>
    <col min="10517" max="10517" width="0" style="799" hidden="1" customWidth="1"/>
    <col min="10518" max="10518" width="3.75" style="799" customWidth="1"/>
    <col min="10519" max="10519" width="11.125" style="799" bestFit="1" customWidth="1"/>
    <col min="10520" max="10521" width="10.625" style="799"/>
    <col min="10522" max="10522" width="11.125" style="799" customWidth="1"/>
    <col min="10523" max="10752" width="10.625" style="799"/>
    <col min="10753" max="10760" width="0" style="799" hidden="1" customWidth="1"/>
    <col min="10761" max="10761" width="3.75" style="799" customWidth="1"/>
    <col min="10762" max="10762" width="3.875" style="799" customWidth="1"/>
    <col min="10763" max="10763" width="3.75" style="799" customWidth="1"/>
    <col min="10764" max="10764" width="12.75" style="799" customWidth="1"/>
    <col min="10765" max="10765" width="52.75" style="799" customWidth="1"/>
    <col min="10766" max="10769" width="0" style="799" hidden="1" customWidth="1"/>
    <col min="10770" max="10770" width="12.25" style="799" customWidth="1"/>
    <col min="10771" max="10771" width="6.375" style="799" customWidth="1"/>
    <col min="10772" max="10772" width="12.25" style="799" customWidth="1"/>
    <col min="10773" max="10773" width="0" style="799" hidden="1" customWidth="1"/>
    <col min="10774" max="10774" width="3.75" style="799" customWidth="1"/>
    <col min="10775" max="10775" width="11.125" style="799" bestFit="1" customWidth="1"/>
    <col min="10776" max="10777" width="10.625" style="799"/>
    <col min="10778" max="10778" width="11.125" style="799" customWidth="1"/>
    <col min="10779" max="11008" width="10.625" style="799"/>
    <col min="11009" max="11016" width="0" style="799" hidden="1" customWidth="1"/>
    <col min="11017" max="11017" width="3.75" style="799" customWidth="1"/>
    <col min="11018" max="11018" width="3.875" style="799" customWidth="1"/>
    <col min="11019" max="11019" width="3.75" style="799" customWidth="1"/>
    <col min="11020" max="11020" width="12.75" style="799" customWidth="1"/>
    <col min="11021" max="11021" width="52.75" style="799" customWidth="1"/>
    <col min="11022" max="11025" width="0" style="799" hidden="1" customWidth="1"/>
    <col min="11026" max="11026" width="12.25" style="799" customWidth="1"/>
    <col min="11027" max="11027" width="6.375" style="799" customWidth="1"/>
    <col min="11028" max="11028" width="12.25" style="799" customWidth="1"/>
    <col min="11029" max="11029" width="0" style="799" hidden="1" customWidth="1"/>
    <col min="11030" max="11030" width="3.75" style="799" customWidth="1"/>
    <col min="11031" max="11031" width="11.125" style="799" bestFit="1" customWidth="1"/>
    <col min="11032" max="11033" width="10.625" style="799"/>
    <col min="11034" max="11034" width="11.125" style="799" customWidth="1"/>
    <col min="11035" max="11264" width="10.625" style="799"/>
    <col min="11265" max="11272" width="0" style="799" hidden="1" customWidth="1"/>
    <col min="11273" max="11273" width="3.75" style="799" customWidth="1"/>
    <col min="11274" max="11274" width="3.875" style="799" customWidth="1"/>
    <col min="11275" max="11275" width="3.75" style="799" customWidth="1"/>
    <col min="11276" max="11276" width="12.75" style="799" customWidth="1"/>
    <col min="11277" max="11277" width="52.75" style="799" customWidth="1"/>
    <col min="11278" max="11281" width="0" style="799" hidden="1" customWidth="1"/>
    <col min="11282" max="11282" width="12.25" style="799" customWidth="1"/>
    <col min="11283" max="11283" width="6.375" style="799" customWidth="1"/>
    <col min="11284" max="11284" width="12.25" style="799" customWidth="1"/>
    <col min="11285" max="11285" width="0" style="799" hidden="1" customWidth="1"/>
    <col min="11286" max="11286" width="3.75" style="799" customWidth="1"/>
    <col min="11287" max="11287" width="11.125" style="799" bestFit="1" customWidth="1"/>
    <col min="11288" max="11289" width="10.625" style="799"/>
    <col min="11290" max="11290" width="11.125" style="799" customWidth="1"/>
    <col min="11291" max="11520" width="10.625" style="799"/>
    <col min="11521" max="11528" width="0" style="799" hidden="1" customWidth="1"/>
    <col min="11529" max="11529" width="3.75" style="799" customWidth="1"/>
    <col min="11530" max="11530" width="3.875" style="799" customWidth="1"/>
    <col min="11531" max="11531" width="3.75" style="799" customWidth="1"/>
    <col min="11532" max="11532" width="12.75" style="799" customWidth="1"/>
    <col min="11533" max="11533" width="52.75" style="799" customWidth="1"/>
    <col min="11534" max="11537" width="0" style="799" hidden="1" customWidth="1"/>
    <col min="11538" max="11538" width="12.25" style="799" customWidth="1"/>
    <col min="11539" max="11539" width="6.375" style="799" customWidth="1"/>
    <col min="11540" max="11540" width="12.25" style="799" customWidth="1"/>
    <col min="11541" max="11541" width="0" style="799" hidden="1" customWidth="1"/>
    <col min="11542" max="11542" width="3.75" style="799" customWidth="1"/>
    <col min="11543" max="11543" width="11.125" style="799" bestFit="1" customWidth="1"/>
    <col min="11544" max="11545" width="10.625" style="799"/>
    <col min="11546" max="11546" width="11.125" style="799" customWidth="1"/>
    <col min="11547" max="11776" width="10.625" style="799"/>
    <col min="11777" max="11784" width="0" style="799" hidden="1" customWidth="1"/>
    <col min="11785" max="11785" width="3.75" style="799" customWidth="1"/>
    <col min="11786" max="11786" width="3.875" style="799" customWidth="1"/>
    <col min="11787" max="11787" width="3.75" style="799" customWidth="1"/>
    <col min="11788" max="11788" width="12.75" style="799" customWidth="1"/>
    <col min="11789" max="11789" width="52.75" style="799" customWidth="1"/>
    <col min="11790" max="11793" width="0" style="799" hidden="1" customWidth="1"/>
    <col min="11794" max="11794" width="12.25" style="799" customWidth="1"/>
    <col min="11795" max="11795" width="6.375" style="799" customWidth="1"/>
    <col min="11796" max="11796" width="12.25" style="799" customWidth="1"/>
    <col min="11797" max="11797" width="0" style="799" hidden="1" customWidth="1"/>
    <col min="11798" max="11798" width="3.75" style="799" customWidth="1"/>
    <col min="11799" max="11799" width="11.125" style="799" bestFit="1" customWidth="1"/>
    <col min="11800" max="11801" width="10.625" style="799"/>
    <col min="11802" max="11802" width="11.125" style="799" customWidth="1"/>
    <col min="11803" max="12032" width="10.625" style="799"/>
    <col min="12033" max="12040" width="0" style="799" hidden="1" customWidth="1"/>
    <col min="12041" max="12041" width="3.75" style="799" customWidth="1"/>
    <col min="12042" max="12042" width="3.875" style="799" customWidth="1"/>
    <col min="12043" max="12043" width="3.75" style="799" customWidth="1"/>
    <col min="12044" max="12044" width="12.75" style="799" customWidth="1"/>
    <col min="12045" max="12045" width="52.75" style="799" customWidth="1"/>
    <col min="12046" max="12049" width="0" style="799" hidden="1" customWidth="1"/>
    <col min="12050" max="12050" width="12.25" style="799" customWidth="1"/>
    <col min="12051" max="12051" width="6.375" style="799" customWidth="1"/>
    <col min="12052" max="12052" width="12.25" style="799" customWidth="1"/>
    <col min="12053" max="12053" width="0" style="799" hidden="1" customWidth="1"/>
    <col min="12054" max="12054" width="3.75" style="799" customWidth="1"/>
    <col min="12055" max="12055" width="11.125" style="799" bestFit="1" customWidth="1"/>
    <col min="12056" max="12057" width="10.625" style="799"/>
    <col min="12058" max="12058" width="11.125" style="799" customWidth="1"/>
    <col min="12059" max="12288" width="10.625" style="799"/>
    <col min="12289" max="12296" width="0" style="799" hidden="1" customWidth="1"/>
    <col min="12297" max="12297" width="3.75" style="799" customWidth="1"/>
    <col min="12298" max="12298" width="3.875" style="799" customWidth="1"/>
    <col min="12299" max="12299" width="3.75" style="799" customWidth="1"/>
    <col min="12300" max="12300" width="12.75" style="799" customWidth="1"/>
    <col min="12301" max="12301" width="52.75" style="799" customWidth="1"/>
    <col min="12302" max="12305" width="0" style="799" hidden="1" customWidth="1"/>
    <col min="12306" max="12306" width="12.25" style="799" customWidth="1"/>
    <col min="12307" max="12307" width="6.375" style="799" customWidth="1"/>
    <col min="12308" max="12308" width="12.25" style="799" customWidth="1"/>
    <col min="12309" max="12309" width="0" style="799" hidden="1" customWidth="1"/>
    <col min="12310" max="12310" width="3.75" style="799" customWidth="1"/>
    <col min="12311" max="12311" width="11.125" style="799" bestFit="1" customWidth="1"/>
    <col min="12312" max="12313" width="10.625" style="799"/>
    <col min="12314" max="12314" width="11.125" style="799" customWidth="1"/>
    <col min="12315" max="12544" width="10.625" style="799"/>
    <col min="12545" max="12552" width="0" style="799" hidden="1" customWidth="1"/>
    <col min="12553" max="12553" width="3.75" style="799" customWidth="1"/>
    <col min="12554" max="12554" width="3.875" style="799" customWidth="1"/>
    <col min="12555" max="12555" width="3.75" style="799" customWidth="1"/>
    <col min="12556" max="12556" width="12.75" style="799" customWidth="1"/>
    <col min="12557" max="12557" width="52.75" style="799" customWidth="1"/>
    <col min="12558" max="12561" width="0" style="799" hidden="1" customWidth="1"/>
    <col min="12562" max="12562" width="12.25" style="799" customWidth="1"/>
    <col min="12563" max="12563" width="6.375" style="799" customWidth="1"/>
    <col min="12564" max="12564" width="12.25" style="799" customWidth="1"/>
    <col min="12565" max="12565" width="0" style="799" hidden="1" customWidth="1"/>
    <col min="12566" max="12566" width="3.75" style="799" customWidth="1"/>
    <col min="12567" max="12567" width="11.125" style="799" bestFit="1" customWidth="1"/>
    <col min="12568" max="12569" width="10.625" style="799"/>
    <col min="12570" max="12570" width="11.125" style="799" customWidth="1"/>
    <col min="12571" max="12800" width="10.625" style="799"/>
    <col min="12801" max="12808" width="0" style="799" hidden="1" customWidth="1"/>
    <col min="12809" max="12809" width="3.75" style="799" customWidth="1"/>
    <col min="12810" max="12810" width="3.875" style="799" customWidth="1"/>
    <col min="12811" max="12811" width="3.75" style="799" customWidth="1"/>
    <col min="12812" max="12812" width="12.75" style="799" customWidth="1"/>
    <col min="12813" max="12813" width="52.75" style="799" customWidth="1"/>
    <col min="12814" max="12817" width="0" style="799" hidden="1" customWidth="1"/>
    <col min="12818" max="12818" width="12.25" style="799" customWidth="1"/>
    <col min="12819" max="12819" width="6.375" style="799" customWidth="1"/>
    <col min="12820" max="12820" width="12.25" style="799" customWidth="1"/>
    <col min="12821" max="12821" width="0" style="799" hidden="1" customWidth="1"/>
    <col min="12822" max="12822" width="3.75" style="799" customWidth="1"/>
    <col min="12823" max="12823" width="11.125" style="799" bestFit="1" customWidth="1"/>
    <col min="12824" max="12825" width="10.625" style="799"/>
    <col min="12826" max="12826" width="11.125" style="799" customWidth="1"/>
    <col min="12827" max="13056" width="10.625" style="799"/>
    <col min="13057" max="13064" width="0" style="799" hidden="1" customWidth="1"/>
    <col min="13065" max="13065" width="3.75" style="799" customWidth="1"/>
    <col min="13066" max="13066" width="3.875" style="799" customWidth="1"/>
    <col min="13067" max="13067" width="3.75" style="799" customWidth="1"/>
    <col min="13068" max="13068" width="12.75" style="799" customWidth="1"/>
    <col min="13069" max="13069" width="52.75" style="799" customWidth="1"/>
    <col min="13070" max="13073" width="0" style="799" hidden="1" customWidth="1"/>
    <col min="13074" max="13074" width="12.25" style="799" customWidth="1"/>
    <col min="13075" max="13075" width="6.375" style="799" customWidth="1"/>
    <col min="13076" max="13076" width="12.25" style="799" customWidth="1"/>
    <col min="13077" max="13077" width="0" style="799" hidden="1" customWidth="1"/>
    <col min="13078" max="13078" width="3.75" style="799" customWidth="1"/>
    <col min="13079" max="13079" width="11.125" style="799" bestFit="1" customWidth="1"/>
    <col min="13080" max="13081" width="10.625" style="799"/>
    <col min="13082" max="13082" width="11.125" style="799" customWidth="1"/>
    <col min="13083" max="13312" width="10.625" style="799"/>
    <col min="13313" max="13320" width="0" style="799" hidden="1" customWidth="1"/>
    <col min="13321" max="13321" width="3.75" style="799" customWidth="1"/>
    <col min="13322" max="13322" width="3.875" style="799" customWidth="1"/>
    <col min="13323" max="13323" width="3.75" style="799" customWidth="1"/>
    <col min="13324" max="13324" width="12.75" style="799" customWidth="1"/>
    <col min="13325" max="13325" width="52.75" style="799" customWidth="1"/>
    <col min="13326" max="13329" width="0" style="799" hidden="1" customWidth="1"/>
    <col min="13330" max="13330" width="12.25" style="799" customWidth="1"/>
    <col min="13331" max="13331" width="6.375" style="799" customWidth="1"/>
    <col min="13332" max="13332" width="12.25" style="799" customWidth="1"/>
    <col min="13333" max="13333" width="0" style="799" hidden="1" customWidth="1"/>
    <col min="13334" max="13334" width="3.75" style="799" customWidth="1"/>
    <col min="13335" max="13335" width="11.125" style="799" bestFit="1" customWidth="1"/>
    <col min="13336" max="13337" width="10.625" style="799"/>
    <col min="13338" max="13338" width="11.125" style="799" customWidth="1"/>
    <col min="13339" max="13568" width="10.625" style="799"/>
    <col min="13569" max="13576" width="0" style="799" hidden="1" customWidth="1"/>
    <col min="13577" max="13577" width="3.75" style="799" customWidth="1"/>
    <col min="13578" max="13578" width="3.875" style="799" customWidth="1"/>
    <col min="13579" max="13579" width="3.75" style="799" customWidth="1"/>
    <col min="13580" max="13580" width="12.75" style="799" customWidth="1"/>
    <col min="13581" max="13581" width="52.75" style="799" customWidth="1"/>
    <col min="13582" max="13585" width="0" style="799" hidden="1" customWidth="1"/>
    <col min="13586" max="13586" width="12.25" style="799" customWidth="1"/>
    <col min="13587" max="13587" width="6.375" style="799" customWidth="1"/>
    <col min="13588" max="13588" width="12.25" style="799" customWidth="1"/>
    <col min="13589" max="13589" width="0" style="799" hidden="1" customWidth="1"/>
    <col min="13590" max="13590" width="3.75" style="799" customWidth="1"/>
    <col min="13591" max="13591" width="11.125" style="799" bestFit="1" customWidth="1"/>
    <col min="13592" max="13593" width="10.625" style="799"/>
    <col min="13594" max="13594" width="11.125" style="799" customWidth="1"/>
    <col min="13595" max="13824" width="10.625" style="799"/>
    <col min="13825" max="13832" width="0" style="799" hidden="1" customWidth="1"/>
    <col min="13833" max="13833" width="3.75" style="799" customWidth="1"/>
    <col min="13834" max="13834" width="3.875" style="799" customWidth="1"/>
    <col min="13835" max="13835" width="3.75" style="799" customWidth="1"/>
    <col min="13836" max="13836" width="12.75" style="799" customWidth="1"/>
    <col min="13837" max="13837" width="52.75" style="799" customWidth="1"/>
    <col min="13838" max="13841" width="0" style="799" hidden="1" customWidth="1"/>
    <col min="13842" max="13842" width="12.25" style="799" customWidth="1"/>
    <col min="13843" max="13843" width="6.375" style="799" customWidth="1"/>
    <col min="13844" max="13844" width="12.25" style="799" customWidth="1"/>
    <col min="13845" max="13845" width="0" style="799" hidden="1" customWidth="1"/>
    <col min="13846" max="13846" width="3.75" style="799" customWidth="1"/>
    <col min="13847" max="13847" width="11.125" style="799" bestFit="1" customWidth="1"/>
    <col min="13848" max="13849" width="10.625" style="799"/>
    <col min="13850" max="13850" width="11.125" style="799" customWidth="1"/>
    <col min="13851" max="14080" width="10.625" style="799"/>
    <col min="14081" max="14088" width="0" style="799" hidden="1" customWidth="1"/>
    <col min="14089" max="14089" width="3.75" style="799" customWidth="1"/>
    <col min="14090" max="14090" width="3.875" style="799" customWidth="1"/>
    <col min="14091" max="14091" width="3.75" style="799" customWidth="1"/>
    <col min="14092" max="14092" width="12.75" style="799" customWidth="1"/>
    <col min="14093" max="14093" width="52.75" style="799" customWidth="1"/>
    <col min="14094" max="14097" width="0" style="799" hidden="1" customWidth="1"/>
    <col min="14098" max="14098" width="12.25" style="799" customWidth="1"/>
    <col min="14099" max="14099" width="6.375" style="799" customWidth="1"/>
    <col min="14100" max="14100" width="12.25" style="799" customWidth="1"/>
    <col min="14101" max="14101" width="0" style="799" hidden="1" customWidth="1"/>
    <col min="14102" max="14102" width="3.75" style="799" customWidth="1"/>
    <col min="14103" max="14103" width="11.125" style="799" bestFit="1" customWidth="1"/>
    <col min="14104" max="14105" width="10.625" style="799"/>
    <col min="14106" max="14106" width="11.125" style="799" customWidth="1"/>
    <col min="14107" max="14336" width="10.625" style="799"/>
    <col min="14337" max="14344" width="0" style="799" hidden="1" customWidth="1"/>
    <col min="14345" max="14345" width="3.75" style="799" customWidth="1"/>
    <col min="14346" max="14346" width="3.875" style="799" customWidth="1"/>
    <col min="14347" max="14347" width="3.75" style="799" customWidth="1"/>
    <col min="14348" max="14348" width="12.75" style="799" customWidth="1"/>
    <col min="14349" max="14349" width="52.75" style="799" customWidth="1"/>
    <col min="14350" max="14353" width="0" style="799" hidden="1" customWidth="1"/>
    <col min="14354" max="14354" width="12.25" style="799" customWidth="1"/>
    <col min="14355" max="14355" width="6.375" style="799" customWidth="1"/>
    <col min="14356" max="14356" width="12.25" style="799" customWidth="1"/>
    <col min="14357" max="14357" width="0" style="799" hidden="1" customWidth="1"/>
    <col min="14358" max="14358" width="3.75" style="799" customWidth="1"/>
    <col min="14359" max="14359" width="11.125" style="799" bestFit="1" customWidth="1"/>
    <col min="14360" max="14361" width="10.625" style="799"/>
    <col min="14362" max="14362" width="11.125" style="799" customWidth="1"/>
    <col min="14363" max="14592" width="10.625" style="799"/>
    <col min="14593" max="14600" width="0" style="799" hidden="1" customWidth="1"/>
    <col min="14601" max="14601" width="3.75" style="799" customWidth="1"/>
    <col min="14602" max="14602" width="3.875" style="799" customWidth="1"/>
    <col min="14603" max="14603" width="3.75" style="799" customWidth="1"/>
    <col min="14604" max="14604" width="12.75" style="799" customWidth="1"/>
    <col min="14605" max="14605" width="52.75" style="799" customWidth="1"/>
    <col min="14606" max="14609" width="0" style="799" hidden="1" customWidth="1"/>
    <col min="14610" max="14610" width="12.25" style="799" customWidth="1"/>
    <col min="14611" max="14611" width="6.375" style="799" customWidth="1"/>
    <col min="14612" max="14612" width="12.25" style="799" customWidth="1"/>
    <col min="14613" max="14613" width="0" style="799" hidden="1" customWidth="1"/>
    <col min="14614" max="14614" width="3.75" style="799" customWidth="1"/>
    <col min="14615" max="14615" width="11.125" style="799" bestFit="1" customWidth="1"/>
    <col min="14616" max="14617" width="10.625" style="799"/>
    <col min="14618" max="14618" width="11.125" style="799" customWidth="1"/>
    <col min="14619" max="14848" width="10.625" style="799"/>
    <col min="14849" max="14856" width="0" style="799" hidden="1" customWidth="1"/>
    <col min="14857" max="14857" width="3.75" style="799" customWidth="1"/>
    <col min="14858" max="14858" width="3.875" style="799" customWidth="1"/>
    <col min="14859" max="14859" width="3.75" style="799" customWidth="1"/>
    <col min="14860" max="14860" width="12.75" style="799" customWidth="1"/>
    <col min="14861" max="14861" width="52.75" style="799" customWidth="1"/>
    <col min="14862" max="14865" width="0" style="799" hidden="1" customWidth="1"/>
    <col min="14866" max="14866" width="12.25" style="799" customWidth="1"/>
    <col min="14867" max="14867" width="6.375" style="799" customWidth="1"/>
    <col min="14868" max="14868" width="12.25" style="799" customWidth="1"/>
    <col min="14869" max="14869" width="0" style="799" hidden="1" customWidth="1"/>
    <col min="14870" max="14870" width="3.75" style="799" customWidth="1"/>
    <col min="14871" max="14871" width="11.125" style="799" bestFit="1" customWidth="1"/>
    <col min="14872" max="14873" width="10.625" style="799"/>
    <col min="14874" max="14874" width="11.125" style="799" customWidth="1"/>
    <col min="14875" max="15104" width="10.625" style="799"/>
    <col min="15105" max="15112" width="0" style="799" hidden="1" customWidth="1"/>
    <col min="15113" max="15113" width="3.75" style="799" customWidth="1"/>
    <col min="15114" max="15114" width="3.875" style="799" customWidth="1"/>
    <col min="15115" max="15115" width="3.75" style="799" customWidth="1"/>
    <col min="15116" max="15116" width="12.75" style="799" customWidth="1"/>
    <col min="15117" max="15117" width="52.75" style="799" customWidth="1"/>
    <col min="15118" max="15121" width="0" style="799" hidden="1" customWidth="1"/>
    <col min="15122" max="15122" width="12.25" style="799" customWidth="1"/>
    <col min="15123" max="15123" width="6.375" style="799" customWidth="1"/>
    <col min="15124" max="15124" width="12.25" style="799" customWidth="1"/>
    <col min="15125" max="15125" width="0" style="799" hidden="1" customWidth="1"/>
    <col min="15126" max="15126" width="3.75" style="799" customWidth="1"/>
    <col min="15127" max="15127" width="11.125" style="799" bestFit="1" customWidth="1"/>
    <col min="15128" max="15129" width="10.625" style="799"/>
    <col min="15130" max="15130" width="11.125" style="799" customWidth="1"/>
    <col min="15131" max="15360" width="10.625" style="799"/>
    <col min="15361" max="15368" width="0" style="799" hidden="1" customWidth="1"/>
    <col min="15369" max="15369" width="3.75" style="799" customWidth="1"/>
    <col min="15370" max="15370" width="3.875" style="799" customWidth="1"/>
    <col min="15371" max="15371" width="3.75" style="799" customWidth="1"/>
    <col min="15372" max="15372" width="12.75" style="799" customWidth="1"/>
    <col min="15373" max="15373" width="52.75" style="799" customWidth="1"/>
    <col min="15374" max="15377" width="0" style="799" hidden="1" customWidth="1"/>
    <col min="15378" max="15378" width="12.25" style="799" customWidth="1"/>
    <col min="15379" max="15379" width="6.375" style="799" customWidth="1"/>
    <col min="15380" max="15380" width="12.25" style="799" customWidth="1"/>
    <col min="15381" max="15381" width="0" style="799" hidden="1" customWidth="1"/>
    <col min="15382" max="15382" width="3.75" style="799" customWidth="1"/>
    <col min="15383" max="15383" width="11.125" style="799" bestFit="1" customWidth="1"/>
    <col min="15384" max="15385" width="10.625" style="799"/>
    <col min="15386" max="15386" width="11.125" style="799" customWidth="1"/>
    <col min="15387" max="15616" width="10.625" style="799"/>
    <col min="15617" max="15624" width="0" style="799" hidden="1" customWidth="1"/>
    <col min="15625" max="15625" width="3.75" style="799" customWidth="1"/>
    <col min="15626" max="15626" width="3.875" style="799" customWidth="1"/>
    <col min="15627" max="15627" width="3.75" style="799" customWidth="1"/>
    <col min="15628" max="15628" width="12.75" style="799" customWidth="1"/>
    <col min="15629" max="15629" width="52.75" style="799" customWidth="1"/>
    <col min="15630" max="15633" width="0" style="799" hidden="1" customWidth="1"/>
    <col min="15634" max="15634" width="12.25" style="799" customWidth="1"/>
    <col min="15635" max="15635" width="6.375" style="799" customWidth="1"/>
    <col min="15636" max="15636" width="12.25" style="799" customWidth="1"/>
    <col min="15637" max="15637" width="0" style="799" hidden="1" customWidth="1"/>
    <col min="15638" max="15638" width="3.75" style="799" customWidth="1"/>
    <col min="15639" max="15639" width="11.125" style="799" bestFit="1" customWidth="1"/>
    <col min="15640" max="15641" width="10.625" style="799"/>
    <col min="15642" max="15642" width="11.125" style="799" customWidth="1"/>
    <col min="15643" max="15872" width="10.625" style="799"/>
    <col min="15873" max="15880" width="0" style="799" hidden="1" customWidth="1"/>
    <col min="15881" max="15881" width="3.75" style="799" customWidth="1"/>
    <col min="15882" max="15882" width="3.875" style="799" customWidth="1"/>
    <col min="15883" max="15883" width="3.75" style="799" customWidth="1"/>
    <col min="15884" max="15884" width="12.75" style="799" customWidth="1"/>
    <col min="15885" max="15885" width="52.75" style="799" customWidth="1"/>
    <col min="15886" max="15889" width="0" style="799" hidden="1" customWidth="1"/>
    <col min="15890" max="15890" width="12.25" style="799" customWidth="1"/>
    <col min="15891" max="15891" width="6.375" style="799" customWidth="1"/>
    <col min="15892" max="15892" width="12.25" style="799" customWidth="1"/>
    <col min="15893" max="15893" width="0" style="799" hidden="1" customWidth="1"/>
    <col min="15894" max="15894" width="3.75" style="799" customWidth="1"/>
    <col min="15895" max="15895" width="11.125" style="799" bestFit="1" customWidth="1"/>
    <col min="15896" max="15897" width="10.625" style="799"/>
    <col min="15898" max="15898" width="11.125" style="799" customWidth="1"/>
    <col min="15899" max="16128" width="10.625" style="799"/>
    <col min="16129" max="16136" width="0" style="799" hidden="1" customWidth="1"/>
    <col min="16137" max="16137" width="3.75" style="799" customWidth="1"/>
    <col min="16138" max="16138" width="3.875" style="799" customWidth="1"/>
    <col min="16139" max="16139" width="3.75" style="799" customWidth="1"/>
    <col min="16140" max="16140" width="12.75" style="799" customWidth="1"/>
    <col min="16141" max="16141" width="52.75" style="799" customWidth="1"/>
    <col min="16142" max="16145" width="0" style="799" hidden="1" customWidth="1"/>
    <col min="16146" max="16146" width="12.25" style="799" customWidth="1"/>
    <col min="16147" max="16147" width="6.375" style="799" customWidth="1"/>
    <col min="16148" max="16148" width="12.25" style="799" customWidth="1"/>
    <col min="16149" max="16149" width="0" style="799" hidden="1" customWidth="1"/>
    <col min="16150" max="16150" width="3.75" style="799" customWidth="1"/>
    <col min="16151" max="16151" width="11.125" style="799" bestFit="1" customWidth="1"/>
    <col min="16152" max="16153" width="10.625" style="799"/>
    <col min="16154" max="16154" width="11.125" style="799" customWidth="1"/>
    <col min="16155" max="16384" width="10.625" style="799"/>
  </cols>
  <sheetData>
    <row r="1" spans="1:34" hidden="1">
      <c r="Q1" s="768"/>
      <c r="R1" s="768"/>
    </row>
    <row r="2" spans="1:34" hidden="1">
      <c r="U2" s="768"/>
    </row>
    <row r="3" spans="1:34" hidden="1"/>
    <row r="4" spans="1:34" ht="3.15" customHeight="1">
      <c r="J4" s="686"/>
      <c r="K4" s="686"/>
      <c r="L4" s="754"/>
      <c r="M4" s="754"/>
      <c r="N4" s="754"/>
      <c r="O4" s="804"/>
      <c r="P4" s="804"/>
      <c r="Q4" s="804"/>
      <c r="R4" s="804"/>
      <c r="S4" s="804"/>
      <c r="T4" s="804"/>
      <c r="U4" s="804"/>
    </row>
    <row r="5" spans="1:34" ht="22.65" customHeight="1">
      <c r="J5" s="686"/>
      <c r="K5" s="686"/>
      <c r="L5" s="1229" t="s">
        <v>630</v>
      </c>
      <c r="M5" s="1229"/>
      <c r="N5" s="1229"/>
      <c r="O5" s="1229"/>
      <c r="P5" s="1229"/>
      <c r="Q5" s="1229"/>
      <c r="R5" s="1229"/>
      <c r="S5" s="1229"/>
      <c r="T5" s="1229"/>
      <c r="U5" s="664"/>
    </row>
    <row r="6" spans="1:34" ht="3.15" customHeight="1">
      <c r="J6" s="686"/>
      <c r="K6" s="686"/>
      <c r="L6" s="754"/>
      <c r="M6" s="754"/>
      <c r="N6" s="754"/>
      <c r="O6" s="755"/>
      <c r="P6" s="755"/>
      <c r="Q6" s="755"/>
      <c r="R6" s="755"/>
      <c r="S6" s="755"/>
      <c r="T6" s="755"/>
      <c r="U6" s="755"/>
      <c r="V6" s="804"/>
    </row>
    <row r="7" spans="1:34" ht="34.200000000000003">
      <c r="J7" s="686"/>
      <c r="K7" s="686"/>
      <c r="L7" s="754"/>
      <c r="M7" s="617" t="s">
        <v>743</v>
      </c>
      <c r="N7" s="754"/>
      <c r="O7" s="1256"/>
      <c r="P7" s="1257"/>
      <c r="Q7" s="1257"/>
      <c r="R7" s="1257"/>
      <c r="S7" s="1257"/>
      <c r="T7" s="1258"/>
      <c r="U7" s="767"/>
      <c r="V7" s="804"/>
    </row>
    <row r="8" spans="1:34" s="828" customFormat="1" ht="4.2">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34.200000000000003">
      <c r="A9" s="771"/>
      <c r="B9" s="771"/>
      <c r="C9" s="771"/>
      <c r="D9" s="771"/>
      <c r="E9" s="771"/>
      <c r="F9" s="771"/>
      <c r="G9" s="771"/>
      <c r="H9" s="771"/>
      <c r="L9" s="499"/>
      <c r="M9" s="617" t="s">
        <v>501</v>
      </c>
      <c r="N9" s="666"/>
      <c r="O9" s="1235" t="str">
        <f>IF(NameOrPr_ch="",IF(NameOrPr="","",NameOrPr),NameOrPr_ch)</f>
        <v>Комитет по тарифам Санкт-Петербурга</v>
      </c>
      <c r="P9" s="1235"/>
      <c r="Q9" s="1235"/>
      <c r="R9" s="1235"/>
      <c r="S9" s="1235"/>
      <c r="T9" s="1235"/>
      <c r="U9" s="767"/>
      <c r="V9" s="767"/>
      <c r="W9" s="519"/>
      <c r="X9" s="771"/>
      <c r="Y9" s="771"/>
      <c r="Z9" s="771"/>
      <c r="AA9" s="771"/>
      <c r="AB9" s="771"/>
      <c r="AC9" s="771"/>
      <c r="AD9" s="771"/>
      <c r="AE9" s="771"/>
      <c r="AF9" s="771"/>
      <c r="AG9" s="771"/>
      <c r="AH9" s="771"/>
    </row>
    <row r="10" spans="1:34" s="570" customFormat="1" ht="18.600000000000001">
      <c r="A10" s="771"/>
      <c r="B10" s="771"/>
      <c r="C10" s="771"/>
      <c r="D10" s="771"/>
      <c r="E10" s="771"/>
      <c r="F10" s="771"/>
      <c r="G10" s="771"/>
      <c r="H10" s="771"/>
      <c r="L10" s="499"/>
      <c r="M10" s="617" t="s">
        <v>595</v>
      </c>
      <c r="N10" s="666"/>
      <c r="O10" s="1235" t="str">
        <f>IF(datePr_ch="",IF(datePr="","",datePr),datePr_ch)</f>
        <v>18.12.2020</v>
      </c>
      <c r="P10" s="1235"/>
      <c r="Q10" s="1235"/>
      <c r="R10" s="1235"/>
      <c r="S10" s="1235"/>
      <c r="T10" s="1235"/>
      <c r="U10" s="767"/>
      <c r="V10" s="767"/>
      <c r="W10" s="519"/>
      <c r="X10" s="771"/>
      <c r="Y10" s="771"/>
      <c r="Z10" s="771"/>
      <c r="AA10" s="771"/>
      <c r="AB10" s="771"/>
      <c r="AC10" s="771"/>
      <c r="AD10" s="771"/>
      <c r="AE10" s="771"/>
      <c r="AF10" s="771"/>
      <c r="AG10" s="771"/>
      <c r="AH10" s="771"/>
    </row>
    <row r="11" spans="1:34" s="570" customFormat="1" ht="18.600000000000001">
      <c r="A11" s="771"/>
      <c r="B11" s="771"/>
      <c r="C11" s="771"/>
      <c r="D11" s="771"/>
      <c r="E11" s="771"/>
      <c r="F11" s="771"/>
      <c r="G11" s="771"/>
      <c r="H11" s="771"/>
      <c r="L11" s="761"/>
      <c r="M11" s="617" t="s">
        <v>594</v>
      </c>
      <c r="N11" s="666"/>
      <c r="O11" s="1235" t="str">
        <f>IF(numberPr_ch="",IF(numberPr="","",numberPr),numberPr_ch)</f>
        <v>52-р, 226-р, 257-р</v>
      </c>
      <c r="P11" s="1235"/>
      <c r="Q11" s="1235"/>
      <c r="R11" s="1235"/>
      <c r="S11" s="1235"/>
      <c r="T11" s="1235"/>
      <c r="U11" s="767"/>
      <c r="V11" s="767"/>
      <c r="W11" s="519"/>
      <c r="X11" s="771"/>
      <c r="Y11" s="771"/>
      <c r="Z11" s="771"/>
      <c r="AA11" s="771"/>
      <c r="AB11" s="771"/>
      <c r="AC11" s="771"/>
      <c r="AD11" s="771"/>
      <c r="AE11" s="771"/>
      <c r="AF11" s="771"/>
      <c r="AG11" s="771"/>
      <c r="AH11" s="771"/>
    </row>
    <row r="12" spans="1:34" s="570" customFormat="1" ht="22.8">
      <c r="A12" s="771"/>
      <c r="B12" s="771"/>
      <c r="C12" s="771"/>
      <c r="D12" s="771"/>
      <c r="E12" s="771"/>
      <c r="F12" s="771"/>
      <c r="G12" s="771"/>
      <c r="H12" s="771"/>
      <c r="L12" s="761"/>
      <c r="M12" s="617" t="s">
        <v>500</v>
      </c>
      <c r="N12" s="666"/>
      <c r="O12" s="1235" t="str">
        <f>IF(IstPub_ch="",IF(IstPub="","",IstPub),IstPub_ch)</f>
        <v>официальный сайт Комитета по тарифам Санкт-Петербурга</v>
      </c>
      <c r="P12" s="1235"/>
      <c r="Q12" s="1235"/>
      <c r="R12" s="1235"/>
      <c r="S12" s="1235"/>
      <c r="T12" s="1235"/>
      <c r="U12" s="767"/>
      <c r="V12" s="767"/>
      <c r="W12" s="519"/>
      <c r="X12" s="771"/>
      <c r="Y12" s="771"/>
      <c r="Z12" s="771"/>
      <c r="AA12" s="771"/>
      <c r="AB12" s="771"/>
      <c r="AC12" s="771"/>
      <c r="AD12" s="771"/>
      <c r="AE12" s="771"/>
      <c r="AF12" s="771"/>
      <c r="AG12" s="771"/>
      <c r="AH12" s="771"/>
    </row>
    <row r="13" spans="1:34" s="570" customFormat="1" ht="11.4">
      <c r="A13" s="771"/>
      <c r="B13" s="771"/>
      <c r="C13" s="771"/>
      <c r="D13" s="771"/>
      <c r="E13" s="771"/>
      <c r="F13" s="771"/>
      <c r="G13" s="771"/>
      <c r="H13" s="771"/>
      <c r="L13" s="1230"/>
      <c r="M13" s="1230"/>
      <c r="N13" s="779"/>
      <c r="O13" s="767"/>
      <c r="P13" s="767"/>
      <c r="Q13" s="767"/>
      <c r="R13" s="767"/>
      <c r="S13" s="767"/>
      <c r="T13" s="767"/>
      <c r="U13" s="770" t="s">
        <v>372</v>
      </c>
      <c r="X13" s="771"/>
      <c r="Y13" s="771"/>
      <c r="Z13" s="771"/>
      <c r="AA13" s="771"/>
      <c r="AB13" s="771"/>
      <c r="AC13" s="771"/>
      <c r="AD13" s="771"/>
      <c r="AE13" s="771"/>
      <c r="AF13" s="771"/>
      <c r="AG13" s="771"/>
      <c r="AH13" s="771"/>
    </row>
    <row r="14" spans="1:34">
      <c r="J14" s="686"/>
      <c r="K14" s="686"/>
      <c r="L14" s="754"/>
      <c r="M14" s="754"/>
      <c r="N14" s="502"/>
      <c r="O14" s="1236"/>
      <c r="P14" s="1236"/>
      <c r="Q14" s="1236"/>
      <c r="R14" s="1236"/>
      <c r="S14" s="1236"/>
      <c r="T14" s="1236"/>
      <c r="U14" s="1236"/>
    </row>
    <row r="15" spans="1:34">
      <c r="J15" s="686"/>
      <c r="K15" s="686"/>
      <c r="L15" s="1163" t="s">
        <v>453</v>
      </c>
      <c r="M15" s="1163"/>
      <c r="N15" s="1163"/>
      <c r="O15" s="1163"/>
      <c r="P15" s="1163"/>
      <c r="Q15" s="1163"/>
      <c r="R15" s="1163"/>
      <c r="S15" s="1163"/>
      <c r="T15" s="1163"/>
      <c r="U15" s="1163"/>
      <c r="V15" s="1163"/>
      <c r="W15" s="1163" t="s">
        <v>454</v>
      </c>
    </row>
    <row r="16" spans="1:34" ht="14.25" customHeight="1">
      <c r="J16" s="686"/>
      <c r="K16" s="686"/>
      <c r="L16" s="1242" t="s">
        <v>91</v>
      </c>
      <c r="M16" s="1242" t="s">
        <v>638</v>
      </c>
      <c r="N16" s="661"/>
      <c r="O16" s="1243" t="s">
        <v>640</v>
      </c>
      <c r="P16" s="1244"/>
      <c r="Q16" s="1244"/>
      <c r="R16" s="1244"/>
      <c r="S16" s="1244"/>
      <c r="T16" s="1245"/>
      <c r="U16" s="1226" t="s">
        <v>340</v>
      </c>
      <c r="V16" s="1239" t="s">
        <v>274</v>
      </c>
      <c r="W16" s="1163"/>
    </row>
    <row r="17" spans="1:36" ht="14.25" customHeight="1">
      <c r="J17" s="686"/>
      <c r="K17" s="686"/>
      <c r="L17" s="1242"/>
      <c r="M17" s="1242"/>
      <c r="N17" s="662"/>
      <c r="O17" s="1248" t="s">
        <v>604</v>
      </c>
      <c r="P17" s="1246" t="s">
        <v>270</v>
      </c>
      <c r="Q17" s="1247"/>
      <c r="R17" s="1223" t="s">
        <v>653</v>
      </c>
      <c r="S17" s="1224"/>
      <c r="T17" s="1225"/>
      <c r="U17" s="1227"/>
      <c r="V17" s="1240"/>
      <c r="W17" s="1163"/>
    </row>
    <row r="18" spans="1:36" ht="33.75" customHeight="1">
      <c r="J18" s="686"/>
      <c r="K18" s="686"/>
      <c r="L18" s="1242"/>
      <c r="M18" s="1242"/>
      <c r="N18" s="663"/>
      <c r="O18" s="1249"/>
      <c r="P18" s="756" t="s">
        <v>605</v>
      </c>
      <c r="Q18" s="756" t="s">
        <v>6</v>
      </c>
      <c r="R18" s="780" t="s">
        <v>273</v>
      </c>
      <c r="S18" s="1237" t="s">
        <v>272</v>
      </c>
      <c r="T18" s="1238"/>
      <c r="U18" s="1228"/>
      <c r="V18" s="1241"/>
      <c r="W18" s="1163"/>
    </row>
    <row r="19" spans="1:36">
      <c r="J19" s="686"/>
      <c r="K19" s="569">
        <v>1</v>
      </c>
      <c r="L19" s="647" t="s">
        <v>92</v>
      </c>
      <c r="M19" s="647" t="s">
        <v>48</v>
      </c>
      <c r="N19" s="649" t="str">
        <f ca="1">OFFSET(N19,0,-1)</f>
        <v>2</v>
      </c>
      <c r="O19" s="778">
        <f ca="1">OFFSET(O19,0,-1)+1</f>
        <v>3</v>
      </c>
      <c r="P19" s="778">
        <f ca="1">OFFSET(P19,0,-1)+1</f>
        <v>4</v>
      </c>
      <c r="Q19" s="778">
        <f ca="1">OFFSET(Q19,0,-1)+1</f>
        <v>5</v>
      </c>
      <c r="R19" s="778">
        <f ca="1">OFFSET(R19,0,-1)+1</f>
        <v>6</v>
      </c>
      <c r="S19" s="1231">
        <f ca="1">OFFSET(S19,0,-1)+1</f>
        <v>7</v>
      </c>
      <c r="T19" s="1231"/>
      <c r="U19" s="778">
        <f ca="1">OFFSET(U19,0,-2)+1</f>
        <v>8</v>
      </c>
      <c r="V19" s="649">
        <f ca="1">OFFSET(V19,0,-1)</f>
        <v>8</v>
      </c>
      <c r="W19" s="778">
        <f ca="1">OFFSET(W19,0,-1)+1</f>
        <v>9</v>
      </c>
    </row>
    <row r="20" spans="1:36" ht="22.8">
      <c r="A20" s="1215">
        <v>1</v>
      </c>
      <c r="B20" s="883"/>
      <c r="C20" s="883"/>
      <c r="D20" s="883"/>
      <c r="E20" s="884"/>
      <c r="F20" s="885"/>
      <c r="G20" s="885"/>
      <c r="H20" s="885"/>
      <c r="I20" s="886"/>
      <c r="J20" s="881"/>
      <c r="K20" s="888"/>
      <c r="L20" s="781">
        <f>mergeValue(A20)</f>
        <v>1</v>
      </c>
      <c r="M20" s="641" t="s">
        <v>20</v>
      </c>
      <c r="N20" s="646"/>
      <c r="O20" s="1216"/>
      <c r="P20" s="1216"/>
      <c r="Q20" s="1216"/>
      <c r="R20" s="1216"/>
      <c r="S20" s="1216"/>
      <c r="T20" s="1216"/>
      <c r="U20" s="1216"/>
      <c r="V20" s="1216"/>
      <c r="W20" s="630" t="s">
        <v>475</v>
      </c>
      <c r="Y20" s="829"/>
      <c r="Z20" s="829" t="str">
        <f t="shared" ref="Z20:Z33" si="0">IF(M20="","",M20 )</f>
        <v>Наименование тарифа</v>
      </c>
      <c r="AA20" s="829"/>
      <c r="AB20" s="829"/>
      <c r="AC20" s="829"/>
      <c r="AI20" s="808"/>
      <c r="AJ20" s="808"/>
    </row>
    <row r="21" spans="1:36" ht="34.200000000000003">
      <c r="A21" s="1215"/>
      <c r="B21" s="1215">
        <v>1</v>
      </c>
      <c r="C21" s="883"/>
      <c r="D21" s="883"/>
      <c r="E21" s="885"/>
      <c r="F21" s="885"/>
      <c r="G21" s="885"/>
      <c r="H21" s="885"/>
      <c r="I21" s="880"/>
      <c r="J21" s="879"/>
      <c r="K21" s="882"/>
      <c r="L21" s="781" t="str">
        <f>mergeValue(A21) &amp;"."&amp; mergeValue(B21)</f>
        <v>1.1</v>
      </c>
      <c r="M21" s="692" t="s">
        <v>16</v>
      </c>
      <c r="N21" s="646"/>
      <c r="O21" s="1216"/>
      <c r="P21" s="1216"/>
      <c r="Q21" s="1216"/>
      <c r="R21" s="1216"/>
      <c r="S21" s="1216"/>
      <c r="T21" s="1216"/>
      <c r="U21" s="1216"/>
      <c r="V21" s="1216"/>
      <c r="W21" s="630" t="s">
        <v>476</v>
      </c>
      <c r="Y21" s="829"/>
      <c r="Z21" s="829" t="str">
        <f t="shared" si="0"/>
        <v>Территория действия тарифа</v>
      </c>
      <c r="AA21" s="829"/>
      <c r="AB21" s="829"/>
      <c r="AC21" s="829"/>
      <c r="AI21" s="808"/>
      <c r="AJ21" s="808"/>
    </row>
    <row r="22" spans="1:36" ht="22.8">
      <c r="A22" s="1215"/>
      <c r="B22" s="1215"/>
      <c r="C22" s="1215">
        <v>1</v>
      </c>
      <c r="D22" s="883"/>
      <c r="E22" s="885"/>
      <c r="F22" s="885"/>
      <c r="G22" s="885"/>
      <c r="H22" s="885"/>
      <c r="I22" s="887"/>
      <c r="J22" s="879"/>
      <c r="K22" s="882"/>
      <c r="L22" s="781" t="str">
        <f>mergeValue(A22) &amp;"."&amp; mergeValue(B22)&amp;"."&amp; mergeValue(C22)</f>
        <v>1.1.1</v>
      </c>
      <c r="M22" s="693" t="s">
        <v>7</v>
      </c>
      <c r="N22" s="646"/>
      <c r="O22" s="1216"/>
      <c r="P22" s="1216"/>
      <c r="Q22" s="1216"/>
      <c r="R22" s="1216"/>
      <c r="S22" s="1216"/>
      <c r="T22" s="1216"/>
      <c r="U22" s="1216"/>
      <c r="V22" s="1216"/>
      <c r="W22" s="630" t="s">
        <v>632</v>
      </c>
      <c r="Y22" s="829"/>
      <c r="Z22" s="829" t="str">
        <f t="shared" si="0"/>
        <v xml:space="preserve">Наименование системы теплоснабжения </v>
      </c>
      <c r="AA22" s="829"/>
      <c r="AB22" s="829"/>
      <c r="AC22" s="829"/>
      <c r="AI22" s="808"/>
      <c r="AJ22" s="808"/>
    </row>
    <row r="23" spans="1:36" ht="22.8">
      <c r="A23" s="1215"/>
      <c r="B23" s="1215"/>
      <c r="C23" s="1215"/>
      <c r="D23" s="1215">
        <v>1</v>
      </c>
      <c r="E23" s="885"/>
      <c r="F23" s="885"/>
      <c r="G23" s="885"/>
      <c r="H23" s="885"/>
      <c r="I23" s="887"/>
      <c r="J23" s="879"/>
      <c r="K23" s="882"/>
      <c r="L23" s="781" t="str">
        <f>mergeValue(A23) &amp;"."&amp; mergeValue(B23)&amp;"."&amp; mergeValue(C23)&amp;"."&amp; mergeValue(D23)</f>
        <v>1.1.1.1</v>
      </c>
      <c r="M23" s="694" t="s">
        <v>22</v>
      </c>
      <c r="N23" s="646"/>
      <c r="O23" s="1216"/>
      <c r="P23" s="1216"/>
      <c r="Q23" s="1216"/>
      <c r="R23" s="1216"/>
      <c r="S23" s="1216"/>
      <c r="T23" s="1216"/>
      <c r="U23" s="1216"/>
      <c r="V23" s="1216"/>
      <c r="W23" s="630" t="s">
        <v>633</v>
      </c>
      <c r="Y23" s="829"/>
      <c r="Z23" s="829" t="str">
        <f t="shared" si="0"/>
        <v xml:space="preserve">Источник тепловой энергии  </v>
      </c>
      <c r="AA23" s="829"/>
      <c r="AB23" s="829"/>
      <c r="AC23" s="829"/>
      <c r="AI23" s="808"/>
      <c r="AJ23" s="808"/>
    </row>
    <row r="24" spans="1:36" ht="114">
      <c r="A24" s="1215"/>
      <c r="B24" s="1215"/>
      <c r="C24" s="1215"/>
      <c r="D24" s="1215"/>
      <c r="E24" s="1215">
        <v>1</v>
      </c>
      <c r="F24" s="885"/>
      <c r="G24" s="885"/>
      <c r="H24" s="883">
        <v>1</v>
      </c>
      <c r="I24" s="1215">
        <v>1</v>
      </c>
      <c r="J24" s="885"/>
      <c r="K24" s="890"/>
      <c r="L24" s="781" t="str">
        <f>mergeValue(A24) &amp;"."&amp; mergeValue(B24)&amp;"."&amp; mergeValue(C24)&amp;"."&amp; mergeValue(D24)&amp;"."&amp; mergeValue(E24)</f>
        <v>1.1.1.1.1</v>
      </c>
      <c r="M24" s="554" t="s">
        <v>9</v>
      </c>
      <c r="N24" s="646"/>
      <c r="O24" s="1217"/>
      <c r="P24" s="1217"/>
      <c r="Q24" s="1217"/>
      <c r="R24" s="1217"/>
      <c r="S24" s="1217"/>
      <c r="T24" s="1217"/>
      <c r="U24" s="1217"/>
      <c r="V24" s="1217"/>
      <c r="W24" s="630" t="s">
        <v>637</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1.2">
      <c r="A25" s="1215"/>
      <c r="B25" s="1215"/>
      <c r="C25" s="1215"/>
      <c r="D25" s="1215"/>
      <c r="E25" s="1215"/>
      <c r="F25" s="1215">
        <v>1</v>
      </c>
      <c r="G25" s="883"/>
      <c r="H25" s="883"/>
      <c r="I25" s="1215"/>
      <c r="J25" s="1215">
        <v>1</v>
      </c>
      <c r="K25" s="891"/>
      <c r="L25" s="781" t="str">
        <f>mergeValue(A25) &amp;"."&amp; mergeValue(B25)&amp;"."&amp; mergeValue(C25)&amp;"."&amp; mergeValue(D25)&amp;"."&amp; mergeValue(E25)&amp;"."&amp; mergeValue(F25)</f>
        <v>1.1.1.1.1.1</v>
      </c>
      <c r="M25" s="555" t="s">
        <v>10</v>
      </c>
      <c r="N25" s="646"/>
      <c r="O25" s="1217"/>
      <c r="P25" s="1217"/>
      <c r="Q25" s="1217"/>
      <c r="R25" s="1217"/>
      <c r="S25" s="1217"/>
      <c r="T25" s="1217"/>
      <c r="U25" s="1217"/>
      <c r="V25" s="1217"/>
      <c r="W25" s="630" t="s">
        <v>635</v>
      </c>
      <c r="Y25" s="829"/>
      <c r="Z25" s="829" t="str">
        <f t="shared" si="0"/>
        <v>Группа потребителей</v>
      </c>
      <c r="AA25" s="829"/>
      <c r="AB25" s="829"/>
      <c r="AC25" s="829"/>
      <c r="AI25" s="808"/>
      <c r="AJ25" s="808"/>
    </row>
    <row r="26" spans="1:36" ht="189" customHeight="1">
      <c r="A26" s="1215"/>
      <c r="B26" s="1215"/>
      <c r="C26" s="1215"/>
      <c r="D26" s="1215"/>
      <c r="E26" s="1215"/>
      <c r="F26" s="1215"/>
      <c r="G26" s="883">
        <v>1</v>
      </c>
      <c r="H26" s="883"/>
      <c r="I26" s="1215"/>
      <c r="J26" s="1215"/>
      <c r="K26" s="891">
        <v>1</v>
      </c>
      <c r="L26" s="781" t="str">
        <f>mergeValue(A26) &amp;"."&amp; mergeValue(B26)&amp;"."&amp; mergeValue(C26)&amp;"."&amp; mergeValue(D26)&amp;"."&amp; mergeValue(E26)&amp;"."&amp; mergeValue(F26)&amp;"."&amp; mergeValue(G26)</f>
        <v>1.1.1.1.1.1.1</v>
      </c>
      <c r="M26" s="1065"/>
      <c r="N26" s="646"/>
      <c r="O26" s="763"/>
      <c r="P26" s="763"/>
      <c r="Q26" s="1089"/>
      <c r="R26" s="1221"/>
      <c r="S26" s="1222" t="s">
        <v>83</v>
      </c>
      <c r="T26" s="1221"/>
      <c r="U26" s="1222" t="s">
        <v>84</v>
      </c>
      <c r="V26" s="763"/>
      <c r="W26" s="1232" t="s">
        <v>654</v>
      </c>
      <c r="X26" s="808" t="str">
        <f>strCheckDate(O27:V27)</f>
        <v/>
      </c>
      <c r="Y26" s="829"/>
      <c r="Z26" s="829" t="str">
        <f t="shared" si="0"/>
        <v/>
      </c>
      <c r="AA26" s="829"/>
      <c r="AB26" s="829"/>
      <c r="AC26" s="829"/>
      <c r="AI26" s="808"/>
      <c r="AJ26" s="808"/>
    </row>
    <row r="27" spans="1:36" ht="11.4" hidden="1">
      <c r="A27" s="1215"/>
      <c r="B27" s="1215"/>
      <c r="C27" s="1215"/>
      <c r="D27" s="1215"/>
      <c r="E27" s="1215"/>
      <c r="F27" s="1215"/>
      <c r="G27" s="883"/>
      <c r="H27" s="883"/>
      <c r="I27" s="1215"/>
      <c r="J27" s="1215"/>
      <c r="K27" s="891"/>
      <c r="L27" s="800"/>
      <c r="M27" s="646"/>
      <c r="N27" s="646"/>
      <c r="O27" s="763"/>
      <c r="P27" s="763"/>
      <c r="Q27" s="769" t="str">
        <f>R26 &amp; "-" &amp; T26</f>
        <v>-</v>
      </c>
      <c r="R27" s="1221"/>
      <c r="S27" s="1222"/>
      <c r="T27" s="1221"/>
      <c r="U27" s="1222"/>
      <c r="V27" s="763"/>
      <c r="W27" s="1233"/>
      <c r="Y27" s="829"/>
      <c r="Z27" s="829" t="str">
        <f t="shared" si="0"/>
        <v/>
      </c>
      <c r="AA27" s="829"/>
      <c r="AB27" s="829"/>
      <c r="AC27" s="829"/>
      <c r="AI27" s="808"/>
      <c r="AJ27" s="808"/>
    </row>
    <row r="28" spans="1:36" ht="15" customHeight="1">
      <c r="A28" s="1215"/>
      <c r="B28" s="1215"/>
      <c r="C28" s="1215"/>
      <c r="D28" s="1215"/>
      <c r="E28" s="1215"/>
      <c r="F28" s="1215"/>
      <c r="G28" s="885"/>
      <c r="H28" s="883"/>
      <c r="I28" s="1215"/>
      <c r="J28" s="1215"/>
      <c r="K28" s="890"/>
      <c r="L28" s="688"/>
      <c r="M28" s="557" t="s">
        <v>25</v>
      </c>
      <c r="N28" s="765"/>
      <c r="O28" s="765"/>
      <c r="P28" s="765"/>
      <c r="Q28" s="765"/>
      <c r="R28" s="765"/>
      <c r="S28" s="765"/>
      <c r="T28" s="765"/>
      <c r="U28" s="765"/>
      <c r="V28" s="762"/>
      <c r="W28" s="1234"/>
      <c r="Y28" s="829"/>
      <c r="Z28" s="829" t="str">
        <f t="shared" si="0"/>
        <v>Добавить вид теплоносителя (параметры теплоносителя)</v>
      </c>
      <c r="AA28" s="829"/>
      <c r="AB28" s="829"/>
      <c r="AC28" s="829"/>
      <c r="AI28" s="808"/>
      <c r="AJ28" s="808"/>
    </row>
    <row r="29" spans="1:36" ht="15" customHeight="1">
      <c r="A29" s="1215"/>
      <c r="B29" s="1215"/>
      <c r="C29" s="1215"/>
      <c r="D29" s="1215"/>
      <c r="E29" s="1215"/>
      <c r="F29" s="885"/>
      <c r="G29" s="885"/>
      <c r="H29" s="883"/>
      <c r="I29" s="1215"/>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15"/>
      <c r="B30" s="1215"/>
      <c r="C30" s="1215"/>
      <c r="D30" s="1215"/>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15"/>
      <c r="B31" s="1215"/>
      <c r="C31" s="1215"/>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15"/>
      <c r="B32" s="1215"/>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15"/>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3"/>
      <c r="M34" s="736" t="s">
        <v>308</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4">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8" t="s">
        <v>631</v>
      </c>
      <c r="N36" s="1208"/>
      <c r="O36" s="1208"/>
      <c r="P36" s="1208"/>
      <c r="Q36" s="1208"/>
      <c r="R36" s="1208"/>
      <c r="S36" s="1208"/>
      <c r="T36" s="1208"/>
      <c r="U36" s="1208"/>
      <c r="V36" s="1208"/>
      <c r="W36" s="120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625" defaultRowHeight="13.8"/>
  <cols>
    <col min="1" max="1" width="3.75" style="591" hidden="1" customWidth="1"/>
    <col min="2" max="4" width="3.75" style="585" hidden="1" customWidth="1"/>
    <col min="5" max="5" width="3.75" style="530" customWidth="1"/>
    <col min="6" max="6" width="9.75" style="523" customWidth="1"/>
    <col min="7" max="7" width="37.75" style="523" customWidth="1"/>
    <col min="8" max="8" width="66.875" style="523" customWidth="1"/>
    <col min="9" max="9" width="115.75" style="523" customWidth="1"/>
    <col min="10" max="11" width="10.625" style="585"/>
    <col min="12" max="12" width="11.125" style="585" customWidth="1"/>
    <col min="13" max="20" width="10.625" style="585"/>
    <col min="21" max="16384" width="10.625" style="523"/>
  </cols>
  <sheetData>
    <row r="1" spans="1:20" ht="3.15" customHeight="1">
      <c r="A1" s="591" t="s">
        <v>183</v>
      </c>
    </row>
    <row r="2" spans="1:20" ht="22.2">
      <c r="F2" s="1209" t="s">
        <v>490</v>
      </c>
      <c r="G2" s="1210"/>
      <c r="H2" s="1211"/>
      <c r="I2" s="640"/>
    </row>
    <row r="3" spans="1:20" ht="3.15" customHeight="1"/>
    <row r="4" spans="1:20" s="570" customFormat="1" ht="11.4">
      <c r="A4" s="590"/>
      <c r="B4" s="590"/>
      <c r="C4" s="590"/>
      <c r="D4" s="590"/>
      <c r="F4" s="1163" t="s">
        <v>453</v>
      </c>
      <c r="G4" s="1163"/>
      <c r="H4" s="1163"/>
      <c r="I4" s="1212"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12"/>
      <c r="J5" s="590"/>
      <c r="K5" s="590"/>
      <c r="L5" s="590"/>
      <c r="M5" s="590"/>
      <c r="N5" s="590"/>
      <c r="O5" s="590"/>
      <c r="P5" s="590"/>
      <c r="Q5" s="590"/>
      <c r="R5" s="590"/>
      <c r="S5" s="590"/>
      <c r="T5" s="590"/>
    </row>
    <row r="6" spans="1:20" s="570" customFormat="1" ht="12.15"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600000000000001">
      <c r="A7" s="590"/>
      <c r="B7" s="590"/>
      <c r="C7" s="590"/>
      <c r="D7" s="590"/>
      <c r="F7" s="616">
        <v>1</v>
      </c>
      <c r="G7" s="632" t="s">
        <v>491</v>
      </c>
      <c r="H7" s="604" t="str">
        <f>IF(dateCh="","",dateCh)</f>
        <v>18.12.2020</v>
      </c>
      <c r="I7" s="581" t="s">
        <v>492</v>
      </c>
      <c r="J7" s="615"/>
      <c r="K7" s="590"/>
      <c r="L7" s="590"/>
      <c r="M7" s="590"/>
      <c r="N7" s="590"/>
      <c r="O7" s="590"/>
      <c r="P7" s="590"/>
      <c r="Q7" s="590"/>
      <c r="R7" s="590"/>
      <c r="S7" s="590"/>
      <c r="T7" s="590"/>
    </row>
    <row r="8" spans="1:20" s="570" customFormat="1" ht="45.6">
      <c r="A8" s="1213">
        <v>1</v>
      </c>
      <c r="B8" s="590"/>
      <c r="C8" s="590"/>
      <c r="D8" s="590"/>
      <c r="F8" s="616" t="str">
        <f>"2." &amp;mergeValue(A8)</f>
        <v>2.1</v>
      </c>
      <c r="G8" s="632" t="s">
        <v>493</v>
      </c>
      <c r="H8" s="604"/>
      <c r="I8" s="581" t="s">
        <v>589</v>
      </c>
      <c r="J8" s="615"/>
      <c r="K8" s="590"/>
      <c r="L8" s="590"/>
      <c r="M8" s="590"/>
      <c r="N8" s="590"/>
      <c r="O8" s="590"/>
      <c r="P8" s="590"/>
      <c r="Q8" s="590"/>
      <c r="R8" s="590"/>
      <c r="S8" s="590"/>
      <c r="T8" s="590"/>
    </row>
    <row r="9" spans="1:20" s="570" customFormat="1" ht="22.8">
      <c r="A9" s="1213"/>
      <c r="B9" s="590"/>
      <c r="C9" s="590"/>
      <c r="D9" s="590"/>
      <c r="F9" s="616" t="str">
        <f>"3." &amp;mergeValue(A9)</f>
        <v>3.1</v>
      </c>
      <c r="G9" s="632" t="s">
        <v>494</v>
      </c>
      <c r="H9" s="604"/>
      <c r="I9" s="581" t="s">
        <v>587</v>
      </c>
      <c r="J9" s="615"/>
      <c r="K9" s="590"/>
      <c r="L9" s="590"/>
      <c r="M9" s="590"/>
      <c r="N9" s="590"/>
      <c r="O9" s="590"/>
      <c r="P9" s="590"/>
      <c r="Q9" s="590"/>
      <c r="R9" s="590"/>
      <c r="S9" s="590"/>
      <c r="T9" s="590"/>
    </row>
    <row r="10" spans="1:20" s="570" customFormat="1" ht="22.8">
      <c r="A10" s="1213"/>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600000000000001">
      <c r="A11" s="1213"/>
      <c r="B11" s="1213">
        <v>1</v>
      </c>
      <c r="C11" s="623"/>
      <c r="D11" s="623"/>
      <c r="F11" s="616" t="str">
        <f>"4."&amp;mergeValue(A11) &amp;"."&amp;mergeValue(B11)</f>
        <v>4.1.1</v>
      </c>
      <c r="G11" s="611" t="s">
        <v>591</v>
      </c>
      <c r="H11" s="604" t="str">
        <f>IF(region_name="","",region_name)</f>
        <v>г.Санкт-Петербург</v>
      </c>
      <c r="I11" s="581" t="s">
        <v>498</v>
      </c>
      <c r="J11" s="615"/>
      <c r="K11" s="590"/>
      <c r="L11" s="590"/>
      <c r="M11" s="590"/>
      <c r="N11" s="590"/>
      <c r="O11" s="590"/>
      <c r="P11" s="590"/>
      <c r="Q11" s="590"/>
      <c r="R11" s="590"/>
      <c r="S11" s="590"/>
      <c r="T11" s="590"/>
    </row>
    <row r="12" spans="1:20" s="570" customFormat="1" ht="22.8">
      <c r="A12" s="1213"/>
      <c r="B12" s="1213"/>
      <c r="C12" s="1213">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15" customHeight="1">
      <c r="A13" s="1213"/>
      <c r="B13" s="1213"/>
      <c r="C13" s="1213"/>
      <c r="D13" s="623">
        <v>1</v>
      </c>
      <c r="F13" s="616" t="str">
        <f>"4."&amp;mergeValue(A13) &amp;"."&amp;mergeValue(B13)&amp;"."&amp;mergeValue(C13)&amp;"."&amp;mergeValue(D13)</f>
        <v>4.1.1.1.1</v>
      </c>
      <c r="G13" s="633" t="s">
        <v>497</v>
      </c>
      <c r="H13" s="604"/>
      <c r="I13" s="1214" t="s">
        <v>590</v>
      </c>
      <c r="J13" s="615"/>
      <c r="K13" s="590"/>
      <c r="L13" s="590"/>
      <c r="M13" s="590"/>
      <c r="N13" s="590"/>
      <c r="O13" s="590"/>
      <c r="P13" s="590"/>
      <c r="Q13" s="590"/>
      <c r="R13" s="590"/>
      <c r="S13" s="590"/>
      <c r="T13" s="590"/>
    </row>
    <row r="14" spans="1:20" s="570" customFormat="1" ht="18.600000000000001">
      <c r="A14" s="1213"/>
      <c r="B14" s="1213"/>
      <c r="C14" s="1213"/>
      <c r="D14" s="623"/>
      <c r="F14" s="619"/>
      <c r="G14" s="550" t="s">
        <v>4</v>
      </c>
      <c r="H14" s="624"/>
      <c r="I14" s="1214"/>
      <c r="J14" s="615"/>
      <c r="K14" s="590"/>
      <c r="L14" s="590"/>
      <c r="M14" s="590"/>
      <c r="N14" s="590"/>
      <c r="O14" s="590"/>
      <c r="P14" s="590"/>
      <c r="Q14" s="590"/>
      <c r="R14" s="590"/>
      <c r="S14" s="590"/>
      <c r="T14" s="590"/>
    </row>
    <row r="15" spans="1:20" s="570" customFormat="1" ht="18.600000000000001">
      <c r="A15" s="1213"/>
      <c r="B15" s="1213"/>
      <c r="C15" s="623"/>
      <c r="D15" s="623"/>
      <c r="F15" s="634"/>
      <c r="G15" s="577" t="s">
        <v>402</v>
      </c>
      <c r="H15" s="635"/>
      <c r="I15" s="636"/>
      <c r="J15" s="615"/>
      <c r="K15" s="590"/>
      <c r="L15" s="590"/>
      <c r="M15" s="590"/>
      <c r="N15" s="590"/>
      <c r="O15" s="590"/>
      <c r="P15" s="590"/>
      <c r="Q15" s="590"/>
      <c r="R15" s="590"/>
      <c r="S15" s="590"/>
      <c r="T15" s="590"/>
    </row>
    <row r="16" spans="1:20" s="570" customFormat="1" ht="18.600000000000001">
      <c r="A16" s="1213"/>
      <c r="B16" s="590"/>
      <c r="C16" s="590"/>
      <c r="D16" s="590"/>
      <c r="F16" s="619"/>
      <c r="G16" s="558" t="s">
        <v>505</v>
      </c>
      <c r="H16" s="620"/>
      <c r="I16" s="621"/>
      <c r="J16" s="615"/>
      <c r="K16" s="590"/>
      <c r="L16" s="590"/>
      <c r="M16" s="590"/>
      <c r="N16" s="590"/>
      <c r="O16" s="590"/>
      <c r="P16" s="590"/>
      <c r="Q16" s="590"/>
      <c r="R16" s="590"/>
      <c r="S16" s="590"/>
      <c r="T16" s="590"/>
    </row>
    <row r="17" spans="1:20" s="570" customFormat="1" ht="18.600000000000001">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15"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8" t="s">
        <v>592</v>
      </c>
      <c r="H19" s="1208"/>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625" defaultRowHeight="13.8"/>
  <cols>
    <col min="1" max="6" width="10.625" style="186" hidden="1" customWidth="1"/>
    <col min="7" max="8" width="9.125" style="510" hidden="1" customWidth="1"/>
    <col min="9" max="9" width="3.75" style="484" customWidth="1"/>
    <col min="10" max="11" width="3.75" style="483" customWidth="1"/>
    <col min="12" max="12" width="12.75" style="477" customWidth="1"/>
    <col min="13" max="13" width="44.75" style="477" customWidth="1"/>
    <col min="14" max="14" width="1.75" style="477" hidden="1" customWidth="1"/>
    <col min="15" max="15" width="23.75" style="477" customWidth="1"/>
    <col min="16" max="17" width="1.75" style="477" hidden="1" customWidth="1"/>
    <col min="18" max="18" width="11.75" style="477" customWidth="1"/>
    <col min="19" max="19" width="3.75" style="477" customWidth="1"/>
    <col min="20" max="20" width="11.75" style="477" customWidth="1"/>
    <col min="21" max="21" width="8.625" style="477" hidden="1" customWidth="1"/>
    <col min="22" max="22" width="4.75" style="477" customWidth="1"/>
    <col min="23" max="23" width="115.75" style="477" customWidth="1"/>
    <col min="24" max="33" width="10.625" style="500"/>
    <col min="34" max="256" width="10.625" style="477"/>
    <col min="257" max="264" width="0" style="477" hidden="1" customWidth="1"/>
    <col min="265" max="267" width="3.75" style="477" customWidth="1"/>
    <col min="268" max="268" width="12.75" style="477" customWidth="1"/>
    <col min="269" max="269" width="51.125" style="477" customWidth="1"/>
    <col min="270" max="270" width="0" style="477" hidden="1" customWidth="1"/>
    <col min="271" max="271" width="18.75" style="477" customWidth="1"/>
    <col min="272" max="273" width="0" style="477" hidden="1" customWidth="1"/>
    <col min="274" max="274" width="11.75" style="477" customWidth="1"/>
    <col min="275" max="275" width="6.375" style="477" bestFit="1" customWidth="1"/>
    <col min="276" max="276" width="11.75" style="477" customWidth="1"/>
    <col min="277" max="277" width="0" style="477" hidden="1" customWidth="1"/>
    <col min="278" max="278" width="3.75" style="477" customWidth="1"/>
    <col min="279" max="279" width="11.125" style="477" bestFit="1" customWidth="1"/>
    <col min="280" max="512" width="10.625" style="477"/>
    <col min="513" max="520" width="0" style="477" hidden="1" customWidth="1"/>
    <col min="521" max="523" width="3.75" style="477" customWidth="1"/>
    <col min="524" max="524" width="12.75" style="477" customWidth="1"/>
    <col min="525" max="525" width="51.125" style="477" customWidth="1"/>
    <col min="526" max="526" width="0" style="477" hidden="1" customWidth="1"/>
    <col min="527" max="527" width="18.75" style="477" customWidth="1"/>
    <col min="528" max="529" width="0" style="477" hidden="1" customWidth="1"/>
    <col min="530" max="530" width="11.75" style="477" customWidth="1"/>
    <col min="531" max="531" width="6.375" style="477" bestFit="1" customWidth="1"/>
    <col min="532" max="532" width="11.75" style="477" customWidth="1"/>
    <col min="533" max="533" width="0" style="477" hidden="1" customWidth="1"/>
    <col min="534" max="534" width="3.75" style="477" customWidth="1"/>
    <col min="535" max="535" width="11.125" style="477" bestFit="1" customWidth="1"/>
    <col min="536" max="768" width="10.625" style="477"/>
    <col min="769" max="776" width="0" style="477" hidden="1" customWidth="1"/>
    <col min="777" max="779" width="3.75" style="477" customWidth="1"/>
    <col min="780" max="780" width="12.75" style="477" customWidth="1"/>
    <col min="781" max="781" width="51.125" style="477" customWidth="1"/>
    <col min="782" max="782" width="0" style="477" hidden="1" customWidth="1"/>
    <col min="783" max="783" width="18.75" style="477" customWidth="1"/>
    <col min="784" max="785" width="0" style="477" hidden="1" customWidth="1"/>
    <col min="786" max="786" width="11.75" style="477" customWidth="1"/>
    <col min="787" max="787" width="6.375" style="477" bestFit="1" customWidth="1"/>
    <col min="788" max="788" width="11.75" style="477" customWidth="1"/>
    <col min="789" max="789" width="0" style="477" hidden="1" customWidth="1"/>
    <col min="790" max="790" width="3.75" style="477" customWidth="1"/>
    <col min="791" max="791" width="11.125" style="477" bestFit="1" customWidth="1"/>
    <col min="792" max="1024" width="10.625" style="477"/>
    <col min="1025" max="1032" width="0" style="477" hidden="1" customWidth="1"/>
    <col min="1033" max="1035" width="3.75" style="477" customWidth="1"/>
    <col min="1036" max="1036" width="12.75" style="477" customWidth="1"/>
    <col min="1037" max="1037" width="51.125" style="477" customWidth="1"/>
    <col min="1038" max="1038" width="0" style="477" hidden="1" customWidth="1"/>
    <col min="1039" max="1039" width="18.75" style="477" customWidth="1"/>
    <col min="1040" max="1041" width="0" style="477" hidden="1" customWidth="1"/>
    <col min="1042" max="1042" width="11.75" style="477" customWidth="1"/>
    <col min="1043" max="1043" width="6.375" style="477" bestFit="1" customWidth="1"/>
    <col min="1044" max="1044" width="11.75" style="477" customWidth="1"/>
    <col min="1045" max="1045" width="0" style="477" hidden="1" customWidth="1"/>
    <col min="1046" max="1046" width="3.75" style="477" customWidth="1"/>
    <col min="1047" max="1047" width="11.125" style="477" bestFit="1" customWidth="1"/>
    <col min="1048" max="1280" width="10.625" style="477"/>
    <col min="1281" max="1288" width="0" style="477" hidden="1" customWidth="1"/>
    <col min="1289" max="1291" width="3.75" style="477" customWidth="1"/>
    <col min="1292" max="1292" width="12.75" style="477" customWidth="1"/>
    <col min="1293" max="1293" width="51.125" style="477" customWidth="1"/>
    <col min="1294" max="1294" width="0" style="477" hidden="1" customWidth="1"/>
    <col min="1295" max="1295" width="18.75" style="477" customWidth="1"/>
    <col min="1296" max="1297" width="0" style="477" hidden="1" customWidth="1"/>
    <col min="1298" max="1298" width="11.75" style="477" customWidth="1"/>
    <col min="1299" max="1299" width="6.375" style="477" bestFit="1" customWidth="1"/>
    <col min="1300" max="1300" width="11.75" style="477" customWidth="1"/>
    <col min="1301" max="1301" width="0" style="477" hidden="1" customWidth="1"/>
    <col min="1302" max="1302" width="3.75" style="477" customWidth="1"/>
    <col min="1303" max="1303" width="11.125" style="477" bestFit="1" customWidth="1"/>
    <col min="1304" max="1536" width="10.625" style="477"/>
    <col min="1537" max="1544" width="0" style="477" hidden="1" customWidth="1"/>
    <col min="1545" max="1547" width="3.75" style="477" customWidth="1"/>
    <col min="1548" max="1548" width="12.75" style="477" customWidth="1"/>
    <col min="1549" max="1549" width="51.125" style="477" customWidth="1"/>
    <col min="1550" max="1550" width="0" style="477" hidden="1" customWidth="1"/>
    <col min="1551" max="1551" width="18.75" style="477" customWidth="1"/>
    <col min="1552" max="1553" width="0" style="477" hidden="1" customWidth="1"/>
    <col min="1554" max="1554" width="11.75" style="477" customWidth="1"/>
    <col min="1555" max="1555" width="6.375" style="477" bestFit="1" customWidth="1"/>
    <col min="1556" max="1556" width="11.75" style="477" customWidth="1"/>
    <col min="1557" max="1557" width="0" style="477" hidden="1" customWidth="1"/>
    <col min="1558" max="1558" width="3.75" style="477" customWidth="1"/>
    <col min="1559" max="1559" width="11.125" style="477" bestFit="1" customWidth="1"/>
    <col min="1560" max="1792" width="10.625" style="477"/>
    <col min="1793" max="1800" width="0" style="477" hidden="1" customWidth="1"/>
    <col min="1801" max="1803" width="3.75" style="477" customWidth="1"/>
    <col min="1804" max="1804" width="12.75" style="477" customWidth="1"/>
    <col min="1805" max="1805" width="51.125" style="477" customWidth="1"/>
    <col min="1806" max="1806" width="0" style="477" hidden="1" customWidth="1"/>
    <col min="1807" max="1807" width="18.75" style="477" customWidth="1"/>
    <col min="1808" max="1809" width="0" style="477" hidden="1" customWidth="1"/>
    <col min="1810" max="1810" width="11.75" style="477" customWidth="1"/>
    <col min="1811" max="1811" width="6.375" style="477" bestFit="1" customWidth="1"/>
    <col min="1812" max="1812" width="11.75" style="477" customWidth="1"/>
    <col min="1813" max="1813" width="0" style="477" hidden="1" customWidth="1"/>
    <col min="1814" max="1814" width="3.75" style="477" customWidth="1"/>
    <col min="1815" max="1815" width="11.125" style="477" bestFit="1" customWidth="1"/>
    <col min="1816" max="2048" width="10.625" style="477"/>
    <col min="2049" max="2056" width="0" style="477" hidden="1" customWidth="1"/>
    <col min="2057" max="2059" width="3.75" style="477" customWidth="1"/>
    <col min="2060" max="2060" width="12.75" style="477" customWidth="1"/>
    <col min="2061" max="2061" width="51.125" style="477" customWidth="1"/>
    <col min="2062" max="2062" width="0" style="477" hidden="1" customWidth="1"/>
    <col min="2063" max="2063" width="18.75" style="477" customWidth="1"/>
    <col min="2064" max="2065" width="0" style="477" hidden="1" customWidth="1"/>
    <col min="2066" max="2066" width="11.75" style="477" customWidth="1"/>
    <col min="2067" max="2067" width="6.375" style="477" bestFit="1" customWidth="1"/>
    <col min="2068" max="2068" width="11.75" style="477" customWidth="1"/>
    <col min="2069" max="2069" width="0" style="477" hidden="1" customWidth="1"/>
    <col min="2070" max="2070" width="3.75" style="477" customWidth="1"/>
    <col min="2071" max="2071" width="11.125" style="477" bestFit="1" customWidth="1"/>
    <col min="2072" max="2304" width="10.625" style="477"/>
    <col min="2305" max="2312" width="0" style="477" hidden="1" customWidth="1"/>
    <col min="2313" max="2315" width="3.75" style="477" customWidth="1"/>
    <col min="2316" max="2316" width="12.75" style="477" customWidth="1"/>
    <col min="2317" max="2317" width="51.125" style="477" customWidth="1"/>
    <col min="2318" max="2318" width="0" style="477" hidden="1" customWidth="1"/>
    <col min="2319" max="2319" width="18.75" style="477" customWidth="1"/>
    <col min="2320" max="2321" width="0" style="477" hidden="1" customWidth="1"/>
    <col min="2322" max="2322" width="11.75" style="477" customWidth="1"/>
    <col min="2323" max="2323" width="6.375" style="477" bestFit="1" customWidth="1"/>
    <col min="2324" max="2324" width="11.75" style="477" customWidth="1"/>
    <col min="2325" max="2325" width="0" style="477" hidden="1" customWidth="1"/>
    <col min="2326" max="2326" width="3.75" style="477" customWidth="1"/>
    <col min="2327" max="2327" width="11.125" style="477" bestFit="1" customWidth="1"/>
    <col min="2328" max="2560" width="10.625" style="477"/>
    <col min="2561" max="2568" width="0" style="477" hidden="1" customWidth="1"/>
    <col min="2569" max="2571" width="3.75" style="477" customWidth="1"/>
    <col min="2572" max="2572" width="12.75" style="477" customWidth="1"/>
    <col min="2573" max="2573" width="51.125" style="477" customWidth="1"/>
    <col min="2574" max="2574" width="0" style="477" hidden="1" customWidth="1"/>
    <col min="2575" max="2575" width="18.75" style="477" customWidth="1"/>
    <col min="2576" max="2577" width="0" style="477" hidden="1" customWidth="1"/>
    <col min="2578" max="2578" width="11.75" style="477" customWidth="1"/>
    <col min="2579" max="2579" width="6.375" style="477" bestFit="1" customWidth="1"/>
    <col min="2580" max="2580" width="11.75" style="477" customWidth="1"/>
    <col min="2581" max="2581" width="0" style="477" hidden="1" customWidth="1"/>
    <col min="2582" max="2582" width="3.75" style="477" customWidth="1"/>
    <col min="2583" max="2583" width="11.125" style="477" bestFit="1" customWidth="1"/>
    <col min="2584" max="2816" width="10.625" style="477"/>
    <col min="2817" max="2824" width="0" style="477" hidden="1" customWidth="1"/>
    <col min="2825" max="2827" width="3.75" style="477" customWidth="1"/>
    <col min="2828" max="2828" width="12.75" style="477" customWidth="1"/>
    <col min="2829" max="2829" width="51.125" style="477" customWidth="1"/>
    <col min="2830" max="2830" width="0" style="477" hidden="1" customWidth="1"/>
    <col min="2831" max="2831" width="18.75" style="477" customWidth="1"/>
    <col min="2832" max="2833" width="0" style="477" hidden="1" customWidth="1"/>
    <col min="2834" max="2834" width="11.75" style="477" customWidth="1"/>
    <col min="2835" max="2835" width="6.375" style="477" bestFit="1" customWidth="1"/>
    <col min="2836" max="2836" width="11.75" style="477" customWidth="1"/>
    <col min="2837" max="2837" width="0" style="477" hidden="1" customWidth="1"/>
    <col min="2838" max="2838" width="3.75" style="477" customWidth="1"/>
    <col min="2839" max="2839" width="11.125" style="477" bestFit="1" customWidth="1"/>
    <col min="2840" max="3072" width="10.625" style="477"/>
    <col min="3073" max="3080" width="0" style="477" hidden="1" customWidth="1"/>
    <col min="3081" max="3083" width="3.75" style="477" customWidth="1"/>
    <col min="3084" max="3084" width="12.75" style="477" customWidth="1"/>
    <col min="3085" max="3085" width="51.125" style="477" customWidth="1"/>
    <col min="3086" max="3086" width="0" style="477" hidden="1" customWidth="1"/>
    <col min="3087" max="3087" width="18.75" style="477" customWidth="1"/>
    <col min="3088" max="3089" width="0" style="477" hidden="1" customWidth="1"/>
    <col min="3090" max="3090" width="11.75" style="477" customWidth="1"/>
    <col min="3091" max="3091" width="6.375" style="477" bestFit="1" customWidth="1"/>
    <col min="3092" max="3092" width="11.75" style="477" customWidth="1"/>
    <col min="3093" max="3093" width="0" style="477" hidden="1" customWidth="1"/>
    <col min="3094" max="3094" width="3.75" style="477" customWidth="1"/>
    <col min="3095" max="3095" width="11.125" style="477" bestFit="1" customWidth="1"/>
    <col min="3096" max="3328" width="10.625" style="477"/>
    <col min="3329" max="3336" width="0" style="477" hidden="1" customWidth="1"/>
    <col min="3337" max="3339" width="3.75" style="477" customWidth="1"/>
    <col min="3340" max="3340" width="12.75" style="477" customWidth="1"/>
    <col min="3341" max="3341" width="51.125" style="477" customWidth="1"/>
    <col min="3342" max="3342" width="0" style="477" hidden="1" customWidth="1"/>
    <col min="3343" max="3343" width="18.75" style="477" customWidth="1"/>
    <col min="3344" max="3345" width="0" style="477" hidden="1" customWidth="1"/>
    <col min="3346" max="3346" width="11.75" style="477" customWidth="1"/>
    <col min="3347" max="3347" width="6.375" style="477" bestFit="1" customWidth="1"/>
    <col min="3348" max="3348" width="11.75" style="477" customWidth="1"/>
    <col min="3349" max="3349" width="0" style="477" hidden="1" customWidth="1"/>
    <col min="3350" max="3350" width="3.75" style="477" customWidth="1"/>
    <col min="3351" max="3351" width="11.125" style="477" bestFit="1" customWidth="1"/>
    <col min="3352" max="3584" width="10.625" style="477"/>
    <col min="3585" max="3592" width="0" style="477" hidden="1" customWidth="1"/>
    <col min="3593" max="3595" width="3.75" style="477" customWidth="1"/>
    <col min="3596" max="3596" width="12.75" style="477" customWidth="1"/>
    <col min="3597" max="3597" width="51.125" style="477" customWidth="1"/>
    <col min="3598" max="3598" width="0" style="477" hidden="1" customWidth="1"/>
    <col min="3599" max="3599" width="18.75" style="477" customWidth="1"/>
    <col min="3600" max="3601" width="0" style="477" hidden="1" customWidth="1"/>
    <col min="3602" max="3602" width="11.75" style="477" customWidth="1"/>
    <col min="3603" max="3603" width="6.375" style="477" bestFit="1" customWidth="1"/>
    <col min="3604" max="3604" width="11.75" style="477" customWidth="1"/>
    <col min="3605" max="3605" width="0" style="477" hidden="1" customWidth="1"/>
    <col min="3606" max="3606" width="3.75" style="477" customWidth="1"/>
    <col min="3607" max="3607" width="11.125" style="477" bestFit="1" customWidth="1"/>
    <col min="3608" max="3840" width="10.625" style="477"/>
    <col min="3841" max="3848" width="0" style="477" hidden="1" customWidth="1"/>
    <col min="3849" max="3851" width="3.75" style="477" customWidth="1"/>
    <col min="3852" max="3852" width="12.75" style="477" customWidth="1"/>
    <col min="3853" max="3853" width="51.125" style="477" customWidth="1"/>
    <col min="3854" max="3854" width="0" style="477" hidden="1" customWidth="1"/>
    <col min="3855" max="3855" width="18.75" style="477" customWidth="1"/>
    <col min="3856" max="3857" width="0" style="477" hidden="1" customWidth="1"/>
    <col min="3858" max="3858" width="11.75" style="477" customWidth="1"/>
    <col min="3859" max="3859" width="6.375" style="477" bestFit="1" customWidth="1"/>
    <col min="3860" max="3860" width="11.75" style="477" customWidth="1"/>
    <col min="3861" max="3861" width="0" style="477" hidden="1" customWidth="1"/>
    <col min="3862" max="3862" width="3.75" style="477" customWidth="1"/>
    <col min="3863" max="3863" width="11.125" style="477" bestFit="1" customWidth="1"/>
    <col min="3864" max="4096" width="10.625" style="477"/>
    <col min="4097" max="4104" width="0" style="477" hidden="1" customWidth="1"/>
    <col min="4105" max="4107" width="3.75" style="477" customWidth="1"/>
    <col min="4108" max="4108" width="12.75" style="477" customWidth="1"/>
    <col min="4109" max="4109" width="51.125" style="477" customWidth="1"/>
    <col min="4110" max="4110" width="0" style="477" hidden="1" customWidth="1"/>
    <col min="4111" max="4111" width="18.75" style="477" customWidth="1"/>
    <col min="4112" max="4113" width="0" style="477" hidden="1" customWidth="1"/>
    <col min="4114" max="4114" width="11.75" style="477" customWidth="1"/>
    <col min="4115" max="4115" width="6.375" style="477" bestFit="1" customWidth="1"/>
    <col min="4116" max="4116" width="11.75" style="477" customWidth="1"/>
    <col min="4117" max="4117" width="0" style="477" hidden="1" customWidth="1"/>
    <col min="4118" max="4118" width="3.75" style="477" customWidth="1"/>
    <col min="4119" max="4119" width="11.125" style="477" bestFit="1" customWidth="1"/>
    <col min="4120" max="4352" width="10.625" style="477"/>
    <col min="4353" max="4360" width="0" style="477" hidden="1" customWidth="1"/>
    <col min="4361" max="4363" width="3.75" style="477" customWidth="1"/>
    <col min="4364" max="4364" width="12.75" style="477" customWidth="1"/>
    <col min="4365" max="4365" width="51.125" style="477" customWidth="1"/>
    <col min="4366" max="4366" width="0" style="477" hidden="1" customWidth="1"/>
    <col min="4367" max="4367" width="18.75" style="477" customWidth="1"/>
    <col min="4368" max="4369" width="0" style="477" hidden="1" customWidth="1"/>
    <col min="4370" max="4370" width="11.75" style="477" customWidth="1"/>
    <col min="4371" max="4371" width="6.375" style="477" bestFit="1" customWidth="1"/>
    <col min="4372" max="4372" width="11.75" style="477" customWidth="1"/>
    <col min="4373" max="4373" width="0" style="477" hidden="1" customWidth="1"/>
    <col min="4374" max="4374" width="3.75" style="477" customWidth="1"/>
    <col min="4375" max="4375" width="11.125" style="477" bestFit="1" customWidth="1"/>
    <col min="4376" max="4608" width="10.625" style="477"/>
    <col min="4609" max="4616" width="0" style="477" hidden="1" customWidth="1"/>
    <col min="4617" max="4619" width="3.75" style="477" customWidth="1"/>
    <col min="4620" max="4620" width="12.75" style="477" customWidth="1"/>
    <col min="4621" max="4621" width="51.125" style="477" customWidth="1"/>
    <col min="4622" max="4622" width="0" style="477" hidden="1" customWidth="1"/>
    <col min="4623" max="4623" width="18.75" style="477" customWidth="1"/>
    <col min="4624" max="4625" width="0" style="477" hidden="1" customWidth="1"/>
    <col min="4626" max="4626" width="11.75" style="477" customWidth="1"/>
    <col min="4627" max="4627" width="6.375" style="477" bestFit="1" customWidth="1"/>
    <col min="4628" max="4628" width="11.75" style="477" customWidth="1"/>
    <col min="4629" max="4629" width="0" style="477" hidden="1" customWidth="1"/>
    <col min="4630" max="4630" width="3.75" style="477" customWidth="1"/>
    <col min="4631" max="4631" width="11.125" style="477" bestFit="1" customWidth="1"/>
    <col min="4632" max="4864" width="10.625" style="477"/>
    <col min="4865" max="4872" width="0" style="477" hidden="1" customWidth="1"/>
    <col min="4873" max="4875" width="3.75" style="477" customWidth="1"/>
    <col min="4876" max="4876" width="12.75" style="477" customWidth="1"/>
    <col min="4877" max="4877" width="51.125" style="477" customWidth="1"/>
    <col min="4878" max="4878" width="0" style="477" hidden="1" customWidth="1"/>
    <col min="4879" max="4879" width="18.75" style="477" customWidth="1"/>
    <col min="4880" max="4881" width="0" style="477" hidden="1" customWidth="1"/>
    <col min="4882" max="4882" width="11.75" style="477" customWidth="1"/>
    <col min="4883" max="4883" width="6.375" style="477" bestFit="1" customWidth="1"/>
    <col min="4884" max="4884" width="11.75" style="477" customWidth="1"/>
    <col min="4885" max="4885" width="0" style="477" hidden="1" customWidth="1"/>
    <col min="4886" max="4886" width="3.75" style="477" customWidth="1"/>
    <col min="4887" max="4887" width="11.125" style="477" bestFit="1" customWidth="1"/>
    <col min="4888" max="5120" width="10.625" style="477"/>
    <col min="5121" max="5128" width="0" style="477" hidden="1" customWidth="1"/>
    <col min="5129" max="5131" width="3.75" style="477" customWidth="1"/>
    <col min="5132" max="5132" width="12.75" style="477" customWidth="1"/>
    <col min="5133" max="5133" width="51.125" style="477" customWidth="1"/>
    <col min="5134" max="5134" width="0" style="477" hidden="1" customWidth="1"/>
    <col min="5135" max="5135" width="18.75" style="477" customWidth="1"/>
    <col min="5136" max="5137" width="0" style="477" hidden="1" customWidth="1"/>
    <col min="5138" max="5138" width="11.75" style="477" customWidth="1"/>
    <col min="5139" max="5139" width="6.375" style="477" bestFit="1" customWidth="1"/>
    <col min="5140" max="5140" width="11.75" style="477" customWidth="1"/>
    <col min="5141" max="5141" width="0" style="477" hidden="1" customWidth="1"/>
    <col min="5142" max="5142" width="3.75" style="477" customWidth="1"/>
    <col min="5143" max="5143" width="11.125" style="477" bestFit="1" customWidth="1"/>
    <col min="5144" max="5376" width="10.625" style="477"/>
    <col min="5377" max="5384" width="0" style="477" hidden="1" customWidth="1"/>
    <col min="5385" max="5387" width="3.75" style="477" customWidth="1"/>
    <col min="5388" max="5388" width="12.75" style="477" customWidth="1"/>
    <col min="5389" max="5389" width="51.125" style="477" customWidth="1"/>
    <col min="5390" max="5390" width="0" style="477" hidden="1" customWidth="1"/>
    <col min="5391" max="5391" width="18.75" style="477" customWidth="1"/>
    <col min="5392" max="5393" width="0" style="477" hidden="1" customWidth="1"/>
    <col min="5394" max="5394" width="11.75" style="477" customWidth="1"/>
    <col min="5395" max="5395" width="6.375" style="477" bestFit="1" customWidth="1"/>
    <col min="5396" max="5396" width="11.75" style="477" customWidth="1"/>
    <col min="5397" max="5397" width="0" style="477" hidden="1" customWidth="1"/>
    <col min="5398" max="5398" width="3.75" style="477" customWidth="1"/>
    <col min="5399" max="5399" width="11.125" style="477" bestFit="1" customWidth="1"/>
    <col min="5400" max="5632" width="10.625" style="477"/>
    <col min="5633" max="5640" width="0" style="477" hidden="1" customWidth="1"/>
    <col min="5641" max="5643" width="3.75" style="477" customWidth="1"/>
    <col min="5644" max="5644" width="12.75" style="477" customWidth="1"/>
    <col min="5645" max="5645" width="51.125" style="477" customWidth="1"/>
    <col min="5646" max="5646" width="0" style="477" hidden="1" customWidth="1"/>
    <col min="5647" max="5647" width="18.75" style="477" customWidth="1"/>
    <col min="5648" max="5649" width="0" style="477" hidden="1" customWidth="1"/>
    <col min="5650" max="5650" width="11.75" style="477" customWidth="1"/>
    <col min="5651" max="5651" width="6.375" style="477" bestFit="1" customWidth="1"/>
    <col min="5652" max="5652" width="11.75" style="477" customWidth="1"/>
    <col min="5653" max="5653" width="0" style="477" hidden="1" customWidth="1"/>
    <col min="5654" max="5654" width="3.75" style="477" customWidth="1"/>
    <col min="5655" max="5655" width="11.125" style="477" bestFit="1" customWidth="1"/>
    <col min="5656" max="5888" width="10.625" style="477"/>
    <col min="5889" max="5896" width="0" style="477" hidden="1" customWidth="1"/>
    <col min="5897" max="5899" width="3.75" style="477" customWidth="1"/>
    <col min="5900" max="5900" width="12.75" style="477" customWidth="1"/>
    <col min="5901" max="5901" width="51.125" style="477" customWidth="1"/>
    <col min="5902" max="5902" width="0" style="477" hidden="1" customWidth="1"/>
    <col min="5903" max="5903" width="18.75" style="477" customWidth="1"/>
    <col min="5904" max="5905" width="0" style="477" hidden="1" customWidth="1"/>
    <col min="5906" max="5906" width="11.75" style="477" customWidth="1"/>
    <col min="5907" max="5907" width="6.375" style="477" bestFit="1" customWidth="1"/>
    <col min="5908" max="5908" width="11.75" style="477" customWidth="1"/>
    <col min="5909" max="5909" width="0" style="477" hidden="1" customWidth="1"/>
    <col min="5910" max="5910" width="3.75" style="477" customWidth="1"/>
    <col min="5911" max="5911" width="11.125" style="477" bestFit="1" customWidth="1"/>
    <col min="5912" max="6144" width="10.625" style="477"/>
    <col min="6145" max="6152" width="0" style="477" hidden="1" customWidth="1"/>
    <col min="6153" max="6155" width="3.75" style="477" customWidth="1"/>
    <col min="6156" max="6156" width="12.75" style="477" customWidth="1"/>
    <col min="6157" max="6157" width="51.125" style="477" customWidth="1"/>
    <col min="6158" max="6158" width="0" style="477" hidden="1" customWidth="1"/>
    <col min="6159" max="6159" width="18.75" style="477" customWidth="1"/>
    <col min="6160" max="6161" width="0" style="477" hidden="1" customWidth="1"/>
    <col min="6162" max="6162" width="11.75" style="477" customWidth="1"/>
    <col min="6163" max="6163" width="6.375" style="477" bestFit="1" customWidth="1"/>
    <col min="6164" max="6164" width="11.75" style="477" customWidth="1"/>
    <col min="6165" max="6165" width="0" style="477" hidden="1" customWidth="1"/>
    <col min="6166" max="6166" width="3.75" style="477" customWidth="1"/>
    <col min="6167" max="6167" width="11.125" style="477" bestFit="1" customWidth="1"/>
    <col min="6168" max="6400" width="10.625" style="477"/>
    <col min="6401" max="6408" width="0" style="477" hidden="1" customWidth="1"/>
    <col min="6409" max="6411" width="3.75" style="477" customWidth="1"/>
    <col min="6412" max="6412" width="12.75" style="477" customWidth="1"/>
    <col min="6413" max="6413" width="51.125" style="477" customWidth="1"/>
    <col min="6414" max="6414" width="0" style="477" hidden="1" customWidth="1"/>
    <col min="6415" max="6415" width="18.75" style="477" customWidth="1"/>
    <col min="6416" max="6417" width="0" style="477" hidden="1" customWidth="1"/>
    <col min="6418" max="6418" width="11.75" style="477" customWidth="1"/>
    <col min="6419" max="6419" width="6.375" style="477" bestFit="1" customWidth="1"/>
    <col min="6420" max="6420" width="11.75" style="477" customWidth="1"/>
    <col min="6421" max="6421" width="0" style="477" hidden="1" customWidth="1"/>
    <col min="6422" max="6422" width="3.75" style="477" customWidth="1"/>
    <col min="6423" max="6423" width="11.125" style="477" bestFit="1" customWidth="1"/>
    <col min="6424" max="6656" width="10.625" style="477"/>
    <col min="6657" max="6664" width="0" style="477" hidden="1" customWidth="1"/>
    <col min="6665" max="6667" width="3.75" style="477" customWidth="1"/>
    <col min="6668" max="6668" width="12.75" style="477" customWidth="1"/>
    <col min="6669" max="6669" width="51.125" style="477" customWidth="1"/>
    <col min="6670" max="6670" width="0" style="477" hidden="1" customWidth="1"/>
    <col min="6671" max="6671" width="18.75" style="477" customWidth="1"/>
    <col min="6672" max="6673" width="0" style="477" hidden="1" customWidth="1"/>
    <col min="6674" max="6674" width="11.75" style="477" customWidth="1"/>
    <col min="6675" max="6675" width="6.375" style="477" bestFit="1" customWidth="1"/>
    <col min="6676" max="6676" width="11.75" style="477" customWidth="1"/>
    <col min="6677" max="6677" width="0" style="477" hidden="1" customWidth="1"/>
    <col min="6678" max="6678" width="3.75" style="477" customWidth="1"/>
    <col min="6679" max="6679" width="11.125" style="477" bestFit="1" customWidth="1"/>
    <col min="6680" max="6912" width="10.625" style="477"/>
    <col min="6913" max="6920" width="0" style="477" hidden="1" customWidth="1"/>
    <col min="6921" max="6923" width="3.75" style="477" customWidth="1"/>
    <col min="6924" max="6924" width="12.75" style="477" customWidth="1"/>
    <col min="6925" max="6925" width="51.125" style="477" customWidth="1"/>
    <col min="6926" max="6926" width="0" style="477" hidden="1" customWidth="1"/>
    <col min="6927" max="6927" width="18.75" style="477" customWidth="1"/>
    <col min="6928" max="6929" width="0" style="477" hidden="1" customWidth="1"/>
    <col min="6930" max="6930" width="11.75" style="477" customWidth="1"/>
    <col min="6931" max="6931" width="6.375" style="477" bestFit="1" customWidth="1"/>
    <col min="6932" max="6932" width="11.75" style="477" customWidth="1"/>
    <col min="6933" max="6933" width="0" style="477" hidden="1" customWidth="1"/>
    <col min="6934" max="6934" width="3.75" style="477" customWidth="1"/>
    <col min="6935" max="6935" width="11.125" style="477" bestFit="1" customWidth="1"/>
    <col min="6936" max="7168" width="10.625" style="477"/>
    <col min="7169" max="7176" width="0" style="477" hidden="1" customWidth="1"/>
    <col min="7177" max="7179" width="3.75" style="477" customWidth="1"/>
    <col min="7180" max="7180" width="12.75" style="477" customWidth="1"/>
    <col min="7181" max="7181" width="51.125" style="477" customWidth="1"/>
    <col min="7182" max="7182" width="0" style="477" hidden="1" customWidth="1"/>
    <col min="7183" max="7183" width="18.75" style="477" customWidth="1"/>
    <col min="7184" max="7185" width="0" style="477" hidden="1" customWidth="1"/>
    <col min="7186" max="7186" width="11.75" style="477" customWidth="1"/>
    <col min="7187" max="7187" width="6.375" style="477" bestFit="1" customWidth="1"/>
    <col min="7188" max="7188" width="11.75" style="477" customWidth="1"/>
    <col min="7189" max="7189" width="0" style="477" hidden="1" customWidth="1"/>
    <col min="7190" max="7190" width="3.75" style="477" customWidth="1"/>
    <col min="7191" max="7191" width="11.125" style="477" bestFit="1" customWidth="1"/>
    <col min="7192" max="7424" width="10.625" style="477"/>
    <col min="7425" max="7432" width="0" style="477" hidden="1" customWidth="1"/>
    <col min="7433" max="7435" width="3.75" style="477" customWidth="1"/>
    <col min="7436" max="7436" width="12.75" style="477" customWidth="1"/>
    <col min="7437" max="7437" width="51.125" style="477" customWidth="1"/>
    <col min="7438" max="7438" width="0" style="477" hidden="1" customWidth="1"/>
    <col min="7439" max="7439" width="18.75" style="477" customWidth="1"/>
    <col min="7440" max="7441" width="0" style="477" hidden="1" customWidth="1"/>
    <col min="7442" max="7442" width="11.75" style="477" customWidth="1"/>
    <col min="7443" max="7443" width="6.375" style="477" bestFit="1" customWidth="1"/>
    <col min="7444" max="7444" width="11.75" style="477" customWidth="1"/>
    <col min="7445" max="7445" width="0" style="477" hidden="1" customWidth="1"/>
    <col min="7446" max="7446" width="3.75" style="477" customWidth="1"/>
    <col min="7447" max="7447" width="11.125" style="477" bestFit="1" customWidth="1"/>
    <col min="7448" max="7680" width="10.625" style="477"/>
    <col min="7681" max="7688" width="0" style="477" hidden="1" customWidth="1"/>
    <col min="7689" max="7691" width="3.75" style="477" customWidth="1"/>
    <col min="7692" max="7692" width="12.75" style="477" customWidth="1"/>
    <col min="7693" max="7693" width="51.125" style="477" customWidth="1"/>
    <col min="7694" max="7694" width="0" style="477" hidden="1" customWidth="1"/>
    <col min="7695" max="7695" width="18.75" style="477" customWidth="1"/>
    <col min="7696" max="7697" width="0" style="477" hidden="1" customWidth="1"/>
    <col min="7698" max="7698" width="11.75" style="477" customWidth="1"/>
    <col min="7699" max="7699" width="6.375" style="477" bestFit="1" customWidth="1"/>
    <col min="7700" max="7700" width="11.75" style="477" customWidth="1"/>
    <col min="7701" max="7701" width="0" style="477" hidden="1" customWidth="1"/>
    <col min="7702" max="7702" width="3.75" style="477" customWidth="1"/>
    <col min="7703" max="7703" width="11.125" style="477" bestFit="1" customWidth="1"/>
    <col min="7704" max="7936" width="10.625" style="477"/>
    <col min="7937" max="7944" width="0" style="477" hidden="1" customWidth="1"/>
    <col min="7945" max="7947" width="3.75" style="477" customWidth="1"/>
    <col min="7948" max="7948" width="12.75" style="477" customWidth="1"/>
    <col min="7949" max="7949" width="51.125" style="477" customWidth="1"/>
    <col min="7950" max="7950" width="0" style="477" hidden="1" customWidth="1"/>
    <col min="7951" max="7951" width="18.75" style="477" customWidth="1"/>
    <col min="7952" max="7953" width="0" style="477" hidden="1" customWidth="1"/>
    <col min="7954" max="7954" width="11.75" style="477" customWidth="1"/>
    <col min="7955" max="7955" width="6.375" style="477" bestFit="1" customWidth="1"/>
    <col min="7956" max="7956" width="11.75" style="477" customWidth="1"/>
    <col min="7957" max="7957" width="0" style="477" hidden="1" customWidth="1"/>
    <col min="7958" max="7958" width="3.75" style="477" customWidth="1"/>
    <col min="7959" max="7959" width="11.125" style="477" bestFit="1" customWidth="1"/>
    <col min="7960" max="8192" width="10.625" style="477"/>
    <col min="8193" max="8200" width="0" style="477" hidden="1" customWidth="1"/>
    <col min="8201" max="8203" width="3.75" style="477" customWidth="1"/>
    <col min="8204" max="8204" width="12.75" style="477" customWidth="1"/>
    <col min="8205" max="8205" width="51.125" style="477" customWidth="1"/>
    <col min="8206" max="8206" width="0" style="477" hidden="1" customWidth="1"/>
    <col min="8207" max="8207" width="18.75" style="477" customWidth="1"/>
    <col min="8208" max="8209" width="0" style="477" hidden="1" customWidth="1"/>
    <col min="8210" max="8210" width="11.75" style="477" customWidth="1"/>
    <col min="8211" max="8211" width="6.375" style="477" bestFit="1" customWidth="1"/>
    <col min="8212" max="8212" width="11.75" style="477" customWidth="1"/>
    <col min="8213" max="8213" width="0" style="477" hidden="1" customWidth="1"/>
    <col min="8214" max="8214" width="3.75" style="477" customWidth="1"/>
    <col min="8215" max="8215" width="11.125" style="477" bestFit="1" customWidth="1"/>
    <col min="8216" max="8448" width="10.625" style="477"/>
    <col min="8449" max="8456" width="0" style="477" hidden="1" customWidth="1"/>
    <col min="8457" max="8459" width="3.75" style="477" customWidth="1"/>
    <col min="8460" max="8460" width="12.75" style="477" customWidth="1"/>
    <col min="8461" max="8461" width="51.125" style="477" customWidth="1"/>
    <col min="8462" max="8462" width="0" style="477" hidden="1" customWidth="1"/>
    <col min="8463" max="8463" width="18.75" style="477" customWidth="1"/>
    <col min="8464" max="8465" width="0" style="477" hidden="1" customWidth="1"/>
    <col min="8466" max="8466" width="11.75" style="477" customWidth="1"/>
    <col min="8467" max="8467" width="6.375" style="477" bestFit="1" customWidth="1"/>
    <col min="8468" max="8468" width="11.75" style="477" customWidth="1"/>
    <col min="8469" max="8469" width="0" style="477" hidden="1" customWidth="1"/>
    <col min="8470" max="8470" width="3.75" style="477" customWidth="1"/>
    <col min="8471" max="8471" width="11.125" style="477" bestFit="1" customWidth="1"/>
    <col min="8472" max="8704" width="10.625" style="477"/>
    <col min="8705" max="8712" width="0" style="477" hidden="1" customWidth="1"/>
    <col min="8713" max="8715" width="3.75" style="477" customWidth="1"/>
    <col min="8716" max="8716" width="12.75" style="477" customWidth="1"/>
    <col min="8717" max="8717" width="51.125" style="477" customWidth="1"/>
    <col min="8718" max="8718" width="0" style="477" hidden="1" customWidth="1"/>
    <col min="8719" max="8719" width="18.75" style="477" customWidth="1"/>
    <col min="8720" max="8721" width="0" style="477" hidden="1" customWidth="1"/>
    <col min="8722" max="8722" width="11.75" style="477" customWidth="1"/>
    <col min="8723" max="8723" width="6.375" style="477" bestFit="1" customWidth="1"/>
    <col min="8724" max="8724" width="11.75" style="477" customWidth="1"/>
    <col min="8725" max="8725" width="0" style="477" hidden="1" customWidth="1"/>
    <col min="8726" max="8726" width="3.75" style="477" customWidth="1"/>
    <col min="8727" max="8727" width="11.125" style="477" bestFit="1" customWidth="1"/>
    <col min="8728" max="8960" width="10.625" style="477"/>
    <col min="8961" max="8968" width="0" style="477" hidden="1" customWidth="1"/>
    <col min="8969" max="8971" width="3.75" style="477" customWidth="1"/>
    <col min="8972" max="8972" width="12.75" style="477" customWidth="1"/>
    <col min="8973" max="8973" width="51.125" style="477" customWidth="1"/>
    <col min="8974" max="8974" width="0" style="477" hidden="1" customWidth="1"/>
    <col min="8975" max="8975" width="18.75" style="477" customWidth="1"/>
    <col min="8976" max="8977" width="0" style="477" hidden="1" customWidth="1"/>
    <col min="8978" max="8978" width="11.75" style="477" customWidth="1"/>
    <col min="8979" max="8979" width="6.375" style="477" bestFit="1" customWidth="1"/>
    <col min="8980" max="8980" width="11.75" style="477" customWidth="1"/>
    <col min="8981" max="8981" width="0" style="477" hidden="1" customWidth="1"/>
    <col min="8982" max="8982" width="3.75" style="477" customWidth="1"/>
    <col min="8983" max="8983" width="11.125" style="477" bestFit="1" customWidth="1"/>
    <col min="8984" max="9216" width="10.625" style="477"/>
    <col min="9217" max="9224" width="0" style="477" hidden="1" customWidth="1"/>
    <col min="9225" max="9227" width="3.75" style="477" customWidth="1"/>
    <col min="9228" max="9228" width="12.75" style="477" customWidth="1"/>
    <col min="9229" max="9229" width="51.125" style="477" customWidth="1"/>
    <col min="9230" max="9230" width="0" style="477" hidden="1" customWidth="1"/>
    <col min="9231" max="9231" width="18.75" style="477" customWidth="1"/>
    <col min="9232" max="9233" width="0" style="477" hidden="1" customWidth="1"/>
    <col min="9234" max="9234" width="11.75" style="477" customWidth="1"/>
    <col min="9235" max="9235" width="6.375" style="477" bestFit="1" customWidth="1"/>
    <col min="9236" max="9236" width="11.75" style="477" customWidth="1"/>
    <col min="9237" max="9237" width="0" style="477" hidden="1" customWidth="1"/>
    <col min="9238" max="9238" width="3.75" style="477" customWidth="1"/>
    <col min="9239" max="9239" width="11.125" style="477" bestFit="1" customWidth="1"/>
    <col min="9240" max="9472" width="10.625" style="477"/>
    <col min="9473" max="9480" width="0" style="477" hidden="1" customWidth="1"/>
    <col min="9481" max="9483" width="3.75" style="477" customWidth="1"/>
    <col min="9484" max="9484" width="12.75" style="477" customWidth="1"/>
    <col min="9485" max="9485" width="51.125" style="477" customWidth="1"/>
    <col min="9486" max="9486" width="0" style="477" hidden="1" customWidth="1"/>
    <col min="9487" max="9487" width="18.75" style="477" customWidth="1"/>
    <col min="9488" max="9489" width="0" style="477" hidden="1" customWidth="1"/>
    <col min="9490" max="9490" width="11.75" style="477" customWidth="1"/>
    <col min="9491" max="9491" width="6.375" style="477" bestFit="1" customWidth="1"/>
    <col min="9492" max="9492" width="11.75" style="477" customWidth="1"/>
    <col min="9493" max="9493" width="0" style="477" hidden="1" customWidth="1"/>
    <col min="9494" max="9494" width="3.75" style="477" customWidth="1"/>
    <col min="9495" max="9495" width="11.125" style="477" bestFit="1" customWidth="1"/>
    <col min="9496" max="9728" width="10.625" style="477"/>
    <col min="9729" max="9736" width="0" style="477" hidden="1" customWidth="1"/>
    <col min="9737" max="9739" width="3.75" style="477" customWidth="1"/>
    <col min="9740" max="9740" width="12.75" style="477" customWidth="1"/>
    <col min="9741" max="9741" width="51.125" style="477" customWidth="1"/>
    <col min="9742" max="9742" width="0" style="477" hidden="1" customWidth="1"/>
    <col min="9743" max="9743" width="18.75" style="477" customWidth="1"/>
    <col min="9744" max="9745" width="0" style="477" hidden="1" customWidth="1"/>
    <col min="9746" max="9746" width="11.75" style="477" customWidth="1"/>
    <col min="9747" max="9747" width="6.375" style="477" bestFit="1" customWidth="1"/>
    <col min="9748" max="9748" width="11.75" style="477" customWidth="1"/>
    <col min="9749" max="9749" width="0" style="477" hidden="1" customWidth="1"/>
    <col min="9750" max="9750" width="3.75" style="477" customWidth="1"/>
    <col min="9751" max="9751" width="11.125" style="477" bestFit="1" customWidth="1"/>
    <col min="9752" max="9984" width="10.625" style="477"/>
    <col min="9985" max="9992" width="0" style="477" hidden="1" customWidth="1"/>
    <col min="9993" max="9995" width="3.75" style="477" customWidth="1"/>
    <col min="9996" max="9996" width="12.75" style="477" customWidth="1"/>
    <col min="9997" max="9997" width="51.125" style="477" customWidth="1"/>
    <col min="9998" max="9998" width="0" style="477" hidden="1" customWidth="1"/>
    <col min="9999" max="9999" width="18.75" style="477" customWidth="1"/>
    <col min="10000" max="10001" width="0" style="477" hidden="1" customWidth="1"/>
    <col min="10002" max="10002" width="11.75" style="477" customWidth="1"/>
    <col min="10003" max="10003" width="6.375" style="477" bestFit="1" customWidth="1"/>
    <col min="10004" max="10004" width="11.75" style="477" customWidth="1"/>
    <col min="10005" max="10005" width="0" style="477" hidden="1" customWidth="1"/>
    <col min="10006" max="10006" width="3.75" style="477" customWidth="1"/>
    <col min="10007" max="10007" width="11.125" style="477" bestFit="1" customWidth="1"/>
    <col min="10008" max="10240" width="10.625" style="477"/>
    <col min="10241" max="10248" width="0" style="477" hidden="1" customWidth="1"/>
    <col min="10249" max="10251" width="3.75" style="477" customWidth="1"/>
    <col min="10252" max="10252" width="12.75" style="477" customWidth="1"/>
    <col min="10253" max="10253" width="51.125" style="477" customWidth="1"/>
    <col min="10254" max="10254" width="0" style="477" hidden="1" customWidth="1"/>
    <col min="10255" max="10255" width="18.75" style="477" customWidth="1"/>
    <col min="10256" max="10257" width="0" style="477" hidden="1" customWidth="1"/>
    <col min="10258" max="10258" width="11.75" style="477" customWidth="1"/>
    <col min="10259" max="10259" width="6.375" style="477" bestFit="1" customWidth="1"/>
    <col min="10260" max="10260" width="11.75" style="477" customWidth="1"/>
    <col min="10261" max="10261" width="0" style="477" hidden="1" customWidth="1"/>
    <col min="10262" max="10262" width="3.75" style="477" customWidth="1"/>
    <col min="10263" max="10263" width="11.125" style="477" bestFit="1" customWidth="1"/>
    <col min="10264" max="10496" width="10.625" style="477"/>
    <col min="10497" max="10504" width="0" style="477" hidden="1" customWidth="1"/>
    <col min="10505" max="10507" width="3.75" style="477" customWidth="1"/>
    <col min="10508" max="10508" width="12.75" style="477" customWidth="1"/>
    <col min="10509" max="10509" width="51.125" style="477" customWidth="1"/>
    <col min="10510" max="10510" width="0" style="477" hidden="1" customWidth="1"/>
    <col min="10511" max="10511" width="18.75" style="477" customWidth="1"/>
    <col min="10512" max="10513" width="0" style="477" hidden="1" customWidth="1"/>
    <col min="10514" max="10514" width="11.75" style="477" customWidth="1"/>
    <col min="10515" max="10515" width="6.375" style="477" bestFit="1" customWidth="1"/>
    <col min="10516" max="10516" width="11.75" style="477" customWidth="1"/>
    <col min="10517" max="10517" width="0" style="477" hidden="1" customWidth="1"/>
    <col min="10518" max="10518" width="3.75" style="477" customWidth="1"/>
    <col min="10519" max="10519" width="11.125" style="477" bestFit="1" customWidth="1"/>
    <col min="10520" max="10752" width="10.625" style="477"/>
    <col min="10753" max="10760" width="0" style="477" hidden="1" customWidth="1"/>
    <col min="10761" max="10763" width="3.75" style="477" customWidth="1"/>
    <col min="10764" max="10764" width="12.75" style="477" customWidth="1"/>
    <col min="10765" max="10765" width="51.125" style="477" customWidth="1"/>
    <col min="10766" max="10766" width="0" style="477" hidden="1" customWidth="1"/>
    <col min="10767" max="10767" width="18.75" style="477" customWidth="1"/>
    <col min="10768" max="10769" width="0" style="477" hidden="1" customWidth="1"/>
    <col min="10770" max="10770" width="11.75" style="477" customWidth="1"/>
    <col min="10771" max="10771" width="6.375" style="477" bestFit="1" customWidth="1"/>
    <col min="10772" max="10772" width="11.75" style="477" customWidth="1"/>
    <col min="10773" max="10773" width="0" style="477" hidden="1" customWidth="1"/>
    <col min="10774" max="10774" width="3.75" style="477" customWidth="1"/>
    <col min="10775" max="10775" width="11.125" style="477" bestFit="1" customWidth="1"/>
    <col min="10776" max="11008" width="10.625" style="477"/>
    <col min="11009" max="11016" width="0" style="477" hidden="1" customWidth="1"/>
    <col min="11017" max="11019" width="3.75" style="477" customWidth="1"/>
    <col min="11020" max="11020" width="12.75" style="477" customWidth="1"/>
    <col min="11021" max="11021" width="51.125" style="477" customWidth="1"/>
    <col min="11022" max="11022" width="0" style="477" hidden="1" customWidth="1"/>
    <col min="11023" max="11023" width="18.75" style="477" customWidth="1"/>
    <col min="11024" max="11025" width="0" style="477" hidden="1" customWidth="1"/>
    <col min="11026" max="11026" width="11.75" style="477" customWidth="1"/>
    <col min="11027" max="11027" width="6.375" style="477" bestFit="1" customWidth="1"/>
    <col min="11028" max="11028" width="11.75" style="477" customWidth="1"/>
    <col min="11029" max="11029" width="0" style="477" hidden="1" customWidth="1"/>
    <col min="11030" max="11030" width="3.75" style="477" customWidth="1"/>
    <col min="11031" max="11031" width="11.125" style="477" bestFit="1" customWidth="1"/>
    <col min="11032" max="11264" width="10.625" style="477"/>
    <col min="11265" max="11272" width="0" style="477" hidden="1" customWidth="1"/>
    <col min="11273" max="11275" width="3.75" style="477" customWidth="1"/>
    <col min="11276" max="11276" width="12.75" style="477" customWidth="1"/>
    <col min="11277" max="11277" width="51.125" style="477" customWidth="1"/>
    <col min="11278" max="11278" width="0" style="477" hidden="1" customWidth="1"/>
    <col min="11279" max="11279" width="18.75" style="477" customWidth="1"/>
    <col min="11280" max="11281" width="0" style="477" hidden="1" customWidth="1"/>
    <col min="11282" max="11282" width="11.75" style="477" customWidth="1"/>
    <col min="11283" max="11283" width="6.375" style="477" bestFit="1" customWidth="1"/>
    <col min="11284" max="11284" width="11.75" style="477" customWidth="1"/>
    <col min="11285" max="11285" width="0" style="477" hidden="1" customWidth="1"/>
    <col min="11286" max="11286" width="3.75" style="477" customWidth="1"/>
    <col min="11287" max="11287" width="11.125" style="477" bestFit="1" customWidth="1"/>
    <col min="11288" max="11520" width="10.625" style="477"/>
    <col min="11521" max="11528" width="0" style="477" hidden="1" customWidth="1"/>
    <col min="11529" max="11531" width="3.75" style="477" customWidth="1"/>
    <col min="11532" max="11532" width="12.75" style="477" customWidth="1"/>
    <col min="11533" max="11533" width="51.125" style="477" customWidth="1"/>
    <col min="11534" max="11534" width="0" style="477" hidden="1" customWidth="1"/>
    <col min="11535" max="11535" width="18.75" style="477" customWidth="1"/>
    <col min="11536" max="11537" width="0" style="477" hidden="1" customWidth="1"/>
    <col min="11538" max="11538" width="11.75" style="477" customWidth="1"/>
    <col min="11539" max="11539" width="6.375" style="477" bestFit="1" customWidth="1"/>
    <col min="11540" max="11540" width="11.75" style="477" customWidth="1"/>
    <col min="11541" max="11541" width="0" style="477" hidden="1" customWidth="1"/>
    <col min="11542" max="11542" width="3.75" style="477" customWidth="1"/>
    <col min="11543" max="11543" width="11.125" style="477" bestFit="1" customWidth="1"/>
    <col min="11544" max="11776" width="10.625" style="477"/>
    <col min="11777" max="11784" width="0" style="477" hidden="1" customWidth="1"/>
    <col min="11785" max="11787" width="3.75" style="477" customWidth="1"/>
    <col min="11788" max="11788" width="12.75" style="477" customWidth="1"/>
    <col min="11789" max="11789" width="51.125" style="477" customWidth="1"/>
    <col min="11790" max="11790" width="0" style="477" hidden="1" customWidth="1"/>
    <col min="11791" max="11791" width="18.75" style="477" customWidth="1"/>
    <col min="11792" max="11793" width="0" style="477" hidden="1" customWidth="1"/>
    <col min="11794" max="11794" width="11.75" style="477" customWidth="1"/>
    <col min="11795" max="11795" width="6.375" style="477" bestFit="1" customWidth="1"/>
    <col min="11796" max="11796" width="11.75" style="477" customWidth="1"/>
    <col min="11797" max="11797" width="0" style="477" hidden="1" customWidth="1"/>
    <col min="11798" max="11798" width="3.75" style="477" customWidth="1"/>
    <col min="11799" max="11799" width="11.125" style="477" bestFit="1" customWidth="1"/>
    <col min="11800" max="12032" width="10.625" style="477"/>
    <col min="12033" max="12040" width="0" style="477" hidden="1" customWidth="1"/>
    <col min="12041" max="12043" width="3.75" style="477" customWidth="1"/>
    <col min="12044" max="12044" width="12.75" style="477" customWidth="1"/>
    <col min="12045" max="12045" width="51.125" style="477" customWidth="1"/>
    <col min="12046" max="12046" width="0" style="477" hidden="1" customWidth="1"/>
    <col min="12047" max="12047" width="18.75" style="477" customWidth="1"/>
    <col min="12048" max="12049" width="0" style="477" hidden="1" customWidth="1"/>
    <col min="12050" max="12050" width="11.75" style="477" customWidth="1"/>
    <col min="12051" max="12051" width="6.375" style="477" bestFit="1" customWidth="1"/>
    <col min="12052" max="12052" width="11.75" style="477" customWidth="1"/>
    <col min="12053" max="12053" width="0" style="477" hidden="1" customWidth="1"/>
    <col min="12054" max="12054" width="3.75" style="477" customWidth="1"/>
    <col min="12055" max="12055" width="11.125" style="477" bestFit="1" customWidth="1"/>
    <col min="12056" max="12288" width="10.625" style="477"/>
    <col min="12289" max="12296" width="0" style="477" hidden="1" customWidth="1"/>
    <col min="12297" max="12299" width="3.75" style="477" customWidth="1"/>
    <col min="12300" max="12300" width="12.75" style="477" customWidth="1"/>
    <col min="12301" max="12301" width="51.125" style="477" customWidth="1"/>
    <col min="12302" max="12302" width="0" style="477" hidden="1" customWidth="1"/>
    <col min="12303" max="12303" width="18.75" style="477" customWidth="1"/>
    <col min="12304" max="12305" width="0" style="477" hidden="1" customWidth="1"/>
    <col min="12306" max="12306" width="11.75" style="477" customWidth="1"/>
    <col min="12307" max="12307" width="6.375" style="477" bestFit="1" customWidth="1"/>
    <col min="12308" max="12308" width="11.75" style="477" customWidth="1"/>
    <col min="12309" max="12309" width="0" style="477" hidden="1" customWidth="1"/>
    <col min="12310" max="12310" width="3.75" style="477" customWidth="1"/>
    <col min="12311" max="12311" width="11.125" style="477" bestFit="1" customWidth="1"/>
    <col min="12312" max="12544" width="10.625" style="477"/>
    <col min="12545" max="12552" width="0" style="477" hidden="1" customWidth="1"/>
    <col min="12553" max="12555" width="3.75" style="477" customWidth="1"/>
    <col min="12556" max="12556" width="12.75" style="477" customWidth="1"/>
    <col min="12557" max="12557" width="51.125" style="477" customWidth="1"/>
    <col min="12558" max="12558" width="0" style="477" hidden="1" customWidth="1"/>
    <col min="12559" max="12559" width="18.75" style="477" customWidth="1"/>
    <col min="12560" max="12561" width="0" style="477" hidden="1" customWidth="1"/>
    <col min="12562" max="12562" width="11.75" style="477" customWidth="1"/>
    <col min="12563" max="12563" width="6.375" style="477" bestFit="1" customWidth="1"/>
    <col min="12564" max="12564" width="11.75" style="477" customWidth="1"/>
    <col min="12565" max="12565" width="0" style="477" hidden="1" customWidth="1"/>
    <col min="12566" max="12566" width="3.75" style="477" customWidth="1"/>
    <col min="12567" max="12567" width="11.125" style="477" bestFit="1" customWidth="1"/>
    <col min="12568" max="12800" width="10.625" style="477"/>
    <col min="12801" max="12808" width="0" style="477" hidden="1" customWidth="1"/>
    <col min="12809" max="12811" width="3.75" style="477" customWidth="1"/>
    <col min="12812" max="12812" width="12.75" style="477" customWidth="1"/>
    <col min="12813" max="12813" width="51.125" style="477" customWidth="1"/>
    <col min="12814" max="12814" width="0" style="477" hidden="1" customWidth="1"/>
    <col min="12815" max="12815" width="18.75" style="477" customWidth="1"/>
    <col min="12816" max="12817" width="0" style="477" hidden="1" customWidth="1"/>
    <col min="12818" max="12818" width="11.75" style="477" customWidth="1"/>
    <col min="12819" max="12819" width="6.375" style="477" bestFit="1" customWidth="1"/>
    <col min="12820" max="12820" width="11.75" style="477" customWidth="1"/>
    <col min="12821" max="12821" width="0" style="477" hidden="1" customWidth="1"/>
    <col min="12822" max="12822" width="3.75" style="477" customWidth="1"/>
    <col min="12823" max="12823" width="11.125" style="477" bestFit="1" customWidth="1"/>
    <col min="12824" max="13056" width="10.625" style="477"/>
    <col min="13057" max="13064" width="0" style="477" hidden="1" customWidth="1"/>
    <col min="13065" max="13067" width="3.75" style="477" customWidth="1"/>
    <col min="13068" max="13068" width="12.75" style="477" customWidth="1"/>
    <col min="13069" max="13069" width="51.125" style="477" customWidth="1"/>
    <col min="13070" max="13070" width="0" style="477" hidden="1" customWidth="1"/>
    <col min="13071" max="13071" width="18.75" style="477" customWidth="1"/>
    <col min="13072" max="13073" width="0" style="477" hidden="1" customWidth="1"/>
    <col min="13074" max="13074" width="11.75" style="477" customWidth="1"/>
    <col min="13075" max="13075" width="6.375" style="477" bestFit="1" customWidth="1"/>
    <col min="13076" max="13076" width="11.75" style="477" customWidth="1"/>
    <col min="13077" max="13077" width="0" style="477" hidden="1" customWidth="1"/>
    <col min="13078" max="13078" width="3.75" style="477" customWidth="1"/>
    <col min="13079" max="13079" width="11.125" style="477" bestFit="1" customWidth="1"/>
    <col min="13080" max="13312" width="10.625" style="477"/>
    <col min="13313" max="13320" width="0" style="477" hidden="1" customWidth="1"/>
    <col min="13321" max="13323" width="3.75" style="477" customWidth="1"/>
    <col min="13324" max="13324" width="12.75" style="477" customWidth="1"/>
    <col min="13325" max="13325" width="51.125" style="477" customWidth="1"/>
    <col min="13326" max="13326" width="0" style="477" hidden="1" customWidth="1"/>
    <col min="13327" max="13327" width="18.75" style="477" customWidth="1"/>
    <col min="13328" max="13329" width="0" style="477" hidden="1" customWidth="1"/>
    <col min="13330" max="13330" width="11.75" style="477" customWidth="1"/>
    <col min="13331" max="13331" width="6.375" style="477" bestFit="1" customWidth="1"/>
    <col min="13332" max="13332" width="11.75" style="477" customWidth="1"/>
    <col min="13333" max="13333" width="0" style="477" hidden="1" customWidth="1"/>
    <col min="13334" max="13334" width="3.75" style="477" customWidth="1"/>
    <col min="13335" max="13335" width="11.125" style="477" bestFit="1" customWidth="1"/>
    <col min="13336" max="13568" width="10.625" style="477"/>
    <col min="13569" max="13576" width="0" style="477" hidden="1" customWidth="1"/>
    <col min="13577" max="13579" width="3.75" style="477" customWidth="1"/>
    <col min="13580" max="13580" width="12.75" style="477" customWidth="1"/>
    <col min="13581" max="13581" width="51.125" style="477" customWidth="1"/>
    <col min="13582" max="13582" width="0" style="477" hidden="1" customWidth="1"/>
    <col min="13583" max="13583" width="18.75" style="477" customWidth="1"/>
    <col min="13584" max="13585" width="0" style="477" hidden="1" customWidth="1"/>
    <col min="13586" max="13586" width="11.75" style="477" customWidth="1"/>
    <col min="13587" max="13587" width="6.375" style="477" bestFit="1" customWidth="1"/>
    <col min="13588" max="13588" width="11.75" style="477" customWidth="1"/>
    <col min="13589" max="13589" width="0" style="477" hidden="1" customWidth="1"/>
    <col min="13590" max="13590" width="3.75" style="477" customWidth="1"/>
    <col min="13591" max="13591" width="11.125" style="477" bestFit="1" customWidth="1"/>
    <col min="13592" max="13824" width="10.625" style="477"/>
    <col min="13825" max="13832" width="0" style="477" hidden="1" customWidth="1"/>
    <col min="13833" max="13835" width="3.75" style="477" customWidth="1"/>
    <col min="13836" max="13836" width="12.75" style="477" customWidth="1"/>
    <col min="13837" max="13837" width="51.125" style="477" customWidth="1"/>
    <col min="13838" max="13838" width="0" style="477" hidden="1" customWidth="1"/>
    <col min="13839" max="13839" width="18.75" style="477" customWidth="1"/>
    <col min="13840" max="13841" width="0" style="477" hidden="1" customWidth="1"/>
    <col min="13842" max="13842" width="11.75" style="477" customWidth="1"/>
    <col min="13843" max="13843" width="6.375" style="477" bestFit="1" customWidth="1"/>
    <col min="13844" max="13844" width="11.75" style="477" customWidth="1"/>
    <col min="13845" max="13845" width="0" style="477" hidden="1" customWidth="1"/>
    <col min="13846" max="13846" width="3.75" style="477" customWidth="1"/>
    <col min="13847" max="13847" width="11.125" style="477" bestFit="1" customWidth="1"/>
    <col min="13848" max="14080" width="10.625" style="477"/>
    <col min="14081" max="14088" width="0" style="477" hidden="1" customWidth="1"/>
    <col min="14089" max="14091" width="3.75" style="477" customWidth="1"/>
    <col min="14092" max="14092" width="12.75" style="477" customWidth="1"/>
    <col min="14093" max="14093" width="51.125" style="477" customWidth="1"/>
    <col min="14094" max="14094" width="0" style="477" hidden="1" customWidth="1"/>
    <col min="14095" max="14095" width="18.75" style="477" customWidth="1"/>
    <col min="14096" max="14097" width="0" style="477" hidden="1" customWidth="1"/>
    <col min="14098" max="14098" width="11.75" style="477" customWidth="1"/>
    <col min="14099" max="14099" width="6.375" style="477" bestFit="1" customWidth="1"/>
    <col min="14100" max="14100" width="11.75" style="477" customWidth="1"/>
    <col min="14101" max="14101" width="0" style="477" hidden="1" customWidth="1"/>
    <col min="14102" max="14102" width="3.75" style="477" customWidth="1"/>
    <col min="14103" max="14103" width="11.125" style="477" bestFit="1" customWidth="1"/>
    <col min="14104" max="14336" width="10.625" style="477"/>
    <col min="14337" max="14344" width="0" style="477" hidden="1" customWidth="1"/>
    <col min="14345" max="14347" width="3.75" style="477" customWidth="1"/>
    <col min="14348" max="14348" width="12.75" style="477" customWidth="1"/>
    <col min="14349" max="14349" width="51.125" style="477" customWidth="1"/>
    <col min="14350" max="14350" width="0" style="477" hidden="1" customWidth="1"/>
    <col min="14351" max="14351" width="18.75" style="477" customWidth="1"/>
    <col min="14352" max="14353" width="0" style="477" hidden="1" customWidth="1"/>
    <col min="14354" max="14354" width="11.75" style="477" customWidth="1"/>
    <col min="14355" max="14355" width="6.375" style="477" bestFit="1" customWidth="1"/>
    <col min="14356" max="14356" width="11.75" style="477" customWidth="1"/>
    <col min="14357" max="14357" width="0" style="477" hidden="1" customWidth="1"/>
    <col min="14358" max="14358" width="3.75" style="477" customWidth="1"/>
    <col min="14359" max="14359" width="11.125" style="477" bestFit="1" customWidth="1"/>
    <col min="14360" max="14592" width="10.625" style="477"/>
    <col min="14593" max="14600" width="0" style="477" hidden="1" customWidth="1"/>
    <col min="14601" max="14603" width="3.75" style="477" customWidth="1"/>
    <col min="14604" max="14604" width="12.75" style="477" customWidth="1"/>
    <col min="14605" max="14605" width="51.125" style="477" customWidth="1"/>
    <col min="14606" max="14606" width="0" style="477" hidden="1" customWidth="1"/>
    <col min="14607" max="14607" width="18.75" style="477" customWidth="1"/>
    <col min="14608" max="14609" width="0" style="477" hidden="1" customWidth="1"/>
    <col min="14610" max="14610" width="11.75" style="477" customWidth="1"/>
    <col min="14611" max="14611" width="6.375" style="477" bestFit="1" customWidth="1"/>
    <col min="14612" max="14612" width="11.75" style="477" customWidth="1"/>
    <col min="14613" max="14613" width="0" style="477" hidden="1" customWidth="1"/>
    <col min="14614" max="14614" width="3.75" style="477" customWidth="1"/>
    <col min="14615" max="14615" width="11.125" style="477" bestFit="1" customWidth="1"/>
    <col min="14616" max="14848" width="10.625" style="477"/>
    <col min="14849" max="14856" width="0" style="477" hidden="1" customWidth="1"/>
    <col min="14857" max="14859" width="3.75" style="477" customWidth="1"/>
    <col min="14860" max="14860" width="12.75" style="477" customWidth="1"/>
    <col min="14861" max="14861" width="51.125" style="477" customWidth="1"/>
    <col min="14862" max="14862" width="0" style="477" hidden="1" customWidth="1"/>
    <col min="14863" max="14863" width="18.75" style="477" customWidth="1"/>
    <col min="14864" max="14865" width="0" style="477" hidden="1" customWidth="1"/>
    <col min="14866" max="14866" width="11.75" style="477" customWidth="1"/>
    <col min="14867" max="14867" width="6.375" style="477" bestFit="1" customWidth="1"/>
    <col min="14868" max="14868" width="11.75" style="477" customWidth="1"/>
    <col min="14869" max="14869" width="0" style="477" hidden="1" customWidth="1"/>
    <col min="14870" max="14870" width="3.75" style="477" customWidth="1"/>
    <col min="14871" max="14871" width="11.125" style="477" bestFit="1" customWidth="1"/>
    <col min="14872" max="15104" width="10.625" style="477"/>
    <col min="15105" max="15112" width="0" style="477" hidden="1" customWidth="1"/>
    <col min="15113" max="15115" width="3.75" style="477" customWidth="1"/>
    <col min="15116" max="15116" width="12.75" style="477" customWidth="1"/>
    <col min="15117" max="15117" width="51.125" style="477" customWidth="1"/>
    <col min="15118" max="15118" width="0" style="477" hidden="1" customWidth="1"/>
    <col min="15119" max="15119" width="18.75" style="477" customWidth="1"/>
    <col min="15120" max="15121" width="0" style="477" hidden="1" customWidth="1"/>
    <col min="15122" max="15122" width="11.75" style="477" customWidth="1"/>
    <col min="15123" max="15123" width="6.375" style="477" bestFit="1" customWidth="1"/>
    <col min="15124" max="15124" width="11.75" style="477" customWidth="1"/>
    <col min="15125" max="15125" width="0" style="477" hidden="1" customWidth="1"/>
    <col min="15126" max="15126" width="3.75" style="477" customWidth="1"/>
    <col min="15127" max="15127" width="11.125" style="477" bestFit="1" customWidth="1"/>
    <col min="15128" max="15360" width="10.625" style="477"/>
    <col min="15361" max="15368" width="0" style="477" hidden="1" customWidth="1"/>
    <col min="15369" max="15371" width="3.75" style="477" customWidth="1"/>
    <col min="15372" max="15372" width="12.75" style="477" customWidth="1"/>
    <col min="15373" max="15373" width="51.125" style="477" customWidth="1"/>
    <col min="15374" max="15374" width="0" style="477" hidden="1" customWidth="1"/>
    <col min="15375" max="15375" width="18.75" style="477" customWidth="1"/>
    <col min="15376" max="15377" width="0" style="477" hidden="1" customWidth="1"/>
    <col min="15378" max="15378" width="11.75" style="477" customWidth="1"/>
    <col min="15379" max="15379" width="6.375" style="477" bestFit="1" customWidth="1"/>
    <col min="15380" max="15380" width="11.75" style="477" customWidth="1"/>
    <col min="15381" max="15381" width="0" style="477" hidden="1" customWidth="1"/>
    <col min="15382" max="15382" width="3.75" style="477" customWidth="1"/>
    <col min="15383" max="15383" width="11.125" style="477" bestFit="1" customWidth="1"/>
    <col min="15384" max="15616" width="10.625" style="477"/>
    <col min="15617" max="15624" width="0" style="477" hidden="1" customWidth="1"/>
    <col min="15625" max="15627" width="3.75" style="477" customWidth="1"/>
    <col min="15628" max="15628" width="12.75" style="477" customWidth="1"/>
    <col min="15629" max="15629" width="51.125" style="477" customWidth="1"/>
    <col min="15630" max="15630" width="0" style="477" hidden="1" customWidth="1"/>
    <col min="15631" max="15631" width="18.75" style="477" customWidth="1"/>
    <col min="15632" max="15633" width="0" style="477" hidden="1" customWidth="1"/>
    <col min="15634" max="15634" width="11.75" style="477" customWidth="1"/>
    <col min="15635" max="15635" width="6.375" style="477" bestFit="1" customWidth="1"/>
    <col min="15636" max="15636" width="11.75" style="477" customWidth="1"/>
    <col min="15637" max="15637" width="0" style="477" hidden="1" customWidth="1"/>
    <col min="15638" max="15638" width="3.75" style="477" customWidth="1"/>
    <col min="15639" max="15639" width="11.125" style="477" bestFit="1" customWidth="1"/>
    <col min="15640" max="15872" width="10.625" style="477"/>
    <col min="15873" max="15880" width="0" style="477" hidden="1" customWidth="1"/>
    <col min="15881" max="15883" width="3.75" style="477" customWidth="1"/>
    <col min="15884" max="15884" width="12.75" style="477" customWidth="1"/>
    <col min="15885" max="15885" width="51.125" style="477" customWidth="1"/>
    <col min="15886" max="15886" width="0" style="477" hidden="1" customWidth="1"/>
    <col min="15887" max="15887" width="18.75" style="477" customWidth="1"/>
    <col min="15888" max="15889" width="0" style="477" hidden="1" customWidth="1"/>
    <col min="15890" max="15890" width="11.75" style="477" customWidth="1"/>
    <col min="15891" max="15891" width="6.375" style="477" bestFit="1" customWidth="1"/>
    <col min="15892" max="15892" width="11.75" style="477" customWidth="1"/>
    <col min="15893" max="15893" width="0" style="477" hidden="1" customWidth="1"/>
    <col min="15894" max="15894" width="3.75" style="477" customWidth="1"/>
    <col min="15895" max="15895" width="11.125" style="477" bestFit="1" customWidth="1"/>
    <col min="15896" max="16128" width="10.625" style="477"/>
    <col min="16129" max="16136" width="0" style="477" hidden="1" customWidth="1"/>
    <col min="16137" max="16139" width="3.75" style="477" customWidth="1"/>
    <col min="16140" max="16140" width="12.75" style="477" customWidth="1"/>
    <col min="16141" max="16141" width="51.125" style="477" customWidth="1"/>
    <col min="16142" max="16142" width="0" style="477" hidden="1" customWidth="1"/>
    <col min="16143" max="16143" width="18.75" style="477" customWidth="1"/>
    <col min="16144" max="16145" width="0" style="477" hidden="1" customWidth="1"/>
    <col min="16146" max="16146" width="11.75" style="477" customWidth="1"/>
    <col min="16147" max="16147" width="6.375" style="477" bestFit="1" customWidth="1"/>
    <col min="16148" max="16148" width="11.75" style="477" customWidth="1"/>
    <col min="16149" max="16149" width="0" style="477" hidden="1" customWidth="1"/>
    <col min="16150" max="16150" width="3.75" style="477" customWidth="1"/>
    <col min="16151" max="16151" width="11.125" style="477" bestFit="1" customWidth="1"/>
    <col min="16152" max="16384" width="10.625" style="477"/>
  </cols>
  <sheetData>
    <row r="1" spans="1:33" hidden="1"/>
    <row r="2" spans="1:33" hidden="1"/>
    <row r="3" spans="1:33" hidden="1"/>
    <row r="4" spans="1:33" ht="3.15" customHeight="1">
      <c r="J4" s="482"/>
      <c r="K4" s="482"/>
      <c r="L4" s="478"/>
      <c r="M4" s="478"/>
      <c r="N4" s="478"/>
      <c r="O4" s="485"/>
      <c r="P4" s="485"/>
      <c r="Q4" s="485"/>
      <c r="R4" s="485"/>
      <c r="S4" s="485"/>
      <c r="T4" s="485"/>
      <c r="U4" s="478"/>
    </row>
    <row r="5" spans="1:33" ht="22.65" customHeight="1">
      <c r="J5" s="482"/>
      <c r="K5" s="482"/>
      <c r="L5" s="1229" t="s">
        <v>630</v>
      </c>
      <c r="M5" s="1229"/>
      <c r="N5" s="1229"/>
      <c r="O5" s="1229"/>
      <c r="P5" s="1229"/>
      <c r="Q5" s="1229"/>
      <c r="R5" s="1229"/>
      <c r="S5" s="1229"/>
      <c r="T5" s="1229"/>
      <c r="U5" s="497"/>
    </row>
    <row r="6" spans="1:33" ht="3.15" customHeight="1">
      <c r="J6" s="482"/>
      <c r="K6" s="482"/>
      <c r="L6" s="478"/>
      <c r="M6" s="478"/>
      <c r="N6" s="478"/>
      <c r="O6" s="481"/>
      <c r="P6" s="481"/>
      <c r="Q6" s="481"/>
      <c r="R6" s="481"/>
      <c r="S6" s="481"/>
      <c r="T6" s="481"/>
      <c r="U6" s="478"/>
    </row>
    <row r="7" spans="1:33" s="492" customFormat="1" ht="34.200000000000003">
      <c r="A7" s="511"/>
      <c r="B7" s="511"/>
      <c r="C7" s="511"/>
      <c r="D7" s="511"/>
      <c r="E7" s="511"/>
      <c r="F7" s="511"/>
      <c r="G7" s="511"/>
      <c r="H7" s="511"/>
      <c r="L7" s="499"/>
      <c r="M7" s="617" t="s">
        <v>501</v>
      </c>
      <c r="N7" s="666"/>
      <c r="O7" s="1235" t="str">
        <f>IF(NameOrPr_ch="",IF(NameOrPr="","",NameOrPr),NameOrPr_ch)</f>
        <v>Комитет по тарифам Санкт-Петербурга</v>
      </c>
      <c r="P7" s="1235"/>
      <c r="Q7" s="1235"/>
      <c r="R7" s="1235"/>
      <c r="S7" s="1235"/>
      <c r="T7" s="1235"/>
      <c r="U7" s="582"/>
      <c r="V7" s="582"/>
      <c r="W7" s="519"/>
      <c r="X7" s="505"/>
      <c r="Y7" s="505"/>
      <c r="Z7" s="505"/>
      <c r="AA7" s="505"/>
      <c r="AB7" s="505"/>
      <c r="AC7" s="505"/>
      <c r="AD7" s="505"/>
      <c r="AE7" s="505"/>
      <c r="AF7" s="505"/>
      <c r="AG7" s="505"/>
    </row>
    <row r="8" spans="1:33" s="492" customFormat="1" ht="18.600000000000001">
      <c r="A8" s="511"/>
      <c r="B8" s="511"/>
      <c r="C8" s="511"/>
      <c r="D8" s="511"/>
      <c r="E8" s="511"/>
      <c r="F8" s="511"/>
      <c r="G8" s="511"/>
      <c r="H8" s="511"/>
      <c r="L8" s="499"/>
      <c r="M8" s="617" t="s">
        <v>595</v>
      </c>
      <c r="N8" s="666"/>
      <c r="O8" s="1235" t="str">
        <f>IF(datePr_ch="",IF(datePr="","",datePr),datePr_ch)</f>
        <v>18.12.2020</v>
      </c>
      <c r="P8" s="1235"/>
      <c r="Q8" s="1235"/>
      <c r="R8" s="1235"/>
      <c r="S8" s="1235"/>
      <c r="T8" s="1235"/>
      <c r="U8" s="582"/>
      <c r="V8" s="582"/>
      <c r="W8" s="519"/>
      <c r="X8" s="505"/>
      <c r="Y8" s="505"/>
      <c r="Z8" s="505"/>
      <c r="AA8" s="505"/>
      <c r="AB8" s="505"/>
      <c r="AC8" s="505"/>
      <c r="AD8" s="505"/>
      <c r="AE8" s="505"/>
      <c r="AF8" s="505"/>
      <c r="AG8" s="505"/>
    </row>
    <row r="9" spans="1:33" s="492" customFormat="1" ht="18.600000000000001">
      <c r="A9" s="511"/>
      <c r="B9" s="511"/>
      <c r="C9" s="511"/>
      <c r="D9" s="511"/>
      <c r="E9" s="511"/>
      <c r="F9" s="511"/>
      <c r="G9" s="511"/>
      <c r="H9" s="511"/>
      <c r="L9" s="152"/>
      <c r="M9" s="617" t="s">
        <v>594</v>
      </c>
      <c r="N9" s="666"/>
      <c r="O9" s="1235" t="str">
        <f>IF(numberPr_ch="",IF(numberPr="","",numberPr),numberPr_ch)</f>
        <v>52-р, 226-р, 257-р</v>
      </c>
      <c r="P9" s="1235"/>
      <c r="Q9" s="1235"/>
      <c r="R9" s="1235"/>
      <c r="S9" s="1235"/>
      <c r="T9" s="1235"/>
      <c r="U9" s="582"/>
      <c r="V9" s="582"/>
      <c r="W9" s="519"/>
      <c r="X9" s="505"/>
      <c r="Y9" s="505"/>
      <c r="Z9" s="505"/>
      <c r="AA9" s="505"/>
      <c r="AB9" s="505"/>
      <c r="AC9" s="505"/>
      <c r="AD9" s="505"/>
      <c r="AE9" s="505"/>
      <c r="AF9" s="505"/>
      <c r="AG9" s="505"/>
    </row>
    <row r="10" spans="1:33" s="492" customFormat="1" ht="22.8">
      <c r="A10" s="511"/>
      <c r="B10" s="511"/>
      <c r="C10" s="511"/>
      <c r="D10" s="511"/>
      <c r="E10" s="511"/>
      <c r="F10" s="511"/>
      <c r="G10" s="511"/>
      <c r="H10" s="511"/>
      <c r="L10" s="152"/>
      <c r="M10" s="617" t="s">
        <v>500</v>
      </c>
      <c r="N10" s="666"/>
      <c r="O10" s="1235" t="str">
        <f>IF(IstPub_ch="",IF(IstPub="","",IstPub),IstPub_ch)</f>
        <v>официальный сайт Комитета по тарифам Санкт-Петербурга</v>
      </c>
      <c r="P10" s="1235"/>
      <c r="Q10" s="1235"/>
      <c r="R10" s="1235"/>
      <c r="S10" s="1235"/>
      <c r="T10" s="1235"/>
      <c r="U10" s="582"/>
      <c r="V10" s="582"/>
      <c r="W10" s="519"/>
      <c r="X10" s="505"/>
      <c r="Y10" s="505"/>
      <c r="Z10" s="505"/>
      <c r="AA10" s="505"/>
      <c r="AB10" s="505"/>
      <c r="AC10" s="505"/>
      <c r="AD10" s="505"/>
      <c r="AE10" s="505"/>
      <c r="AF10" s="505"/>
      <c r="AG10" s="505"/>
    </row>
    <row r="11" spans="1:33" s="492" customFormat="1" ht="11.4" hidden="1">
      <c r="A11" s="511"/>
      <c r="B11" s="511"/>
      <c r="C11" s="511"/>
      <c r="D11" s="511"/>
      <c r="E11" s="511"/>
      <c r="F11" s="511"/>
      <c r="G11" s="511"/>
      <c r="H11" s="511"/>
      <c r="L11" s="152"/>
      <c r="M11" s="152"/>
      <c r="N11" s="489"/>
      <c r="O11" s="498"/>
      <c r="P11" s="498"/>
      <c r="Q11" s="498"/>
      <c r="R11" s="498"/>
      <c r="S11" s="498"/>
      <c r="T11" s="498"/>
      <c r="U11" s="503" t="s">
        <v>372</v>
      </c>
      <c r="X11" s="505"/>
      <c r="Y11" s="505"/>
      <c r="Z11" s="505"/>
      <c r="AA11" s="505"/>
      <c r="AB11" s="505"/>
      <c r="AC11" s="505"/>
      <c r="AD11" s="505"/>
      <c r="AE11" s="505"/>
      <c r="AF11" s="505"/>
      <c r="AG11" s="505"/>
    </row>
    <row r="12" spans="1:33" ht="15" customHeight="1">
      <c r="H12" s="510" t="s">
        <v>92</v>
      </c>
      <c r="J12" s="482"/>
      <c r="K12" s="482"/>
      <c r="L12" s="478"/>
      <c r="M12" s="478"/>
      <c r="N12" s="478"/>
      <c r="O12" s="1260"/>
      <c r="P12" s="1260"/>
      <c r="Q12" s="1260"/>
      <c r="R12" s="1260"/>
      <c r="S12" s="1260"/>
      <c r="T12" s="1260"/>
      <c r="U12" s="1260"/>
    </row>
    <row r="13" spans="1:33">
      <c r="J13" s="482"/>
      <c r="K13" s="482"/>
      <c r="L13" s="1163" t="s">
        <v>453</v>
      </c>
      <c r="M13" s="1163"/>
      <c r="N13" s="1163"/>
      <c r="O13" s="1163"/>
      <c r="P13" s="1163"/>
      <c r="Q13" s="1163"/>
      <c r="R13" s="1163"/>
      <c r="S13" s="1163"/>
      <c r="T13" s="1163"/>
      <c r="U13" s="1163"/>
      <c r="V13" s="1163"/>
      <c r="W13" s="1163" t="s">
        <v>454</v>
      </c>
    </row>
    <row r="14" spans="1:33" ht="14.25" customHeight="1">
      <c r="J14" s="482"/>
      <c r="K14" s="482"/>
      <c r="L14" s="1242" t="s">
        <v>91</v>
      </c>
      <c r="M14" s="1242" t="s">
        <v>638</v>
      </c>
      <c r="N14" s="475"/>
      <c r="O14" s="1243" t="s">
        <v>640</v>
      </c>
      <c r="P14" s="1244"/>
      <c r="Q14" s="1244"/>
      <c r="R14" s="1244"/>
      <c r="S14" s="1244"/>
      <c r="T14" s="1245"/>
      <c r="U14" s="1226" t="s">
        <v>340</v>
      </c>
      <c r="V14" s="1259" t="s">
        <v>274</v>
      </c>
      <c r="W14" s="1163"/>
    </row>
    <row r="15" spans="1:33" ht="14.25" customHeight="1">
      <c r="J15" s="482"/>
      <c r="K15" s="482"/>
      <c r="L15" s="1242"/>
      <c r="M15" s="1242"/>
      <c r="N15" s="474"/>
      <c r="O15" s="1248" t="s">
        <v>639</v>
      </c>
      <c r="P15" s="655"/>
      <c r="Q15" s="655"/>
      <c r="R15" s="1224" t="s">
        <v>653</v>
      </c>
      <c r="S15" s="1224"/>
      <c r="T15" s="1225"/>
      <c r="U15" s="1227"/>
      <c r="V15" s="1259"/>
      <c r="W15" s="1163"/>
    </row>
    <row r="16" spans="1:33" ht="30.75" customHeight="1">
      <c r="J16" s="482"/>
      <c r="K16" s="482"/>
      <c r="L16" s="1242"/>
      <c r="M16" s="1242"/>
      <c r="N16" s="473"/>
      <c r="O16" s="1249"/>
      <c r="P16" s="653"/>
      <c r="Q16" s="654"/>
      <c r="R16" s="536" t="s">
        <v>273</v>
      </c>
      <c r="S16" s="1237" t="s">
        <v>272</v>
      </c>
      <c r="T16" s="1238"/>
      <c r="U16" s="1228"/>
      <c r="V16" s="1259"/>
      <c r="W16" s="1163"/>
    </row>
    <row r="17" spans="1:33">
      <c r="J17" s="482"/>
      <c r="K17" s="490">
        <v>1</v>
      </c>
      <c r="L17" s="637" t="s">
        <v>92</v>
      </c>
      <c r="M17" s="637" t="s">
        <v>48</v>
      </c>
      <c r="N17" s="509" t="s">
        <v>48</v>
      </c>
      <c r="O17" s="638">
        <f ca="1">OFFSET(O17,0,-1)+1</f>
        <v>3</v>
      </c>
      <c r="P17" s="639">
        <f ca="1">OFFSET(P17,0,-1)</f>
        <v>3</v>
      </c>
      <c r="Q17" s="639">
        <f ca="1">OFFSET(Q17,0,-1)</f>
        <v>3</v>
      </c>
      <c r="R17" s="638">
        <f ca="1">OFFSET(R17,0,-1)+1</f>
        <v>4</v>
      </c>
      <c r="S17" s="1262">
        <f ca="1">OFFSET(S17,0,-1)+1</f>
        <v>5</v>
      </c>
      <c r="T17" s="1262"/>
      <c r="U17" s="638">
        <f ca="1">OFFSET(U17,0,-2)+1</f>
        <v>6</v>
      </c>
      <c r="V17" s="639">
        <f ca="1">OFFSET(V17,0,-1)</f>
        <v>6</v>
      </c>
      <c r="W17" s="638">
        <f ca="1">OFFSET(W17,0,-1)+1</f>
        <v>7</v>
      </c>
    </row>
    <row r="18" spans="1:33" ht="22.8">
      <c r="A18" s="1215">
        <v>1</v>
      </c>
      <c r="B18" s="901"/>
      <c r="C18" s="901"/>
      <c r="D18" s="901"/>
      <c r="E18" s="902"/>
      <c r="F18" s="903"/>
      <c r="G18" s="903"/>
      <c r="H18" s="903"/>
      <c r="I18" s="904"/>
      <c r="J18" s="899"/>
      <c r="K18" s="906"/>
      <c r="L18" s="593">
        <f>mergeValue(A18)</f>
        <v>1</v>
      </c>
      <c r="M18" s="641" t="s">
        <v>20</v>
      </c>
      <c r="N18" s="580"/>
      <c r="O18" s="1261"/>
      <c r="P18" s="1261"/>
      <c r="Q18" s="1261"/>
      <c r="R18" s="1261"/>
      <c r="S18" s="1261"/>
      <c r="T18" s="1261"/>
      <c r="U18" s="1261"/>
      <c r="V18" s="1261"/>
      <c r="W18" s="630" t="s">
        <v>475</v>
      </c>
    </row>
    <row r="19" spans="1:33" ht="34.200000000000003">
      <c r="A19" s="1215"/>
      <c r="B19" s="1215">
        <v>1</v>
      </c>
      <c r="C19" s="901"/>
      <c r="D19" s="901"/>
      <c r="E19" s="903"/>
      <c r="F19" s="903"/>
      <c r="G19" s="903"/>
      <c r="H19" s="903"/>
      <c r="I19" s="898"/>
      <c r="J19" s="897"/>
      <c r="K19" s="900"/>
      <c r="L19" s="593" t="str">
        <f>mergeValue(A19) &amp;"."&amp; mergeValue(B19)</f>
        <v>1.1</v>
      </c>
      <c r="M19" s="546" t="s">
        <v>16</v>
      </c>
      <c r="N19" s="580"/>
      <c r="O19" s="1261"/>
      <c r="P19" s="1261"/>
      <c r="Q19" s="1261"/>
      <c r="R19" s="1261"/>
      <c r="S19" s="1261"/>
      <c r="T19" s="1261"/>
      <c r="U19" s="1261"/>
      <c r="V19" s="1261"/>
      <c r="W19" s="630" t="s">
        <v>476</v>
      </c>
    </row>
    <row r="20" spans="1:33" ht="22.8">
      <c r="A20" s="1215"/>
      <c r="B20" s="1215"/>
      <c r="C20" s="1215">
        <v>1</v>
      </c>
      <c r="D20" s="901"/>
      <c r="E20" s="903"/>
      <c r="F20" s="903"/>
      <c r="G20" s="903"/>
      <c r="H20" s="903"/>
      <c r="I20" s="905"/>
      <c r="J20" s="897"/>
      <c r="K20" s="900"/>
      <c r="L20" s="593" t="str">
        <f>mergeValue(A20) &amp;"."&amp; mergeValue(B20)&amp;"."&amp; mergeValue(C20)</f>
        <v>1.1.1</v>
      </c>
      <c r="M20" s="547" t="s">
        <v>7</v>
      </c>
      <c r="N20" s="580"/>
      <c r="O20" s="1261"/>
      <c r="P20" s="1261"/>
      <c r="Q20" s="1261"/>
      <c r="R20" s="1261"/>
      <c r="S20" s="1261"/>
      <c r="T20" s="1261"/>
      <c r="U20" s="1261"/>
      <c r="V20" s="1261"/>
      <c r="W20" s="630" t="s">
        <v>632</v>
      </c>
    </row>
    <row r="21" spans="1:33" ht="22.8">
      <c r="A21" s="1215"/>
      <c r="B21" s="1215"/>
      <c r="C21" s="1215"/>
      <c r="D21" s="1215">
        <v>1</v>
      </c>
      <c r="E21" s="903"/>
      <c r="F21" s="903"/>
      <c r="G21" s="903"/>
      <c r="H21" s="903"/>
      <c r="I21" s="905"/>
      <c r="J21" s="897"/>
      <c r="K21" s="900"/>
      <c r="L21" s="593" t="str">
        <f>mergeValue(A21) &amp;"."&amp; mergeValue(B21)&amp;"."&amp; mergeValue(C21)&amp;"."&amp; mergeValue(D21)</f>
        <v>1.1.1.1</v>
      </c>
      <c r="M21" s="548" t="s">
        <v>22</v>
      </c>
      <c r="N21" s="580"/>
      <c r="O21" s="1261"/>
      <c r="P21" s="1261"/>
      <c r="Q21" s="1261"/>
      <c r="R21" s="1261"/>
      <c r="S21" s="1261"/>
      <c r="T21" s="1261"/>
      <c r="U21" s="1261"/>
      <c r="V21" s="1261"/>
      <c r="W21" s="630" t="s">
        <v>633</v>
      </c>
    </row>
    <row r="22" spans="1:33" ht="114">
      <c r="A22" s="1215"/>
      <c r="B22" s="1215"/>
      <c r="C22" s="1215"/>
      <c r="D22" s="1215"/>
      <c r="E22" s="1215">
        <v>1</v>
      </c>
      <c r="F22" s="903"/>
      <c r="G22" s="903"/>
      <c r="H22" s="901">
        <v>1</v>
      </c>
      <c r="I22" s="1215">
        <v>1</v>
      </c>
      <c r="J22" s="903"/>
      <c r="K22" s="908"/>
      <c r="L22" s="593" t="str">
        <f>mergeValue(A22) &amp;"."&amp; mergeValue(B22)&amp;"."&amp; mergeValue(C22)&amp;"."&amp; mergeValue(D22)&amp;"."&amp; mergeValue(E22)</f>
        <v>1.1.1.1.1</v>
      </c>
      <c r="M22" s="554" t="s">
        <v>9</v>
      </c>
      <c r="N22" s="581"/>
      <c r="O22" s="1217"/>
      <c r="P22" s="1217"/>
      <c r="Q22" s="1217"/>
      <c r="R22" s="1217"/>
      <c r="S22" s="1217"/>
      <c r="T22" s="1217"/>
      <c r="U22" s="1217"/>
      <c r="V22" s="1217"/>
      <c r="W22" s="630" t="s">
        <v>637</v>
      </c>
    </row>
    <row r="23" spans="1:33" ht="91.2">
      <c r="A23" s="1215"/>
      <c r="B23" s="1215"/>
      <c r="C23" s="1215"/>
      <c r="D23" s="1215"/>
      <c r="E23" s="1215"/>
      <c r="F23" s="1215">
        <v>1</v>
      </c>
      <c r="G23" s="901"/>
      <c r="H23" s="901"/>
      <c r="I23" s="1215"/>
      <c r="J23" s="1215">
        <v>1</v>
      </c>
      <c r="K23" s="909"/>
      <c r="L23" s="593" t="str">
        <f>mergeValue(A23) &amp;"."&amp; mergeValue(B23)&amp;"."&amp; mergeValue(C23)&amp;"."&amp; mergeValue(D23)&amp;"."&amp; mergeValue(E23)&amp;"."&amp; mergeValue(F23)</f>
        <v>1.1.1.1.1.1</v>
      </c>
      <c r="M23" s="555" t="s">
        <v>10</v>
      </c>
      <c r="N23" s="581"/>
      <c r="O23" s="1218"/>
      <c r="P23" s="1219"/>
      <c r="Q23" s="1219"/>
      <c r="R23" s="1219"/>
      <c r="S23" s="1219"/>
      <c r="T23" s="1219"/>
      <c r="U23" s="1219"/>
      <c r="V23" s="1220"/>
      <c r="W23" s="630" t="s">
        <v>635</v>
      </c>
      <c r="Y23" s="504" t="str">
        <f>strCheckUnique(Z23:Z26)</f>
        <v/>
      </c>
      <c r="AA23" s="504" t="str">
        <f>IF(O23="","",O23 &amp; ":_")</f>
        <v/>
      </c>
    </row>
    <row r="24" spans="1:33" ht="189" customHeight="1">
      <c r="A24" s="1215"/>
      <c r="B24" s="1215"/>
      <c r="C24" s="1215"/>
      <c r="D24" s="1215"/>
      <c r="E24" s="1215"/>
      <c r="F24" s="1215"/>
      <c r="G24" s="901">
        <v>1</v>
      </c>
      <c r="H24" s="901"/>
      <c r="I24" s="1215"/>
      <c r="J24" s="1215"/>
      <c r="K24" s="909">
        <v>1</v>
      </c>
      <c r="L24" s="593" t="str">
        <f>mergeValue(A24) &amp;"."&amp; mergeValue(B24)&amp;"."&amp; mergeValue(C24)&amp;"."&amp; mergeValue(D24)&amp;"."&amp; mergeValue(E24)&amp;"."&amp; mergeValue(F24)&amp;"."&amp; mergeValue(G24)</f>
        <v>1.1.1.1.1.1.1</v>
      </c>
      <c r="M24" s="1065"/>
      <c r="N24" s="586"/>
      <c r="O24" s="1074"/>
      <c r="P24" s="562"/>
      <c r="Q24" s="562"/>
      <c r="R24" s="1250"/>
      <c r="S24" s="1222" t="s">
        <v>83</v>
      </c>
      <c r="T24" s="1250"/>
      <c r="U24" s="1222" t="s">
        <v>84</v>
      </c>
      <c r="V24" s="578"/>
      <c r="W24" s="1232" t="s">
        <v>655</v>
      </c>
      <c r="X24" s="500" t="str">
        <f>strCheckDate(O25:V25)</f>
        <v/>
      </c>
      <c r="Y24" s="504"/>
      <c r="Z24" s="504" t="str">
        <f>IF(M24="","",M24 )</f>
        <v/>
      </c>
      <c r="AA24" s="504"/>
      <c r="AB24" s="504"/>
      <c r="AC24" s="504"/>
    </row>
    <row r="25" spans="1:33" ht="11.4" hidden="1">
      <c r="A25" s="1215"/>
      <c r="B25" s="1215"/>
      <c r="C25" s="1215"/>
      <c r="D25" s="1215"/>
      <c r="E25" s="1215"/>
      <c r="F25" s="1215"/>
      <c r="G25" s="901"/>
      <c r="H25" s="901"/>
      <c r="I25" s="1215"/>
      <c r="J25" s="1215"/>
      <c r="K25" s="909"/>
      <c r="L25" s="600"/>
      <c r="M25" s="646"/>
      <c r="N25" s="586"/>
      <c r="O25" s="584"/>
      <c r="P25" s="562"/>
      <c r="Q25" s="584" t="str">
        <f>R24 &amp; "-" &amp; T24</f>
        <v>-</v>
      </c>
      <c r="R25" s="1221"/>
      <c r="S25" s="1222"/>
      <c r="T25" s="1221"/>
      <c r="U25" s="1222"/>
      <c r="V25" s="578"/>
      <c r="W25" s="1233"/>
    </row>
    <row r="26" spans="1:33" s="476" customFormat="1" ht="15" customHeight="1">
      <c r="A26" s="1215"/>
      <c r="B26" s="1215"/>
      <c r="C26" s="1215"/>
      <c r="D26" s="1215"/>
      <c r="E26" s="1215"/>
      <c r="F26" s="1215"/>
      <c r="G26" s="903"/>
      <c r="H26" s="901"/>
      <c r="I26" s="1215"/>
      <c r="J26" s="1215"/>
      <c r="K26" s="908"/>
      <c r="L26" s="538"/>
      <c r="M26" s="557" t="s">
        <v>25</v>
      </c>
      <c r="N26" s="551"/>
      <c r="O26" s="545"/>
      <c r="P26" s="545"/>
      <c r="Q26" s="545"/>
      <c r="R26" s="573"/>
      <c r="S26" s="564"/>
      <c r="T26" s="563"/>
      <c r="U26" s="551"/>
      <c r="V26" s="560"/>
      <c r="W26" s="1234"/>
      <c r="X26" s="501"/>
      <c r="Y26" s="501"/>
      <c r="Z26" s="501"/>
      <c r="AA26" s="501"/>
      <c r="AB26" s="501"/>
      <c r="AC26" s="501"/>
      <c r="AD26" s="501"/>
      <c r="AE26" s="501"/>
      <c r="AF26" s="501"/>
      <c r="AG26" s="501"/>
    </row>
    <row r="27" spans="1:33" s="476" customFormat="1" ht="15" customHeight="1">
      <c r="A27" s="1215"/>
      <c r="B27" s="1215"/>
      <c r="C27" s="1215"/>
      <c r="D27" s="1215"/>
      <c r="E27" s="1215"/>
      <c r="F27" s="903"/>
      <c r="G27" s="903"/>
      <c r="H27" s="901"/>
      <c r="I27" s="1215"/>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6" customFormat="1" ht="15" customHeight="1">
      <c r="A28" s="1215"/>
      <c r="B28" s="1215"/>
      <c r="C28" s="1215"/>
      <c r="D28" s="1215"/>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6" customFormat="1" ht="15" customHeight="1">
      <c r="A29" s="1215"/>
      <c r="B29" s="1215"/>
      <c r="C29" s="1215"/>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6" customFormat="1" ht="15" customHeight="1">
      <c r="A30" s="1215"/>
      <c r="B30" s="1215"/>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6" customFormat="1" ht="15" customHeight="1">
      <c r="A31" s="1215"/>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6" customFormat="1" ht="15" customHeight="1">
      <c r="A32" s="895"/>
      <c r="B32" s="895"/>
      <c r="C32" s="895"/>
      <c r="D32" s="895"/>
      <c r="E32" s="895"/>
      <c r="F32" s="895"/>
      <c r="G32" s="895"/>
      <c r="H32" s="895"/>
      <c r="I32" s="895"/>
      <c r="J32" s="895"/>
      <c r="K32" s="895"/>
      <c r="L32" s="538"/>
      <c r="M32" s="565" t="s">
        <v>308</v>
      </c>
      <c r="N32" s="549"/>
      <c r="O32" s="545"/>
      <c r="P32" s="545"/>
      <c r="Q32" s="545"/>
      <c r="R32" s="573"/>
      <c r="S32" s="564"/>
      <c r="T32" s="563"/>
      <c r="U32" s="549"/>
      <c r="V32" s="564"/>
      <c r="W32" s="560"/>
      <c r="X32" s="501"/>
      <c r="Y32" s="501"/>
      <c r="Z32" s="501"/>
      <c r="AA32" s="501"/>
      <c r="AB32" s="501"/>
      <c r="AC32" s="501"/>
      <c r="AD32" s="501"/>
      <c r="AE32" s="501"/>
      <c r="AF32" s="501"/>
      <c r="AG32" s="501"/>
    </row>
    <row r="33" spans="12:23" ht="3.15" customHeight="1">
      <c r="L33" s="486"/>
      <c r="M33" s="486"/>
      <c r="N33" s="486"/>
      <c r="O33" s="486"/>
      <c r="P33" s="486"/>
      <c r="Q33" s="486"/>
      <c r="R33" s="486"/>
      <c r="S33" s="486"/>
      <c r="T33" s="486"/>
      <c r="U33" s="486"/>
    </row>
    <row r="34" spans="12:23" ht="133.5" customHeight="1">
      <c r="L34" s="1">
        <v>1</v>
      </c>
      <c r="M34" s="1208" t="s">
        <v>631</v>
      </c>
      <c r="N34" s="1208"/>
      <c r="O34" s="1208"/>
      <c r="P34" s="1208"/>
      <c r="Q34" s="1208"/>
      <c r="R34" s="1208"/>
      <c r="S34" s="1208"/>
      <c r="T34" s="1208"/>
      <c r="U34" s="1208"/>
      <c r="V34" s="1208"/>
      <c r="W34" s="1208"/>
    </row>
  </sheetData>
  <sheetProtection password="FA9C" sheet="1" objects="1" scenarios="1" formatColumns="0" formatRows="0"/>
  <dataConsolidate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ColWidth="9.125" defaultRowHeight="11.4"/>
  <cols>
    <col min="1" max="16384" width="9.1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election activeCell="E1" sqref="E1"/>
    </sheetView>
  </sheetViews>
  <sheetFormatPr defaultColWidth="10.625" defaultRowHeight="13.8"/>
  <cols>
    <col min="1" max="1" width="3.75" style="591" hidden="1" customWidth="1"/>
    <col min="2" max="4" width="3.75" style="585" hidden="1" customWidth="1"/>
    <col min="5" max="5" width="3.75" style="530" customWidth="1"/>
    <col min="6" max="6" width="9.75" style="523" customWidth="1"/>
    <col min="7" max="7" width="37.75" style="523" customWidth="1"/>
    <col min="8" max="8" width="66.875" style="523" customWidth="1"/>
    <col min="9" max="9" width="115.75" style="523" customWidth="1"/>
    <col min="10" max="11" width="10.625" style="585"/>
    <col min="12" max="12" width="11.125" style="585" customWidth="1"/>
    <col min="13" max="20" width="10.625" style="585"/>
    <col min="21" max="16384" width="10.625" style="523"/>
  </cols>
  <sheetData>
    <row r="1" spans="1:20" ht="3.15" customHeight="1">
      <c r="A1" s="591" t="s">
        <v>50</v>
      </c>
    </row>
    <row r="2" spans="1:20" ht="22.2">
      <c r="F2" s="1209" t="s">
        <v>490</v>
      </c>
      <c r="G2" s="1210"/>
      <c r="H2" s="1211"/>
      <c r="I2" s="640"/>
    </row>
    <row r="3" spans="1:20" ht="3.15" customHeight="1"/>
    <row r="4" spans="1:20" s="570" customFormat="1" ht="11.4">
      <c r="A4" s="590"/>
      <c r="B4" s="590"/>
      <c r="C4" s="590"/>
      <c r="D4" s="590"/>
      <c r="F4" s="1163" t="s">
        <v>453</v>
      </c>
      <c r="G4" s="1163"/>
      <c r="H4" s="1163"/>
      <c r="I4" s="1212"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12"/>
      <c r="J5" s="590"/>
      <c r="K5" s="590"/>
      <c r="L5" s="590"/>
      <c r="M5" s="590"/>
      <c r="N5" s="590"/>
      <c r="O5" s="590"/>
      <c r="P5" s="590"/>
      <c r="Q5" s="590"/>
      <c r="R5" s="590"/>
      <c r="S5" s="590"/>
      <c r="T5" s="590"/>
    </row>
    <row r="6" spans="1:20" s="570" customFormat="1" ht="12.15"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600000000000001">
      <c r="A7" s="590"/>
      <c r="B7" s="590"/>
      <c r="C7" s="590"/>
      <c r="D7" s="590"/>
      <c r="F7" s="616">
        <v>1</v>
      </c>
      <c r="G7" s="632" t="s">
        <v>491</v>
      </c>
      <c r="H7" s="604" t="str">
        <f>IF(dateCh="","",dateCh)</f>
        <v>18.12.2020</v>
      </c>
      <c r="I7" s="581" t="s">
        <v>492</v>
      </c>
      <c r="J7" s="615"/>
      <c r="K7" s="590"/>
      <c r="L7" s="590"/>
      <c r="M7" s="590"/>
      <c r="N7" s="590"/>
      <c r="O7" s="590"/>
      <c r="P7" s="590"/>
      <c r="Q7" s="590"/>
      <c r="R7" s="590"/>
      <c r="S7" s="590"/>
      <c r="T7" s="590"/>
    </row>
    <row r="8" spans="1:20" s="570" customFormat="1" ht="45.6">
      <c r="A8" s="1213">
        <v>1</v>
      </c>
      <c r="B8" s="590"/>
      <c r="C8" s="590"/>
      <c r="D8" s="590"/>
      <c r="F8" s="616" t="str">
        <f>"2." &amp;mergeValue(A8)</f>
        <v>2.1</v>
      </c>
      <c r="G8" s="632" t="s">
        <v>493</v>
      </c>
      <c r="H8" s="604" t="str">
        <f>IF('Перечень тарифов'!R42="","наименование отсутствует","" &amp; 'Перечень тарифов'!R42 &amp; "")</f>
        <v>наименование отсутствует</v>
      </c>
      <c r="I8" s="581" t="s">
        <v>589</v>
      </c>
      <c r="J8" s="615"/>
      <c r="K8" s="590"/>
      <c r="L8" s="590"/>
      <c r="M8" s="590"/>
      <c r="N8" s="590"/>
      <c r="O8" s="590"/>
      <c r="P8" s="590"/>
      <c r="Q8" s="590"/>
      <c r="R8" s="590"/>
      <c r="S8" s="590"/>
      <c r="T8" s="590"/>
    </row>
    <row r="9" spans="1:20" s="570" customFormat="1" ht="22.8">
      <c r="A9" s="1213"/>
      <c r="B9" s="590"/>
      <c r="C9" s="590"/>
      <c r="D9" s="590"/>
      <c r="F9" s="616" t="str">
        <f>"3." &amp;mergeValue(A9)</f>
        <v>3.1</v>
      </c>
      <c r="G9" s="632" t="s">
        <v>494</v>
      </c>
      <c r="H9" s="604" t="str">
        <f>IF('Перечень тарифов'!F42="","наименование отсутствует","" &amp; 'Перечень тарифов'!F42 &amp; "")</f>
        <v>Производство. Теплоноситель; Передача. Теплоноситель; Сбыт. Теплоноситель</v>
      </c>
      <c r="I9" s="581" t="s">
        <v>587</v>
      </c>
      <c r="J9" s="615"/>
      <c r="K9" s="590"/>
      <c r="L9" s="590"/>
      <c r="M9" s="590"/>
      <c r="N9" s="590"/>
      <c r="O9" s="590"/>
      <c r="P9" s="590"/>
      <c r="Q9" s="590"/>
      <c r="R9" s="590"/>
      <c r="S9" s="590"/>
      <c r="T9" s="590"/>
    </row>
    <row r="10" spans="1:20" s="570" customFormat="1" ht="22.8">
      <c r="A10" s="1213"/>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600000000000001">
      <c r="A11" s="1213"/>
      <c r="B11" s="1213">
        <v>1</v>
      </c>
      <c r="C11" s="623"/>
      <c r="D11" s="623"/>
      <c r="F11" s="616" t="str">
        <f>"4."&amp;mergeValue(A11) &amp;"."&amp;mergeValue(B11)</f>
        <v>4.1.1</v>
      </c>
      <c r="G11" s="611" t="s">
        <v>591</v>
      </c>
      <c r="H11" s="604" t="str">
        <f>IF(region_name="","",region_name)</f>
        <v>г.Санкт-Петербург</v>
      </c>
      <c r="I11" s="581" t="s">
        <v>498</v>
      </c>
      <c r="J11" s="615"/>
      <c r="K11" s="590"/>
      <c r="L11" s="590"/>
      <c r="M11" s="590"/>
      <c r="N11" s="590"/>
      <c r="O11" s="590"/>
      <c r="P11" s="590"/>
      <c r="Q11" s="590"/>
      <c r="R11" s="590"/>
      <c r="S11" s="590"/>
      <c r="T11" s="590"/>
    </row>
    <row r="12" spans="1:20" s="570" customFormat="1" ht="22.8">
      <c r="A12" s="1213"/>
      <c r="B12" s="1213"/>
      <c r="C12" s="1213">
        <v>1</v>
      </c>
      <c r="D12" s="623"/>
      <c r="F12" s="616" t="str">
        <f>"4."&amp;mergeValue(A12) &amp;"."&amp;mergeValue(B12)&amp;"."&amp;mergeValue(C12)</f>
        <v>4.1.1.1</v>
      </c>
      <c r="G12" s="622" t="s">
        <v>496</v>
      </c>
      <c r="H12" s="604" t="str">
        <f>IF(Территории!H13="","","" &amp; Территории!H13 &amp; "")</f>
        <v>город Санкт-Петербург</v>
      </c>
      <c r="I12" s="581" t="s">
        <v>499</v>
      </c>
      <c r="J12" s="615"/>
      <c r="K12" s="590"/>
      <c r="L12" s="590"/>
      <c r="M12" s="590"/>
      <c r="N12" s="590"/>
      <c r="O12" s="590"/>
      <c r="P12" s="590"/>
      <c r="Q12" s="590"/>
      <c r="R12" s="590"/>
      <c r="S12" s="590"/>
      <c r="T12" s="590"/>
    </row>
    <row r="13" spans="1:20" s="570" customFormat="1" ht="57">
      <c r="A13" s="1213"/>
      <c r="B13" s="1213"/>
      <c r="C13" s="1213"/>
      <c r="D13" s="623">
        <v>1</v>
      </c>
      <c r="F13" s="616" t="str">
        <f>"4."&amp;mergeValue(A13) &amp;"."&amp;mergeValue(B13)&amp;"."&amp;mergeValue(C13)&amp;"."&amp;mergeValue(D13)</f>
        <v>4.1.1.1.1</v>
      </c>
      <c r="G13" s="633" t="s">
        <v>497</v>
      </c>
      <c r="H13" s="604" t="str">
        <f>IF(Территории!R14="","","" &amp; Территории!R14 &amp; "")</f>
        <v>город Санкт-Петербург (40000000)</v>
      </c>
      <c r="I13" s="1107" t="s">
        <v>590</v>
      </c>
      <c r="J13" s="615"/>
      <c r="K13" s="590"/>
      <c r="L13" s="590"/>
      <c r="M13" s="590"/>
      <c r="N13" s="590"/>
      <c r="O13" s="590"/>
      <c r="P13" s="590"/>
      <c r="Q13" s="590"/>
      <c r="R13" s="590"/>
      <c r="S13" s="590"/>
      <c r="T13" s="590"/>
    </row>
    <row r="14" spans="1:20" s="613" customFormat="1" ht="3.15"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208" t="s">
        <v>592</v>
      </c>
      <c r="H15" s="1208"/>
      <c r="I15" s="594"/>
      <c r="J15" s="614"/>
      <c r="K15" s="614"/>
      <c r="L15" s="614"/>
      <c r="M15" s="614"/>
      <c r="N15" s="614"/>
      <c r="O15" s="614"/>
      <c r="P15" s="614"/>
      <c r="Q15" s="614"/>
      <c r="R15" s="614"/>
      <c r="S15" s="614"/>
      <c r="T15" s="614"/>
    </row>
  </sheetData>
  <sheetProtection algorithmName="SHA-512" hashValue="czlnnbGdjxq8ERyAPzC4NtQSJPia2SNvJvoasCM0NIsKNiOKKzlfkFB83E8BNq1s3fO5rd9yxZAIsGVgz91YWA==" saltValue="jG8lxC/21nKvZmiDu6jaN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Q30"/>
  <sheetViews>
    <sheetView showGridLines="0" topLeftCell="I4" zoomScaleNormal="100" workbookViewId="0">
      <selection activeCell="I4" sqref="I4"/>
    </sheetView>
  </sheetViews>
  <sheetFormatPr defaultColWidth="10.625" defaultRowHeight="13.8"/>
  <cols>
    <col min="1" max="6" width="10.625" style="585" hidden="1" customWidth="1"/>
    <col min="7" max="8" width="9.125" style="591" hidden="1" customWidth="1"/>
    <col min="9" max="9" width="3.75" style="531" customWidth="1"/>
    <col min="10" max="11" width="3.75" style="530" customWidth="1"/>
    <col min="12" max="12" width="12.75" style="523" customWidth="1"/>
    <col min="13" max="13" width="44.75" style="523" customWidth="1"/>
    <col min="14" max="14" width="1.75" style="523" hidden="1" customWidth="1"/>
    <col min="15" max="15" width="13.75" style="523" customWidth="1"/>
    <col min="16" max="17" width="1.75" style="523" hidden="1" customWidth="1"/>
    <col min="18" max="18" width="11.75" style="523" customWidth="1"/>
    <col min="19" max="19" width="3.75" style="523" customWidth="1"/>
    <col min="20" max="20" width="11.75" style="523" customWidth="1"/>
    <col min="21" max="21" width="8.625" style="523" customWidth="1"/>
    <col min="22" max="22" width="13.375" style="1057" customWidth="1"/>
    <col min="23" max="24" width="1.75" style="1057" hidden="1" customWidth="1"/>
    <col min="25" max="25" width="11.75" style="1057" customWidth="1"/>
    <col min="26" max="26" width="3.75" style="1057" customWidth="1"/>
    <col min="27" max="27" width="11.75" style="1057" customWidth="1"/>
    <col min="28" max="28" width="8.625" style="1057" customWidth="1"/>
    <col min="29" max="29" width="4.75" style="523" customWidth="1"/>
    <col min="30" max="30" width="115.75" style="523" customWidth="1"/>
    <col min="31" max="42" width="10.625" style="585"/>
    <col min="43" max="263" width="10.625" style="523"/>
    <col min="264" max="271" width="0" style="523" hidden="1" customWidth="1"/>
    <col min="272" max="274" width="3.75" style="523" customWidth="1"/>
    <col min="275" max="275" width="12.75" style="523" customWidth="1"/>
    <col min="276" max="276" width="47.375" style="523" customWidth="1"/>
    <col min="277" max="280" width="0" style="523" hidden="1" customWidth="1"/>
    <col min="281" max="281" width="11.75" style="523" customWidth="1"/>
    <col min="282" max="282" width="6.375" style="523" bestFit="1" customWidth="1"/>
    <col min="283" max="283" width="11.75" style="523" customWidth="1"/>
    <col min="284" max="284" width="0" style="523" hidden="1" customWidth="1"/>
    <col min="285" max="285" width="3.75" style="523" customWidth="1"/>
    <col min="286" max="286" width="11.125" style="523" bestFit="1" customWidth="1"/>
    <col min="287" max="519" width="10.625" style="523"/>
    <col min="520" max="527" width="0" style="523" hidden="1" customWidth="1"/>
    <col min="528" max="530" width="3.75" style="523" customWidth="1"/>
    <col min="531" max="531" width="12.75" style="523" customWidth="1"/>
    <col min="532" max="532" width="47.375" style="523" customWidth="1"/>
    <col min="533" max="536" width="0" style="523" hidden="1" customWidth="1"/>
    <col min="537" max="537" width="11.75" style="523" customWidth="1"/>
    <col min="538" max="538" width="6.375" style="523" bestFit="1" customWidth="1"/>
    <col min="539" max="539" width="11.75" style="523" customWidth="1"/>
    <col min="540" max="540" width="0" style="523" hidden="1" customWidth="1"/>
    <col min="541" max="541" width="3.75" style="523" customWidth="1"/>
    <col min="542" max="542" width="11.125" style="523" bestFit="1" customWidth="1"/>
    <col min="543" max="775" width="10.625" style="523"/>
    <col min="776" max="783" width="0" style="523" hidden="1" customWidth="1"/>
    <col min="784" max="786" width="3.75" style="523" customWidth="1"/>
    <col min="787" max="787" width="12.75" style="523" customWidth="1"/>
    <col min="788" max="788" width="47.375" style="523" customWidth="1"/>
    <col min="789" max="792" width="0" style="523" hidden="1" customWidth="1"/>
    <col min="793" max="793" width="11.75" style="523" customWidth="1"/>
    <col min="794" max="794" width="6.375" style="523" bestFit="1" customWidth="1"/>
    <col min="795" max="795" width="11.75" style="523" customWidth="1"/>
    <col min="796" max="796" width="0" style="523" hidden="1" customWidth="1"/>
    <col min="797" max="797" width="3.75" style="523" customWidth="1"/>
    <col min="798" max="798" width="11.125" style="523" bestFit="1" customWidth="1"/>
    <col min="799" max="1031" width="10.625" style="523"/>
    <col min="1032" max="1039" width="0" style="523" hidden="1" customWidth="1"/>
    <col min="1040" max="1042" width="3.75" style="523" customWidth="1"/>
    <col min="1043" max="1043" width="12.75" style="523" customWidth="1"/>
    <col min="1044" max="1044" width="47.375" style="523" customWidth="1"/>
    <col min="1045" max="1048" width="0" style="523" hidden="1" customWidth="1"/>
    <col min="1049" max="1049" width="11.75" style="523" customWidth="1"/>
    <col min="1050" max="1050" width="6.375" style="523" bestFit="1" customWidth="1"/>
    <col min="1051" max="1051" width="11.75" style="523" customWidth="1"/>
    <col min="1052" max="1052" width="0" style="523" hidden="1" customWidth="1"/>
    <col min="1053" max="1053" width="3.75" style="523" customWidth="1"/>
    <col min="1054" max="1054" width="11.125" style="523" bestFit="1" customWidth="1"/>
    <col min="1055" max="1287" width="10.625" style="523"/>
    <col min="1288" max="1295" width="0" style="523" hidden="1" customWidth="1"/>
    <col min="1296" max="1298" width="3.75" style="523" customWidth="1"/>
    <col min="1299" max="1299" width="12.75" style="523" customWidth="1"/>
    <col min="1300" max="1300" width="47.375" style="523" customWidth="1"/>
    <col min="1301" max="1304" width="0" style="523" hidden="1" customWidth="1"/>
    <col min="1305" max="1305" width="11.75" style="523" customWidth="1"/>
    <col min="1306" max="1306" width="6.375" style="523" bestFit="1" customWidth="1"/>
    <col min="1307" max="1307" width="11.75" style="523" customWidth="1"/>
    <col min="1308" max="1308" width="0" style="523" hidden="1" customWidth="1"/>
    <col min="1309" max="1309" width="3.75" style="523" customWidth="1"/>
    <col min="1310" max="1310" width="11.125" style="523" bestFit="1" customWidth="1"/>
    <col min="1311" max="1543" width="10.625" style="523"/>
    <col min="1544" max="1551" width="0" style="523" hidden="1" customWidth="1"/>
    <col min="1552" max="1554" width="3.75" style="523" customWidth="1"/>
    <col min="1555" max="1555" width="12.75" style="523" customWidth="1"/>
    <col min="1556" max="1556" width="47.375" style="523" customWidth="1"/>
    <col min="1557" max="1560" width="0" style="523" hidden="1" customWidth="1"/>
    <col min="1561" max="1561" width="11.75" style="523" customWidth="1"/>
    <col min="1562" max="1562" width="6.375" style="523" bestFit="1" customWidth="1"/>
    <col min="1563" max="1563" width="11.75" style="523" customWidth="1"/>
    <col min="1564" max="1564" width="0" style="523" hidden="1" customWidth="1"/>
    <col min="1565" max="1565" width="3.75" style="523" customWidth="1"/>
    <col min="1566" max="1566" width="11.125" style="523" bestFit="1" customWidth="1"/>
    <col min="1567" max="1799" width="10.625" style="523"/>
    <col min="1800" max="1807" width="0" style="523" hidden="1" customWidth="1"/>
    <col min="1808" max="1810" width="3.75" style="523" customWidth="1"/>
    <col min="1811" max="1811" width="12.75" style="523" customWidth="1"/>
    <col min="1812" max="1812" width="47.375" style="523" customWidth="1"/>
    <col min="1813" max="1816" width="0" style="523" hidden="1" customWidth="1"/>
    <col min="1817" max="1817" width="11.75" style="523" customWidth="1"/>
    <col min="1818" max="1818" width="6.375" style="523" bestFit="1" customWidth="1"/>
    <col min="1819" max="1819" width="11.75" style="523" customWidth="1"/>
    <col min="1820" max="1820" width="0" style="523" hidden="1" customWidth="1"/>
    <col min="1821" max="1821" width="3.75" style="523" customWidth="1"/>
    <col min="1822" max="1822" width="11.125" style="523" bestFit="1" customWidth="1"/>
    <col min="1823" max="2055" width="10.625" style="523"/>
    <col min="2056" max="2063" width="0" style="523" hidden="1" customWidth="1"/>
    <col min="2064" max="2066" width="3.75" style="523" customWidth="1"/>
    <col min="2067" max="2067" width="12.75" style="523" customWidth="1"/>
    <col min="2068" max="2068" width="47.375" style="523" customWidth="1"/>
    <col min="2069" max="2072" width="0" style="523" hidden="1" customWidth="1"/>
    <col min="2073" max="2073" width="11.75" style="523" customWidth="1"/>
    <col min="2074" max="2074" width="6.375" style="523" bestFit="1" customWidth="1"/>
    <col min="2075" max="2075" width="11.75" style="523" customWidth="1"/>
    <col min="2076" max="2076" width="0" style="523" hidden="1" customWidth="1"/>
    <col min="2077" max="2077" width="3.75" style="523" customWidth="1"/>
    <col min="2078" max="2078" width="11.125" style="523" bestFit="1" customWidth="1"/>
    <col min="2079" max="2311" width="10.625" style="523"/>
    <col min="2312" max="2319" width="0" style="523" hidden="1" customWidth="1"/>
    <col min="2320" max="2322" width="3.75" style="523" customWidth="1"/>
    <col min="2323" max="2323" width="12.75" style="523" customWidth="1"/>
    <col min="2324" max="2324" width="47.375" style="523" customWidth="1"/>
    <col min="2325" max="2328" width="0" style="523" hidden="1" customWidth="1"/>
    <col min="2329" max="2329" width="11.75" style="523" customWidth="1"/>
    <col min="2330" max="2330" width="6.375" style="523" bestFit="1" customWidth="1"/>
    <col min="2331" max="2331" width="11.75" style="523" customWidth="1"/>
    <col min="2332" max="2332" width="0" style="523" hidden="1" customWidth="1"/>
    <col min="2333" max="2333" width="3.75" style="523" customWidth="1"/>
    <col min="2334" max="2334" width="11.125" style="523" bestFit="1" customWidth="1"/>
    <col min="2335" max="2567" width="10.625" style="523"/>
    <col min="2568" max="2575" width="0" style="523" hidden="1" customWidth="1"/>
    <col min="2576" max="2578" width="3.75" style="523" customWidth="1"/>
    <col min="2579" max="2579" width="12.75" style="523" customWidth="1"/>
    <col min="2580" max="2580" width="47.375" style="523" customWidth="1"/>
    <col min="2581" max="2584" width="0" style="523" hidden="1" customWidth="1"/>
    <col min="2585" max="2585" width="11.75" style="523" customWidth="1"/>
    <col min="2586" max="2586" width="6.375" style="523" bestFit="1" customWidth="1"/>
    <col min="2587" max="2587" width="11.75" style="523" customWidth="1"/>
    <col min="2588" max="2588" width="0" style="523" hidden="1" customWidth="1"/>
    <col min="2589" max="2589" width="3.75" style="523" customWidth="1"/>
    <col min="2590" max="2590" width="11.125" style="523" bestFit="1" customWidth="1"/>
    <col min="2591" max="2823" width="10.625" style="523"/>
    <col min="2824" max="2831" width="0" style="523" hidden="1" customWidth="1"/>
    <col min="2832" max="2834" width="3.75" style="523" customWidth="1"/>
    <col min="2835" max="2835" width="12.75" style="523" customWidth="1"/>
    <col min="2836" max="2836" width="47.375" style="523" customWidth="1"/>
    <col min="2837" max="2840" width="0" style="523" hidden="1" customWidth="1"/>
    <col min="2841" max="2841" width="11.75" style="523" customWidth="1"/>
    <col min="2842" max="2842" width="6.375" style="523" bestFit="1" customWidth="1"/>
    <col min="2843" max="2843" width="11.75" style="523" customWidth="1"/>
    <col min="2844" max="2844" width="0" style="523" hidden="1" customWidth="1"/>
    <col min="2845" max="2845" width="3.75" style="523" customWidth="1"/>
    <col min="2846" max="2846" width="11.125" style="523" bestFit="1" customWidth="1"/>
    <col min="2847" max="3079" width="10.625" style="523"/>
    <col min="3080" max="3087" width="0" style="523" hidden="1" customWidth="1"/>
    <col min="3088" max="3090" width="3.75" style="523" customWidth="1"/>
    <col min="3091" max="3091" width="12.75" style="523" customWidth="1"/>
    <col min="3092" max="3092" width="47.375" style="523" customWidth="1"/>
    <col min="3093" max="3096" width="0" style="523" hidden="1" customWidth="1"/>
    <col min="3097" max="3097" width="11.75" style="523" customWidth="1"/>
    <col min="3098" max="3098" width="6.375" style="523" bestFit="1" customWidth="1"/>
    <col min="3099" max="3099" width="11.75" style="523" customWidth="1"/>
    <col min="3100" max="3100" width="0" style="523" hidden="1" customWidth="1"/>
    <col min="3101" max="3101" width="3.75" style="523" customWidth="1"/>
    <col min="3102" max="3102" width="11.125" style="523" bestFit="1" customWidth="1"/>
    <col min="3103" max="3335" width="10.625" style="523"/>
    <col min="3336" max="3343" width="0" style="523" hidden="1" customWidth="1"/>
    <col min="3344" max="3346" width="3.75" style="523" customWidth="1"/>
    <col min="3347" max="3347" width="12.75" style="523" customWidth="1"/>
    <col min="3348" max="3348" width="47.375" style="523" customWidth="1"/>
    <col min="3349" max="3352" width="0" style="523" hidden="1" customWidth="1"/>
    <col min="3353" max="3353" width="11.75" style="523" customWidth="1"/>
    <col min="3354" max="3354" width="6.375" style="523" bestFit="1" customWidth="1"/>
    <col min="3355" max="3355" width="11.75" style="523" customWidth="1"/>
    <col min="3356" max="3356" width="0" style="523" hidden="1" customWidth="1"/>
    <col min="3357" max="3357" width="3.75" style="523" customWidth="1"/>
    <col min="3358" max="3358" width="11.125" style="523" bestFit="1" customWidth="1"/>
    <col min="3359" max="3591" width="10.625" style="523"/>
    <col min="3592" max="3599" width="0" style="523" hidden="1" customWidth="1"/>
    <col min="3600" max="3602" width="3.75" style="523" customWidth="1"/>
    <col min="3603" max="3603" width="12.75" style="523" customWidth="1"/>
    <col min="3604" max="3604" width="47.375" style="523" customWidth="1"/>
    <col min="3605" max="3608" width="0" style="523" hidden="1" customWidth="1"/>
    <col min="3609" max="3609" width="11.75" style="523" customWidth="1"/>
    <col min="3610" max="3610" width="6.375" style="523" bestFit="1" customWidth="1"/>
    <col min="3611" max="3611" width="11.75" style="523" customWidth="1"/>
    <col min="3612" max="3612" width="0" style="523" hidden="1" customWidth="1"/>
    <col min="3613" max="3613" width="3.75" style="523" customWidth="1"/>
    <col min="3614" max="3614" width="11.125" style="523" bestFit="1" customWidth="1"/>
    <col min="3615" max="3847" width="10.625" style="523"/>
    <col min="3848" max="3855" width="0" style="523" hidden="1" customWidth="1"/>
    <col min="3856" max="3858" width="3.75" style="523" customWidth="1"/>
    <col min="3859" max="3859" width="12.75" style="523" customWidth="1"/>
    <col min="3860" max="3860" width="47.375" style="523" customWidth="1"/>
    <col min="3861" max="3864" width="0" style="523" hidden="1" customWidth="1"/>
    <col min="3865" max="3865" width="11.75" style="523" customWidth="1"/>
    <col min="3866" max="3866" width="6.375" style="523" bestFit="1" customWidth="1"/>
    <col min="3867" max="3867" width="11.75" style="523" customWidth="1"/>
    <col min="3868" max="3868" width="0" style="523" hidden="1" customWidth="1"/>
    <col min="3869" max="3869" width="3.75" style="523" customWidth="1"/>
    <col min="3870" max="3870" width="11.125" style="523" bestFit="1" customWidth="1"/>
    <col min="3871" max="4103" width="10.625" style="523"/>
    <col min="4104" max="4111" width="0" style="523" hidden="1" customWidth="1"/>
    <col min="4112" max="4114" width="3.75" style="523" customWidth="1"/>
    <col min="4115" max="4115" width="12.75" style="523" customWidth="1"/>
    <col min="4116" max="4116" width="47.375" style="523" customWidth="1"/>
    <col min="4117" max="4120" width="0" style="523" hidden="1" customWidth="1"/>
    <col min="4121" max="4121" width="11.75" style="523" customWidth="1"/>
    <col min="4122" max="4122" width="6.375" style="523" bestFit="1" customWidth="1"/>
    <col min="4123" max="4123" width="11.75" style="523" customWidth="1"/>
    <col min="4124" max="4124" width="0" style="523" hidden="1" customWidth="1"/>
    <col min="4125" max="4125" width="3.75" style="523" customWidth="1"/>
    <col min="4126" max="4126" width="11.125" style="523" bestFit="1" customWidth="1"/>
    <col min="4127" max="4359" width="10.625" style="523"/>
    <col min="4360" max="4367" width="0" style="523" hidden="1" customWidth="1"/>
    <col min="4368" max="4370" width="3.75" style="523" customWidth="1"/>
    <col min="4371" max="4371" width="12.75" style="523" customWidth="1"/>
    <col min="4372" max="4372" width="47.375" style="523" customWidth="1"/>
    <col min="4373" max="4376" width="0" style="523" hidden="1" customWidth="1"/>
    <col min="4377" max="4377" width="11.75" style="523" customWidth="1"/>
    <col min="4378" max="4378" width="6.375" style="523" bestFit="1" customWidth="1"/>
    <col min="4379" max="4379" width="11.75" style="523" customWidth="1"/>
    <col min="4380" max="4380" width="0" style="523" hidden="1" customWidth="1"/>
    <col min="4381" max="4381" width="3.75" style="523" customWidth="1"/>
    <col min="4382" max="4382" width="11.125" style="523" bestFit="1" customWidth="1"/>
    <col min="4383" max="4615" width="10.625" style="523"/>
    <col min="4616" max="4623" width="0" style="523" hidden="1" customWidth="1"/>
    <col min="4624" max="4626" width="3.75" style="523" customWidth="1"/>
    <col min="4627" max="4627" width="12.75" style="523" customWidth="1"/>
    <col min="4628" max="4628" width="47.375" style="523" customWidth="1"/>
    <col min="4629" max="4632" width="0" style="523" hidden="1" customWidth="1"/>
    <col min="4633" max="4633" width="11.75" style="523" customWidth="1"/>
    <col min="4634" max="4634" width="6.375" style="523" bestFit="1" customWidth="1"/>
    <col min="4635" max="4635" width="11.75" style="523" customWidth="1"/>
    <col min="4636" max="4636" width="0" style="523" hidden="1" customWidth="1"/>
    <col min="4637" max="4637" width="3.75" style="523" customWidth="1"/>
    <col min="4638" max="4638" width="11.125" style="523" bestFit="1" customWidth="1"/>
    <col min="4639" max="4871" width="10.625" style="523"/>
    <col min="4872" max="4879" width="0" style="523" hidden="1" customWidth="1"/>
    <col min="4880" max="4882" width="3.75" style="523" customWidth="1"/>
    <col min="4883" max="4883" width="12.75" style="523" customWidth="1"/>
    <col min="4884" max="4884" width="47.375" style="523" customWidth="1"/>
    <col min="4885" max="4888" width="0" style="523" hidden="1" customWidth="1"/>
    <col min="4889" max="4889" width="11.75" style="523" customWidth="1"/>
    <col min="4890" max="4890" width="6.375" style="523" bestFit="1" customWidth="1"/>
    <col min="4891" max="4891" width="11.75" style="523" customWidth="1"/>
    <col min="4892" max="4892" width="0" style="523" hidden="1" customWidth="1"/>
    <col min="4893" max="4893" width="3.75" style="523" customWidth="1"/>
    <col min="4894" max="4894" width="11.125" style="523" bestFit="1" customWidth="1"/>
    <col min="4895" max="5127" width="10.625" style="523"/>
    <col min="5128" max="5135" width="0" style="523" hidden="1" customWidth="1"/>
    <col min="5136" max="5138" width="3.75" style="523" customWidth="1"/>
    <col min="5139" max="5139" width="12.75" style="523" customWidth="1"/>
    <col min="5140" max="5140" width="47.375" style="523" customWidth="1"/>
    <col min="5141" max="5144" width="0" style="523" hidden="1" customWidth="1"/>
    <col min="5145" max="5145" width="11.75" style="523" customWidth="1"/>
    <col min="5146" max="5146" width="6.375" style="523" bestFit="1" customWidth="1"/>
    <col min="5147" max="5147" width="11.75" style="523" customWidth="1"/>
    <col min="5148" max="5148" width="0" style="523" hidden="1" customWidth="1"/>
    <col min="5149" max="5149" width="3.75" style="523" customWidth="1"/>
    <col min="5150" max="5150" width="11.125" style="523" bestFit="1" customWidth="1"/>
    <col min="5151" max="5383" width="10.625" style="523"/>
    <col min="5384" max="5391" width="0" style="523" hidden="1" customWidth="1"/>
    <col min="5392" max="5394" width="3.75" style="523" customWidth="1"/>
    <col min="5395" max="5395" width="12.75" style="523" customWidth="1"/>
    <col min="5396" max="5396" width="47.375" style="523" customWidth="1"/>
    <col min="5397" max="5400" width="0" style="523" hidden="1" customWidth="1"/>
    <col min="5401" max="5401" width="11.75" style="523" customWidth="1"/>
    <col min="5402" max="5402" width="6.375" style="523" bestFit="1" customWidth="1"/>
    <col min="5403" max="5403" width="11.75" style="523" customWidth="1"/>
    <col min="5404" max="5404" width="0" style="523" hidden="1" customWidth="1"/>
    <col min="5405" max="5405" width="3.75" style="523" customWidth="1"/>
    <col min="5406" max="5406" width="11.125" style="523" bestFit="1" customWidth="1"/>
    <col min="5407" max="5639" width="10.625" style="523"/>
    <col min="5640" max="5647" width="0" style="523" hidden="1" customWidth="1"/>
    <col min="5648" max="5650" width="3.75" style="523" customWidth="1"/>
    <col min="5651" max="5651" width="12.75" style="523" customWidth="1"/>
    <col min="5652" max="5652" width="47.375" style="523" customWidth="1"/>
    <col min="5653" max="5656" width="0" style="523" hidden="1" customWidth="1"/>
    <col min="5657" max="5657" width="11.75" style="523" customWidth="1"/>
    <col min="5658" max="5658" width="6.375" style="523" bestFit="1" customWidth="1"/>
    <col min="5659" max="5659" width="11.75" style="523" customWidth="1"/>
    <col min="5660" max="5660" width="0" style="523" hidden="1" customWidth="1"/>
    <col min="5661" max="5661" width="3.75" style="523" customWidth="1"/>
    <col min="5662" max="5662" width="11.125" style="523" bestFit="1" customWidth="1"/>
    <col min="5663" max="5895" width="10.625" style="523"/>
    <col min="5896" max="5903" width="0" style="523" hidden="1" customWidth="1"/>
    <col min="5904" max="5906" width="3.75" style="523" customWidth="1"/>
    <col min="5907" max="5907" width="12.75" style="523" customWidth="1"/>
    <col min="5908" max="5908" width="47.375" style="523" customWidth="1"/>
    <col min="5909" max="5912" width="0" style="523" hidden="1" customWidth="1"/>
    <col min="5913" max="5913" width="11.75" style="523" customWidth="1"/>
    <col min="5914" max="5914" width="6.375" style="523" bestFit="1" customWidth="1"/>
    <col min="5915" max="5915" width="11.75" style="523" customWidth="1"/>
    <col min="5916" max="5916" width="0" style="523" hidden="1" customWidth="1"/>
    <col min="5917" max="5917" width="3.75" style="523" customWidth="1"/>
    <col min="5918" max="5918" width="11.125" style="523" bestFit="1" customWidth="1"/>
    <col min="5919" max="6151" width="10.625" style="523"/>
    <col min="6152" max="6159" width="0" style="523" hidden="1" customWidth="1"/>
    <col min="6160" max="6162" width="3.75" style="523" customWidth="1"/>
    <col min="6163" max="6163" width="12.75" style="523" customWidth="1"/>
    <col min="6164" max="6164" width="47.375" style="523" customWidth="1"/>
    <col min="6165" max="6168" width="0" style="523" hidden="1" customWidth="1"/>
    <col min="6169" max="6169" width="11.75" style="523" customWidth="1"/>
    <col min="6170" max="6170" width="6.375" style="523" bestFit="1" customWidth="1"/>
    <col min="6171" max="6171" width="11.75" style="523" customWidth="1"/>
    <col min="6172" max="6172" width="0" style="523" hidden="1" customWidth="1"/>
    <col min="6173" max="6173" width="3.75" style="523" customWidth="1"/>
    <col min="6174" max="6174" width="11.125" style="523" bestFit="1" customWidth="1"/>
    <col min="6175" max="6407" width="10.625" style="523"/>
    <col min="6408" max="6415" width="0" style="523" hidden="1" customWidth="1"/>
    <col min="6416" max="6418" width="3.75" style="523" customWidth="1"/>
    <col min="6419" max="6419" width="12.75" style="523" customWidth="1"/>
    <col min="6420" max="6420" width="47.375" style="523" customWidth="1"/>
    <col min="6421" max="6424" width="0" style="523" hidden="1" customWidth="1"/>
    <col min="6425" max="6425" width="11.75" style="523" customWidth="1"/>
    <col min="6426" max="6426" width="6.375" style="523" bestFit="1" customWidth="1"/>
    <col min="6427" max="6427" width="11.75" style="523" customWidth="1"/>
    <col min="6428" max="6428" width="0" style="523" hidden="1" customWidth="1"/>
    <col min="6429" max="6429" width="3.75" style="523" customWidth="1"/>
    <col min="6430" max="6430" width="11.125" style="523" bestFit="1" customWidth="1"/>
    <col min="6431" max="6663" width="10.625" style="523"/>
    <col min="6664" max="6671" width="0" style="523" hidden="1" customWidth="1"/>
    <col min="6672" max="6674" width="3.75" style="523" customWidth="1"/>
    <col min="6675" max="6675" width="12.75" style="523" customWidth="1"/>
    <col min="6676" max="6676" width="47.375" style="523" customWidth="1"/>
    <col min="6677" max="6680" width="0" style="523" hidden="1" customWidth="1"/>
    <col min="6681" max="6681" width="11.75" style="523" customWidth="1"/>
    <col min="6682" max="6682" width="6.375" style="523" bestFit="1" customWidth="1"/>
    <col min="6683" max="6683" width="11.75" style="523" customWidth="1"/>
    <col min="6684" max="6684" width="0" style="523" hidden="1" customWidth="1"/>
    <col min="6685" max="6685" width="3.75" style="523" customWidth="1"/>
    <col min="6686" max="6686" width="11.125" style="523" bestFit="1" customWidth="1"/>
    <col min="6687" max="6919" width="10.625" style="523"/>
    <col min="6920" max="6927" width="0" style="523" hidden="1" customWidth="1"/>
    <col min="6928" max="6930" width="3.75" style="523" customWidth="1"/>
    <col min="6931" max="6931" width="12.75" style="523" customWidth="1"/>
    <col min="6932" max="6932" width="47.375" style="523" customWidth="1"/>
    <col min="6933" max="6936" width="0" style="523" hidden="1" customWidth="1"/>
    <col min="6937" max="6937" width="11.75" style="523" customWidth="1"/>
    <col min="6938" max="6938" width="6.375" style="523" bestFit="1" customWidth="1"/>
    <col min="6939" max="6939" width="11.75" style="523" customWidth="1"/>
    <col min="6940" max="6940" width="0" style="523" hidden="1" customWidth="1"/>
    <col min="6941" max="6941" width="3.75" style="523" customWidth="1"/>
    <col min="6942" max="6942" width="11.125" style="523" bestFit="1" customWidth="1"/>
    <col min="6943" max="7175" width="10.625" style="523"/>
    <col min="7176" max="7183" width="0" style="523" hidden="1" customWidth="1"/>
    <col min="7184" max="7186" width="3.75" style="523" customWidth="1"/>
    <col min="7187" max="7187" width="12.75" style="523" customWidth="1"/>
    <col min="7188" max="7188" width="47.375" style="523" customWidth="1"/>
    <col min="7189" max="7192" width="0" style="523" hidden="1" customWidth="1"/>
    <col min="7193" max="7193" width="11.75" style="523" customWidth="1"/>
    <col min="7194" max="7194" width="6.375" style="523" bestFit="1" customWidth="1"/>
    <col min="7195" max="7195" width="11.75" style="523" customWidth="1"/>
    <col min="7196" max="7196" width="0" style="523" hidden="1" customWidth="1"/>
    <col min="7197" max="7197" width="3.75" style="523" customWidth="1"/>
    <col min="7198" max="7198" width="11.125" style="523" bestFit="1" customWidth="1"/>
    <col min="7199" max="7431" width="10.625" style="523"/>
    <col min="7432" max="7439" width="0" style="523" hidden="1" customWidth="1"/>
    <col min="7440" max="7442" width="3.75" style="523" customWidth="1"/>
    <col min="7443" max="7443" width="12.75" style="523" customWidth="1"/>
    <col min="7444" max="7444" width="47.375" style="523" customWidth="1"/>
    <col min="7445" max="7448" width="0" style="523" hidden="1" customWidth="1"/>
    <col min="7449" max="7449" width="11.75" style="523" customWidth="1"/>
    <col min="7450" max="7450" width="6.375" style="523" bestFit="1" customWidth="1"/>
    <col min="7451" max="7451" width="11.75" style="523" customWidth="1"/>
    <col min="7452" max="7452" width="0" style="523" hidden="1" customWidth="1"/>
    <col min="7453" max="7453" width="3.75" style="523" customWidth="1"/>
    <col min="7454" max="7454" width="11.125" style="523" bestFit="1" customWidth="1"/>
    <col min="7455" max="7687" width="10.625" style="523"/>
    <col min="7688" max="7695" width="0" style="523" hidden="1" customWidth="1"/>
    <col min="7696" max="7698" width="3.75" style="523" customWidth="1"/>
    <col min="7699" max="7699" width="12.75" style="523" customWidth="1"/>
    <col min="7700" max="7700" width="47.375" style="523" customWidth="1"/>
    <col min="7701" max="7704" width="0" style="523" hidden="1" customWidth="1"/>
    <col min="7705" max="7705" width="11.75" style="523" customWidth="1"/>
    <col min="7706" max="7706" width="6.375" style="523" bestFit="1" customWidth="1"/>
    <col min="7707" max="7707" width="11.75" style="523" customWidth="1"/>
    <col min="7708" max="7708" width="0" style="523" hidden="1" customWidth="1"/>
    <col min="7709" max="7709" width="3.75" style="523" customWidth="1"/>
    <col min="7710" max="7710" width="11.125" style="523" bestFit="1" customWidth="1"/>
    <col min="7711" max="7943" width="10.625" style="523"/>
    <col min="7944" max="7951" width="0" style="523" hidden="1" customWidth="1"/>
    <col min="7952" max="7954" width="3.75" style="523" customWidth="1"/>
    <col min="7955" max="7955" width="12.75" style="523" customWidth="1"/>
    <col min="7956" max="7956" width="47.375" style="523" customWidth="1"/>
    <col min="7957" max="7960" width="0" style="523" hidden="1" customWidth="1"/>
    <col min="7961" max="7961" width="11.75" style="523" customWidth="1"/>
    <col min="7962" max="7962" width="6.375" style="523" bestFit="1" customWidth="1"/>
    <col min="7963" max="7963" width="11.75" style="523" customWidth="1"/>
    <col min="7964" max="7964" width="0" style="523" hidden="1" customWidth="1"/>
    <col min="7965" max="7965" width="3.75" style="523" customWidth="1"/>
    <col min="7966" max="7966" width="11.125" style="523" bestFit="1" customWidth="1"/>
    <col min="7967" max="8199" width="10.625" style="523"/>
    <col min="8200" max="8207" width="0" style="523" hidden="1" customWidth="1"/>
    <col min="8208" max="8210" width="3.75" style="523" customWidth="1"/>
    <col min="8211" max="8211" width="12.75" style="523" customWidth="1"/>
    <col min="8212" max="8212" width="47.375" style="523" customWidth="1"/>
    <col min="8213" max="8216" width="0" style="523" hidden="1" customWidth="1"/>
    <col min="8217" max="8217" width="11.75" style="523" customWidth="1"/>
    <col min="8218" max="8218" width="6.375" style="523" bestFit="1" customWidth="1"/>
    <col min="8219" max="8219" width="11.75" style="523" customWidth="1"/>
    <col min="8220" max="8220" width="0" style="523" hidden="1" customWidth="1"/>
    <col min="8221" max="8221" width="3.75" style="523" customWidth="1"/>
    <col min="8222" max="8222" width="11.125" style="523" bestFit="1" customWidth="1"/>
    <col min="8223" max="8455" width="10.625" style="523"/>
    <col min="8456" max="8463" width="0" style="523" hidden="1" customWidth="1"/>
    <col min="8464" max="8466" width="3.75" style="523" customWidth="1"/>
    <col min="8467" max="8467" width="12.75" style="523" customWidth="1"/>
    <col min="8468" max="8468" width="47.375" style="523" customWidth="1"/>
    <col min="8469" max="8472" width="0" style="523" hidden="1" customWidth="1"/>
    <col min="8473" max="8473" width="11.75" style="523" customWidth="1"/>
    <col min="8474" max="8474" width="6.375" style="523" bestFit="1" customWidth="1"/>
    <col min="8475" max="8475" width="11.75" style="523" customWidth="1"/>
    <col min="8476" max="8476" width="0" style="523" hidden="1" customWidth="1"/>
    <col min="8477" max="8477" width="3.75" style="523" customWidth="1"/>
    <col min="8478" max="8478" width="11.125" style="523" bestFit="1" customWidth="1"/>
    <col min="8479" max="8711" width="10.625" style="523"/>
    <col min="8712" max="8719" width="0" style="523" hidden="1" customWidth="1"/>
    <col min="8720" max="8722" width="3.75" style="523" customWidth="1"/>
    <col min="8723" max="8723" width="12.75" style="523" customWidth="1"/>
    <col min="8724" max="8724" width="47.375" style="523" customWidth="1"/>
    <col min="8725" max="8728" width="0" style="523" hidden="1" customWidth="1"/>
    <col min="8729" max="8729" width="11.75" style="523" customWidth="1"/>
    <col min="8730" max="8730" width="6.375" style="523" bestFit="1" customWidth="1"/>
    <col min="8731" max="8731" width="11.75" style="523" customWidth="1"/>
    <col min="8732" max="8732" width="0" style="523" hidden="1" customWidth="1"/>
    <col min="8733" max="8733" width="3.75" style="523" customWidth="1"/>
    <col min="8734" max="8734" width="11.125" style="523" bestFit="1" customWidth="1"/>
    <col min="8735" max="8967" width="10.625" style="523"/>
    <col min="8968" max="8975" width="0" style="523" hidden="1" customWidth="1"/>
    <col min="8976" max="8978" width="3.75" style="523" customWidth="1"/>
    <col min="8979" max="8979" width="12.75" style="523" customWidth="1"/>
    <col min="8980" max="8980" width="47.375" style="523" customWidth="1"/>
    <col min="8981" max="8984" width="0" style="523" hidden="1" customWidth="1"/>
    <col min="8985" max="8985" width="11.75" style="523" customWidth="1"/>
    <col min="8986" max="8986" width="6.375" style="523" bestFit="1" customWidth="1"/>
    <col min="8987" max="8987" width="11.75" style="523" customWidth="1"/>
    <col min="8988" max="8988" width="0" style="523" hidden="1" customWidth="1"/>
    <col min="8989" max="8989" width="3.75" style="523" customWidth="1"/>
    <col min="8990" max="8990" width="11.125" style="523" bestFit="1" customWidth="1"/>
    <col min="8991" max="9223" width="10.625" style="523"/>
    <col min="9224" max="9231" width="0" style="523" hidden="1" customWidth="1"/>
    <col min="9232" max="9234" width="3.75" style="523" customWidth="1"/>
    <col min="9235" max="9235" width="12.75" style="523" customWidth="1"/>
    <col min="9236" max="9236" width="47.375" style="523" customWidth="1"/>
    <col min="9237" max="9240" width="0" style="523" hidden="1" customWidth="1"/>
    <col min="9241" max="9241" width="11.75" style="523" customWidth="1"/>
    <col min="9242" max="9242" width="6.375" style="523" bestFit="1" customWidth="1"/>
    <col min="9243" max="9243" width="11.75" style="523" customWidth="1"/>
    <col min="9244" max="9244" width="0" style="523" hidden="1" customWidth="1"/>
    <col min="9245" max="9245" width="3.75" style="523" customWidth="1"/>
    <col min="9246" max="9246" width="11.125" style="523" bestFit="1" customWidth="1"/>
    <col min="9247" max="9479" width="10.625" style="523"/>
    <col min="9480" max="9487" width="0" style="523" hidden="1" customWidth="1"/>
    <col min="9488" max="9490" width="3.75" style="523" customWidth="1"/>
    <col min="9491" max="9491" width="12.75" style="523" customWidth="1"/>
    <col min="9492" max="9492" width="47.375" style="523" customWidth="1"/>
    <col min="9493" max="9496" width="0" style="523" hidden="1" customWidth="1"/>
    <col min="9497" max="9497" width="11.75" style="523" customWidth="1"/>
    <col min="9498" max="9498" width="6.375" style="523" bestFit="1" customWidth="1"/>
    <col min="9499" max="9499" width="11.75" style="523" customWidth="1"/>
    <col min="9500" max="9500" width="0" style="523" hidden="1" customWidth="1"/>
    <col min="9501" max="9501" width="3.75" style="523" customWidth="1"/>
    <col min="9502" max="9502" width="11.125" style="523" bestFit="1" customWidth="1"/>
    <col min="9503" max="9735" width="10.625" style="523"/>
    <col min="9736" max="9743" width="0" style="523" hidden="1" customWidth="1"/>
    <col min="9744" max="9746" width="3.75" style="523" customWidth="1"/>
    <col min="9747" max="9747" width="12.75" style="523" customWidth="1"/>
    <col min="9748" max="9748" width="47.375" style="523" customWidth="1"/>
    <col min="9749" max="9752" width="0" style="523" hidden="1" customWidth="1"/>
    <col min="9753" max="9753" width="11.75" style="523" customWidth="1"/>
    <col min="9754" max="9754" width="6.375" style="523" bestFit="1" customWidth="1"/>
    <col min="9755" max="9755" width="11.75" style="523" customWidth="1"/>
    <col min="9756" max="9756" width="0" style="523" hidden="1" customWidth="1"/>
    <col min="9757" max="9757" width="3.75" style="523" customWidth="1"/>
    <col min="9758" max="9758" width="11.125" style="523" bestFit="1" customWidth="1"/>
    <col min="9759" max="9991" width="10.625" style="523"/>
    <col min="9992" max="9999" width="0" style="523" hidden="1" customWidth="1"/>
    <col min="10000" max="10002" width="3.75" style="523" customWidth="1"/>
    <col min="10003" max="10003" width="12.75" style="523" customWidth="1"/>
    <col min="10004" max="10004" width="47.375" style="523" customWidth="1"/>
    <col min="10005" max="10008" width="0" style="523" hidden="1" customWidth="1"/>
    <col min="10009" max="10009" width="11.75" style="523" customWidth="1"/>
    <col min="10010" max="10010" width="6.375" style="523" bestFit="1" customWidth="1"/>
    <col min="10011" max="10011" width="11.75" style="523" customWidth="1"/>
    <col min="10012" max="10012" width="0" style="523" hidden="1" customWidth="1"/>
    <col min="10013" max="10013" width="3.75" style="523" customWidth="1"/>
    <col min="10014" max="10014" width="11.125" style="523" bestFit="1" customWidth="1"/>
    <col min="10015" max="10247" width="10.625" style="523"/>
    <col min="10248" max="10255" width="0" style="523" hidden="1" customWidth="1"/>
    <col min="10256" max="10258" width="3.75" style="523" customWidth="1"/>
    <col min="10259" max="10259" width="12.75" style="523" customWidth="1"/>
    <col min="10260" max="10260" width="47.375" style="523" customWidth="1"/>
    <col min="10261" max="10264" width="0" style="523" hidden="1" customWidth="1"/>
    <col min="10265" max="10265" width="11.75" style="523" customWidth="1"/>
    <col min="10266" max="10266" width="6.375" style="523" bestFit="1" customWidth="1"/>
    <col min="10267" max="10267" width="11.75" style="523" customWidth="1"/>
    <col min="10268" max="10268" width="0" style="523" hidden="1" customWidth="1"/>
    <col min="10269" max="10269" width="3.75" style="523" customWidth="1"/>
    <col min="10270" max="10270" width="11.125" style="523" bestFit="1" customWidth="1"/>
    <col min="10271" max="10503" width="10.625" style="523"/>
    <col min="10504" max="10511" width="0" style="523" hidden="1" customWidth="1"/>
    <col min="10512" max="10514" width="3.75" style="523" customWidth="1"/>
    <col min="10515" max="10515" width="12.75" style="523" customWidth="1"/>
    <col min="10516" max="10516" width="47.375" style="523" customWidth="1"/>
    <col min="10517" max="10520" width="0" style="523" hidden="1" customWidth="1"/>
    <col min="10521" max="10521" width="11.75" style="523" customWidth="1"/>
    <col min="10522" max="10522" width="6.375" style="523" bestFit="1" customWidth="1"/>
    <col min="10523" max="10523" width="11.75" style="523" customWidth="1"/>
    <col min="10524" max="10524" width="0" style="523" hidden="1" customWidth="1"/>
    <col min="10525" max="10525" width="3.75" style="523" customWidth="1"/>
    <col min="10526" max="10526" width="11.125" style="523" bestFit="1" customWidth="1"/>
    <col min="10527" max="10759" width="10.625" style="523"/>
    <col min="10760" max="10767" width="0" style="523" hidden="1" customWidth="1"/>
    <col min="10768" max="10770" width="3.75" style="523" customWidth="1"/>
    <col min="10771" max="10771" width="12.75" style="523" customWidth="1"/>
    <col min="10772" max="10772" width="47.375" style="523" customWidth="1"/>
    <col min="10773" max="10776" width="0" style="523" hidden="1" customWidth="1"/>
    <col min="10777" max="10777" width="11.75" style="523" customWidth="1"/>
    <col min="10778" max="10778" width="6.375" style="523" bestFit="1" customWidth="1"/>
    <col min="10779" max="10779" width="11.75" style="523" customWidth="1"/>
    <col min="10780" max="10780" width="0" style="523" hidden="1" customWidth="1"/>
    <col min="10781" max="10781" width="3.75" style="523" customWidth="1"/>
    <col min="10782" max="10782" width="11.125" style="523" bestFit="1" customWidth="1"/>
    <col min="10783" max="11015" width="10.625" style="523"/>
    <col min="11016" max="11023" width="0" style="523" hidden="1" customWidth="1"/>
    <col min="11024" max="11026" width="3.75" style="523" customWidth="1"/>
    <col min="11027" max="11027" width="12.75" style="523" customWidth="1"/>
    <col min="11028" max="11028" width="47.375" style="523" customWidth="1"/>
    <col min="11029" max="11032" width="0" style="523" hidden="1" customWidth="1"/>
    <col min="11033" max="11033" width="11.75" style="523" customWidth="1"/>
    <col min="11034" max="11034" width="6.375" style="523" bestFit="1" customWidth="1"/>
    <col min="11035" max="11035" width="11.75" style="523" customWidth="1"/>
    <col min="11036" max="11036" width="0" style="523" hidden="1" customWidth="1"/>
    <col min="11037" max="11037" width="3.75" style="523" customWidth="1"/>
    <col min="11038" max="11038" width="11.125" style="523" bestFit="1" customWidth="1"/>
    <col min="11039" max="11271" width="10.625" style="523"/>
    <col min="11272" max="11279" width="0" style="523" hidden="1" customWidth="1"/>
    <col min="11280" max="11282" width="3.75" style="523" customWidth="1"/>
    <col min="11283" max="11283" width="12.75" style="523" customWidth="1"/>
    <col min="11284" max="11284" width="47.375" style="523" customWidth="1"/>
    <col min="11285" max="11288" width="0" style="523" hidden="1" customWidth="1"/>
    <col min="11289" max="11289" width="11.75" style="523" customWidth="1"/>
    <col min="11290" max="11290" width="6.375" style="523" bestFit="1" customWidth="1"/>
    <col min="11291" max="11291" width="11.75" style="523" customWidth="1"/>
    <col min="11292" max="11292" width="0" style="523" hidden="1" customWidth="1"/>
    <col min="11293" max="11293" width="3.75" style="523" customWidth="1"/>
    <col min="11294" max="11294" width="11.125" style="523" bestFit="1" customWidth="1"/>
    <col min="11295" max="11527" width="10.625" style="523"/>
    <col min="11528" max="11535" width="0" style="523" hidden="1" customWidth="1"/>
    <col min="11536" max="11538" width="3.75" style="523" customWidth="1"/>
    <col min="11539" max="11539" width="12.75" style="523" customWidth="1"/>
    <col min="11540" max="11540" width="47.375" style="523" customWidth="1"/>
    <col min="11541" max="11544" width="0" style="523" hidden="1" customWidth="1"/>
    <col min="11545" max="11545" width="11.75" style="523" customWidth="1"/>
    <col min="11546" max="11546" width="6.375" style="523" bestFit="1" customWidth="1"/>
    <col min="11547" max="11547" width="11.75" style="523" customWidth="1"/>
    <col min="11548" max="11548" width="0" style="523" hidden="1" customWidth="1"/>
    <col min="11549" max="11549" width="3.75" style="523" customWidth="1"/>
    <col min="11550" max="11550" width="11.125" style="523" bestFit="1" customWidth="1"/>
    <col min="11551" max="11783" width="10.625" style="523"/>
    <col min="11784" max="11791" width="0" style="523" hidden="1" customWidth="1"/>
    <col min="11792" max="11794" width="3.75" style="523" customWidth="1"/>
    <col min="11795" max="11795" width="12.75" style="523" customWidth="1"/>
    <col min="11796" max="11796" width="47.375" style="523" customWidth="1"/>
    <col min="11797" max="11800" width="0" style="523" hidden="1" customWidth="1"/>
    <col min="11801" max="11801" width="11.75" style="523" customWidth="1"/>
    <col min="11802" max="11802" width="6.375" style="523" bestFit="1" customWidth="1"/>
    <col min="11803" max="11803" width="11.75" style="523" customWidth="1"/>
    <col min="11804" max="11804" width="0" style="523" hidden="1" customWidth="1"/>
    <col min="11805" max="11805" width="3.75" style="523" customWidth="1"/>
    <col min="11806" max="11806" width="11.125" style="523" bestFit="1" customWidth="1"/>
    <col min="11807" max="12039" width="10.625" style="523"/>
    <col min="12040" max="12047" width="0" style="523" hidden="1" customWidth="1"/>
    <col min="12048" max="12050" width="3.75" style="523" customWidth="1"/>
    <col min="12051" max="12051" width="12.75" style="523" customWidth="1"/>
    <col min="12052" max="12052" width="47.375" style="523" customWidth="1"/>
    <col min="12053" max="12056" width="0" style="523" hidden="1" customWidth="1"/>
    <col min="12057" max="12057" width="11.75" style="523" customWidth="1"/>
    <col min="12058" max="12058" width="6.375" style="523" bestFit="1" customWidth="1"/>
    <col min="12059" max="12059" width="11.75" style="523" customWidth="1"/>
    <col min="12060" max="12060" width="0" style="523" hidden="1" customWidth="1"/>
    <col min="12061" max="12061" width="3.75" style="523" customWidth="1"/>
    <col min="12062" max="12062" width="11.125" style="523" bestFit="1" customWidth="1"/>
    <col min="12063" max="12295" width="10.625" style="523"/>
    <col min="12296" max="12303" width="0" style="523" hidden="1" customWidth="1"/>
    <col min="12304" max="12306" width="3.75" style="523" customWidth="1"/>
    <col min="12307" max="12307" width="12.75" style="523" customWidth="1"/>
    <col min="12308" max="12308" width="47.375" style="523" customWidth="1"/>
    <col min="12309" max="12312" width="0" style="523" hidden="1" customWidth="1"/>
    <col min="12313" max="12313" width="11.75" style="523" customWidth="1"/>
    <col min="12314" max="12314" width="6.375" style="523" bestFit="1" customWidth="1"/>
    <col min="12315" max="12315" width="11.75" style="523" customWidth="1"/>
    <col min="12316" max="12316" width="0" style="523" hidden="1" customWidth="1"/>
    <col min="12317" max="12317" width="3.75" style="523" customWidth="1"/>
    <col min="12318" max="12318" width="11.125" style="523" bestFit="1" customWidth="1"/>
    <col min="12319" max="12551" width="10.625" style="523"/>
    <col min="12552" max="12559" width="0" style="523" hidden="1" customWidth="1"/>
    <col min="12560" max="12562" width="3.75" style="523" customWidth="1"/>
    <col min="12563" max="12563" width="12.75" style="523" customWidth="1"/>
    <col min="12564" max="12564" width="47.375" style="523" customWidth="1"/>
    <col min="12565" max="12568" width="0" style="523" hidden="1" customWidth="1"/>
    <col min="12569" max="12569" width="11.75" style="523" customWidth="1"/>
    <col min="12570" max="12570" width="6.375" style="523" bestFit="1" customWidth="1"/>
    <col min="12571" max="12571" width="11.75" style="523" customWidth="1"/>
    <col min="12572" max="12572" width="0" style="523" hidden="1" customWidth="1"/>
    <col min="12573" max="12573" width="3.75" style="523" customWidth="1"/>
    <col min="12574" max="12574" width="11.125" style="523" bestFit="1" customWidth="1"/>
    <col min="12575" max="12807" width="10.625" style="523"/>
    <col min="12808" max="12815" width="0" style="523" hidden="1" customWidth="1"/>
    <col min="12816" max="12818" width="3.75" style="523" customWidth="1"/>
    <col min="12819" max="12819" width="12.75" style="523" customWidth="1"/>
    <col min="12820" max="12820" width="47.375" style="523" customWidth="1"/>
    <col min="12821" max="12824" width="0" style="523" hidden="1" customWidth="1"/>
    <col min="12825" max="12825" width="11.75" style="523" customWidth="1"/>
    <col min="12826" max="12826" width="6.375" style="523" bestFit="1" customWidth="1"/>
    <col min="12827" max="12827" width="11.75" style="523" customWidth="1"/>
    <col min="12828" max="12828" width="0" style="523" hidden="1" customWidth="1"/>
    <col min="12829" max="12829" width="3.75" style="523" customWidth="1"/>
    <col min="12830" max="12830" width="11.125" style="523" bestFit="1" customWidth="1"/>
    <col min="12831" max="13063" width="10.625" style="523"/>
    <col min="13064" max="13071" width="0" style="523" hidden="1" customWidth="1"/>
    <col min="13072" max="13074" width="3.75" style="523" customWidth="1"/>
    <col min="13075" max="13075" width="12.75" style="523" customWidth="1"/>
    <col min="13076" max="13076" width="47.375" style="523" customWidth="1"/>
    <col min="13077" max="13080" width="0" style="523" hidden="1" customWidth="1"/>
    <col min="13081" max="13081" width="11.75" style="523" customWidth="1"/>
    <col min="13082" max="13082" width="6.375" style="523" bestFit="1" customWidth="1"/>
    <col min="13083" max="13083" width="11.75" style="523" customWidth="1"/>
    <col min="13084" max="13084" width="0" style="523" hidden="1" customWidth="1"/>
    <col min="13085" max="13085" width="3.75" style="523" customWidth="1"/>
    <col min="13086" max="13086" width="11.125" style="523" bestFit="1" customWidth="1"/>
    <col min="13087" max="13319" width="10.625" style="523"/>
    <col min="13320" max="13327" width="0" style="523" hidden="1" customWidth="1"/>
    <col min="13328" max="13330" width="3.75" style="523" customWidth="1"/>
    <col min="13331" max="13331" width="12.75" style="523" customWidth="1"/>
    <col min="13332" max="13332" width="47.375" style="523" customWidth="1"/>
    <col min="13333" max="13336" width="0" style="523" hidden="1" customWidth="1"/>
    <col min="13337" max="13337" width="11.75" style="523" customWidth="1"/>
    <col min="13338" max="13338" width="6.375" style="523" bestFit="1" customWidth="1"/>
    <col min="13339" max="13339" width="11.75" style="523" customWidth="1"/>
    <col min="13340" max="13340" width="0" style="523" hidden="1" customWidth="1"/>
    <col min="13341" max="13341" width="3.75" style="523" customWidth="1"/>
    <col min="13342" max="13342" width="11.125" style="523" bestFit="1" customWidth="1"/>
    <col min="13343" max="13575" width="10.625" style="523"/>
    <col min="13576" max="13583" width="0" style="523" hidden="1" customWidth="1"/>
    <col min="13584" max="13586" width="3.75" style="523" customWidth="1"/>
    <col min="13587" max="13587" width="12.75" style="523" customWidth="1"/>
    <col min="13588" max="13588" width="47.375" style="523" customWidth="1"/>
    <col min="13589" max="13592" width="0" style="523" hidden="1" customWidth="1"/>
    <col min="13593" max="13593" width="11.75" style="523" customWidth="1"/>
    <col min="13594" max="13594" width="6.375" style="523" bestFit="1" customWidth="1"/>
    <col min="13595" max="13595" width="11.75" style="523" customWidth="1"/>
    <col min="13596" max="13596" width="0" style="523" hidden="1" customWidth="1"/>
    <col min="13597" max="13597" width="3.75" style="523" customWidth="1"/>
    <col min="13598" max="13598" width="11.125" style="523" bestFit="1" customWidth="1"/>
    <col min="13599" max="13831" width="10.625" style="523"/>
    <col min="13832" max="13839" width="0" style="523" hidden="1" customWidth="1"/>
    <col min="13840" max="13842" width="3.75" style="523" customWidth="1"/>
    <col min="13843" max="13843" width="12.75" style="523" customWidth="1"/>
    <col min="13844" max="13844" width="47.375" style="523" customWidth="1"/>
    <col min="13845" max="13848" width="0" style="523" hidden="1" customWidth="1"/>
    <col min="13849" max="13849" width="11.75" style="523" customWidth="1"/>
    <col min="13850" max="13850" width="6.375" style="523" bestFit="1" customWidth="1"/>
    <col min="13851" max="13851" width="11.75" style="523" customWidth="1"/>
    <col min="13852" max="13852" width="0" style="523" hidden="1" customWidth="1"/>
    <col min="13853" max="13853" width="3.75" style="523" customWidth="1"/>
    <col min="13854" max="13854" width="11.125" style="523" bestFit="1" customWidth="1"/>
    <col min="13855" max="14087" width="10.625" style="523"/>
    <col min="14088" max="14095" width="0" style="523" hidden="1" customWidth="1"/>
    <col min="14096" max="14098" width="3.75" style="523" customWidth="1"/>
    <col min="14099" max="14099" width="12.75" style="523" customWidth="1"/>
    <col min="14100" max="14100" width="47.375" style="523" customWidth="1"/>
    <col min="14101" max="14104" width="0" style="523" hidden="1" customWidth="1"/>
    <col min="14105" max="14105" width="11.75" style="523" customWidth="1"/>
    <col min="14106" max="14106" width="6.375" style="523" bestFit="1" customWidth="1"/>
    <col min="14107" max="14107" width="11.75" style="523" customWidth="1"/>
    <col min="14108" max="14108" width="0" style="523" hidden="1" customWidth="1"/>
    <col min="14109" max="14109" width="3.75" style="523" customWidth="1"/>
    <col min="14110" max="14110" width="11.125" style="523" bestFit="1" customWidth="1"/>
    <col min="14111" max="14343" width="10.625" style="523"/>
    <col min="14344" max="14351" width="0" style="523" hidden="1" customWidth="1"/>
    <col min="14352" max="14354" width="3.75" style="523" customWidth="1"/>
    <col min="14355" max="14355" width="12.75" style="523" customWidth="1"/>
    <col min="14356" max="14356" width="47.375" style="523" customWidth="1"/>
    <col min="14357" max="14360" width="0" style="523" hidden="1" customWidth="1"/>
    <col min="14361" max="14361" width="11.75" style="523" customWidth="1"/>
    <col min="14362" max="14362" width="6.375" style="523" bestFit="1" customWidth="1"/>
    <col min="14363" max="14363" width="11.75" style="523" customWidth="1"/>
    <col min="14364" max="14364" width="0" style="523" hidden="1" customWidth="1"/>
    <col min="14365" max="14365" width="3.75" style="523" customWidth="1"/>
    <col min="14366" max="14366" width="11.125" style="523" bestFit="1" customWidth="1"/>
    <col min="14367" max="14599" width="10.625" style="523"/>
    <col min="14600" max="14607" width="0" style="523" hidden="1" customWidth="1"/>
    <col min="14608" max="14610" width="3.75" style="523" customWidth="1"/>
    <col min="14611" max="14611" width="12.75" style="523" customWidth="1"/>
    <col min="14612" max="14612" width="47.375" style="523" customWidth="1"/>
    <col min="14613" max="14616" width="0" style="523" hidden="1" customWidth="1"/>
    <col min="14617" max="14617" width="11.75" style="523" customWidth="1"/>
    <col min="14618" max="14618" width="6.375" style="523" bestFit="1" customWidth="1"/>
    <col min="14619" max="14619" width="11.75" style="523" customWidth="1"/>
    <col min="14620" max="14620" width="0" style="523" hidden="1" customWidth="1"/>
    <col min="14621" max="14621" width="3.75" style="523" customWidth="1"/>
    <col min="14622" max="14622" width="11.125" style="523" bestFit="1" customWidth="1"/>
    <col min="14623" max="14855" width="10.625" style="523"/>
    <col min="14856" max="14863" width="0" style="523" hidden="1" customWidth="1"/>
    <col min="14864" max="14866" width="3.75" style="523" customWidth="1"/>
    <col min="14867" max="14867" width="12.75" style="523" customWidth="1"/>
    <col min="14868" max="14868" width="47.375" style="523" customWidth="1"/>
    <col min="14869" max="14872" width="0" style="523" hidden="1" customWidth="1"/>
    <col min="14873" max="14873" width="11.75" style="523" customWidth="1"/>
    <col min="14874" max="14874" width="6.375" style="523" bestFit="1" customWidth="1"/>
    <col min="14875" max="14875" width="11.75" style="523" customWidth="1"/>
    <col min="14876" max="14876" width="0" style="523" hidden="1" customWidth="1"/>
    <col min="14877" max="14877" width="3.75" style="523" customWidth="1"/>
    <col min="14878" max="14878" width="11.125" style="523" bestFit="1" customWidth="1"/>
    <col min="14879" max="15111" width="10.625" style="523"/>
    <col min="15112" max="15119" width="0" style="523" hidden="1" customWidth="1"/>
    <col min="15120" max="15122" width="3.75" style="523" customWidth="1"/>
    <col min="15123" max="15123" width="12.75" style="523" customWidth="1"/>
    <col min="15124" max="15124" width="47.375" style="523" customWidth="1"/>
    <col min="15125" max="15128" width="0" style="523" hidden="1" customWidth="1"/>
    <col min="15129" max="15129" width="11.75" style="523" customWidth="1"/>
    <col min="15130" max="15130" width="6.375" style="523" bestFit="1" customWidth="1"/>
    <col min="15131" max="15131" width="11.75" style="523" customWidth="1"/>
    <col min="15132" max="15132" width="0" style="523" hidden="1" customWidth="1"/>
    <col min="15133" max="15133" width="3.75" style="523" customWidth="1"/>
    <col min="15134" max="15134" width="11.125" style="523" bestFit="1" customWidth="1"/>
    <col min="15135" max="15367" width="10.625" style="523"/>
    <col min="15368" max="15375" width="0" style="523" hidden="1" customWidth="1"/>
    <col min="15376" max="15378" width="3.75" style="523" customWidth="1"/>
    <col min="15379" max="15379" width="12.75" style="523" customWidth="1"/>
    <col min="15380" max="15380" width="47.375" style="523" customWidth="1"/>
    <col min="15381" max="15384" width="0" style="523" hidden="1" customWidth="1"/>
    <col min="15385" max="15385" width="11.75" style="523" customWidth="1"/>
    <col min="15386" max="15386" width="6.375" style="523" bestFit="1" customWidth="1"/>
    <col min="15387" max="15387" width="11.75" style="523" customWidth="1"/>
    <col min="15388" max="15388" width="0" style="523" hidden="1" customWidth="1"/>
    <col min="15389" max="15389" width="3.75" style="523" customWidth="1"/>
    <col min="15390" max="15390" width="11.125" style="523" bestFit="1" customWidth="1"/>
    <col min="15391" max="15623" width="10.625" style="523"/>
    <col min="15624" max="15631" width="0" style="523" hidden="1" customWidth="1"/>
    <col min="15632" max="15634" width="3.75" style="523" customWidth="1"/>
    <col min="15635" max="15635" width="12.75" style="523" customWidth="1"/>
    <col min="15636" max="15636" width="47.375" style="523" customWidth="1"/>
    <col min="15637" max="15640" width="0" style="523" hidden="1" customWidth="1"/>
    <col min="15641" max="15641" width="11.75" style="523" customWidth="1"/>
    <col min="15642" max="15642" width="6.375" style="523" bestFit="1" customWidth="1"/>
    <col min="15643" max="15643" width="11.75" style="523" customWidth="1"/>
    <col min="15644" max="15644" width="0" style="523" hidden="1" customWidth="1"/>
    <col min="15645" max="15645" width="3.75" style="523" customWidth="1"/>
    <col min="15646" max="15646" width="11.125" style="523" bestFit="1" customWidth="1"/>
    <col min="15647" max="15879" width="10.625" style="523"/>
    <col min="15880" max="15887" width="0" style="523" hidden="1" customWidth="1"/>
    <col min="15888" max="15890" width="3.75" style="523" customWidth="1"/>
    <col min="15891" max="15891" width="12.75" style="523" customWidth="1"/>
    <col min="15892" max="15892" width="47.375" style="523" customWidth="1"/>
    <col min="15893" max="15896" width="0" style="523" hidden="1" customWidth="1"/>
    <col min="15897" max="15897" width="11.75" style="523" customWidth="1"/>
    <col min="15898" max="15898" width="6.375" style="523" bestFit="1" customWidth="1"/>
    <col min="15899" max="15899" width="11.75" style="523" customWidth="1"/>
    <col min="15900" max="15900" width="0" style="523" hidden="1" customWidth="1"/>
    <col min="15901" max="15901" width="3.75" style="523" customWidth="1"/>
    <col min="15902" max="15902" width="11.125" style="523" bestFit="1" customWidth="1"/>
    <col min="15903" max="16135" width="10.625" style="523"/>
    <col min="16136" max="16143" width="0" style="523" hidden="1" customWidth="1"/>
    <col min="16144" max="16146" width="3.75" style="523" customWidth="1"/>
    <col min="16147" max="16147" width="12.75" style="523" customWidth="1"/>
    <col min="16148" max="16148" width="47.375" style="523" customWidth="1"/>
    <col min="16149" max="16152" width="0" style="523" hidden="1" customWidth="1"/>
    <col min="16153" max="16153" width="11.75" style="523" customWidth="1"/>
    <col min="16154" max="16154" width="6.375" style="523" bestFit="1" customWidth="1"/>
    <col min="16155" max="16155" width="11.75" style="523" customWidth="1"/>
    <col min="16156" max="16156" width="0" style="523" hidden="1" customWidth="1"/>
    <col min="16157" max="16157" width="3.75" style="523" customWidth="1"/>
    <col min="16158" max="16158" width="11.125" style="523" bestFit="1" customWidth="1"/>
    <col min="16159" max="16384" width="10.625" style="523"/>
  </cols>
  <sheetData>
    <row r="1" spans="1:42" ht="14.25" hidden="1" customHeight="1"/>
    <row r="2" spans="1:42" ht="14.25" hidden="1" customHeight="1"/>
    <row r="3" spans="1:42" ht="14.25" hidden="1" customHeight="1"/>
    <row r="4" spans="1:42" ht="3.15" customHeight="1">
      <c r="J4" s="529"/>
      <c r="K4" s="529"/>
      <c r="L4" s="524"/>
      <c r="M4" s="524"/>
      <c r="N4" s="524"/>
      <c r="O4" s="532"/>
      <c r="P4" s="532"/>
      <c r="Q4" s="532"/>
      <c r="R4" s="532"/>
      <c r="S4" s="532"/>
      <c r="T4" s="532"/>
      <c r="U4" s="524"/>
      <c r="V4" s="998"/>
      <c r="W4" s="998"/>
      <c r="X4" s="998"/>
      <c r="Y4" s="998"/>
      <c r="Z4" s="998"/>
      <c r="AA4" s="998"/>
      <c r="AB4" s="991"/>
    </row>
    <row r="5" spans="1:42" ht="22.65" customHeight="1">
      <c r="J5" s="529"/>
      <c r="K5" s="529"/>
      <c r="L5" s="1229" t="s">
        <v>656</v>
      </c>
      <c r="M5" s="1229"/>
      <c r="N5" s="1229"/>
      <c r="O5" s="1229"/>
      <c r="P5" s="1229"/>
      <c r="Q5" s="1229"/>
      <c r="R5" s="1229"/>
      <c r="S5" s="1229"/>
      <c r="T5" s="1229"/>
      <c r="U5" s="579"/>
      <c r="V5" s="579"/>
      <c r="W5" s="579"/>
      <c r="X5" s="579"/>
      <c r="Y5" s="579"/>
      <c r="Z5" s="579"/>
      <c r="AA5" s="579"/>
      <c r="AB5" s="579"/>
    </row>
    <row r="6" spans="1:42" ht="3.15" customHeight="1">
      <c r="J6" s="529"/>
      <c r="K6" s="529"/>
      <c r="L6" s="524"/>
      <c r="M6" s="524"/>
      <c r="N6" s="524"/>
      <c r="O6" s="528"/>
      <c r="P6" s="528"/>
      <c r="Q6" s="528"/>
      <c r="R6" s="528"/>
      <c r="S6" s="528"/>
      <c r="T6" s="528"/>
      <c r="U6" s="524"/>
      <c r="V6" s="755"/>
      <c r="W6" s="755"/>
      <c r="X6" s="755"/>
      <c r="Y6" s="755"/>
      <c r="Z6" s="755"/>
      <c r="AA6" s="755"/>
      <c r="AB6" s="991"/>
    </row>
    <row r="7" spans="1:42" s="570" customFormat="1" ht="34.200000000000003">
      <c r="A7" s="590"/>
      <c r="B7" s="590"/>
      <c r="C7" s="590"/>
      <c r="D7" s="590"/>
      <c r="E7" s="590"/>
      <c r="F7" s="590"/>
      <c r="G7" s="590"/>
      <c r="H7" s="590"/>
      <c r="L7" s="499"/>
      <c r="M7" s="617" t="s">
        <v>501</v>
      </c>
      <c r="N7" s="666"/>
      <c r="O7" s="1264" t="str">
        <f>IF(NameOrPr_ch="",IF(NameOrPr="","",NameOrPr),NameOrPr_ch)</f>
        <v>Комитет по тарифам Санкт-Петербурга</v>
      </c>
      <c r="P7" s="1265"/>
      <c r="Q7" s="1265"/>
      <c r="R7" s="1265"/>
      <c r="S7" s="1265"/>
      <c r="T7" s="1266"/>
      <c r="U7" s="667"/>
      <c r="V7"/>
      <c r="W7"/>
      <c r="X7"/>
      <c r="Y7"/>
      <c r="Z7"/>
      <c r="AA7"/>
      <c r="AB7"/>
      <c r="AE7" s="590"/>
      <c r="AF7" s="590"/>
      <c r="AG7" s="590"/>
      <c r="AH7" s="590"/>
      <c r="AI7" s="590"/>
      <c r="AJ7" s="590"/>
      <c r="AK7" s="590"/>
      <c r="AL7" s="590"/>
      <c r="AM7" s="590"/>
      <c r="AN7" s="590"/>
      <c r="AO7" s="590"/>
      <c r="AP7" s="590"/>
    </row>
    <row r="8" spans="1:42" s="570" customFormat="1" ht="18.600000000000001">
      <c r="A8" s="590"/>
      <c r="B8" s="590"/>
      <c r="C8" s="590"/>
      <c r="D8" s="590"/>
      <c r="E8" s="590"/>
      <c r="F8" s="590"/>
      <c r="G8" s="590"/>
      <c r="H8" s="590"/>
      <c r="L8" s="499"/>
      <c r="M8" s="617" t="s">
        <v>595</v>
      </c>
      <c r="N8" s="666"/>
      <c r="O8" s="1264" t="str">
        <f>IF(datePr_ch="",IF(datePr="","",datePr),datePr_ch)</f>
        <v>18.12.2020</v>
      </c>
      <c r="P8" s="1265"/>
      <c r="Q8" s="1265"/>
      <c r="R8" s="1265"/>
      <c r="S8" s="1265"/>
      <c r="T8" s="1266"/>
      <c r="U8" s="667"/>
      <c r="V8"/>
      <c r="W8"/>
      <c r="X8"/>
      <c r="Y8"/>
      <c r="Z8"/>
      <c r="AA8"/>
      <c r="AB8"/>
      <c r="AE8" s="590"/>
      <c r="AF8" s="590"/>
      <c r="AG8" s="590"/>
      <c r="AH8" s="590"/>
      <c r="AI8" s="590"/>
      <c r="AJ8" s="590"/>
      <c r="AK8" s="590"/>
      <c r="AL8" s="590"/>
      <c r="AM8" s="590"/>
      <c r="AN8" s="590"/>
      <c r="AO8" s="590"/>
      <c r="AP8" s="590"/>
    </row>
    <row r="9" spans="1:42" s="570" customFormat="1" ht="18.600000000000001">
      <c r="A9" s="590"/>
      <c r="B9" s="590"/>
      <c r="C9" s="590"/>
      <c r="D9" s="590"/>
      <c r="E9" s="590"/>
      <c r="F9" s="590"/>
      <c r="G9" s="590"/>
      <c r="H9" s="590"/>
      <c r="L9" s="552"/>
      <c r="M9" s="617" t="s">
        <v>594</v>
      </c>
      <c r="N9" s="666"/>
      <c r="O9" s="1264" t="str">
        <f>IF(numberPr_ch="",IF(numberPr="","",numberPr),numberPr_ch)</f>
        <v>52-р, 226-р, 257-р</v>
      </c>
      <c r="P9" s="1265"/>
      <c r="Q9" s="1265"/>
      <c r="R9" s="1265"/>
      <c r="S9" s="1265"/>
      <c r="T9" s="1266"/>
      <c r="U9" s="667"/>
      <c r="V9"/>
      <c r="W9"/>
      <c r="X9"/>
      <c r="Y9"/>
      <c r="Z9"/>
      <c r="AA9"/>
      <c r="AB9"/>
      <c r="AE9" s="590"/>
      <c r="AF9" s="590"/>
      <c r="AG9" s="590"/>
      <c r="AH9" s="590"/>
      <c r="AI9" s="590"/>
      <c r="AJ9" s="590"/>
      <c r="AK9" s="590"/>
      <c r="AL9" s="590"/>
      <c r="AM9" s="590"/>
      <c r="AN9" s="590"/>
      <c r="AO9" s="590"/>
      <c r="AP9" s="590"/>
    </row>
    <row r="10" spans="1:42" s="570" customFormat="1" ht="22.8">
      <c r="A10" s="590"/>
      <c r="B10" s="590"/>
      <c r="C10" s="590"/>
      <c r="D10" s="590"/>
      <c r="E10" s="590"/>
      <c r="F10" s="590"/>
      <c r="G10" s="590"/>
      <c r="H10" s="590"/>
      <c r="L10" s="552"/>
      <c r="M10" s="617" t="s">
        <v>500</v>
      </c>
      <c r="N10" s="666"/>
      <c r="O10" s="1264" t="str">
        <f>IF(IstPub_ch="",IF(IstPub="","",IstPub),IstPub_ch)</f>
        <v>официальный сайт Комитета по тарифам Санкт-Петербурга</v>
      </c>
      <c r="P10" s="1265"/>
      <c r="Q10" s="1265"/>
      <c r="R10" s="1265"/>
      <c r="S10" s="1265"/>
      <c r="T10" s="1266"/>
      <c r="U10" s="667"/>
      <c r="V10"/>
      <c r="W10"/>
      <c r="X10"/>
      <c r="Y10"/>
      <c r="Z10"/>
      <c r="AA10"/>
      <c r="AB10"/>
      <c r="AE10" s="590"/>
      <c r="AF10" s="590"/>
      <c r="AG10" s="590"/>
      <c r="AH10" s="590"/>
      <c r="AI10" s="590"/>
      <c r="AJ10" s="590"/>
      <c r="AK10" s="590"/>
      <c r="AL10" s="590"/>
      <c r="AM10" s="590"/>
      <c r="AN10" s="590"/>
      <c r="AO10" s="590"/>
      <c r="AP10" s="590"/>
    </row>
    <row r="11" spans="1:42" s="570" customFormat="1" ht="11.25" hidden="1" customHeight="1">
      <c r="A11" s="590"/>
      <c r="B11" s="590"/>
      <c r="C11" s="590"/>
      <c r="D11" s="590"/>
      <c r="E11" s="590"/>
      <c r="F11" s="590"/>
      <c r="G11" s="590"/>
      <c r="H11" s="590"/>
      <c r="L11" s="1230"/>
      <c r="M11" s="1230"/>
      <c r="N11" s="566"/>
      <c r="O11" s="1267"/>
      <c r="P11" s="1267"/>
      <c r="Q11" s="1267"/>
      <c r="R11" s="1267"/>
      <c r="S11" s="1267"/>
      <c r="T11" s="1267"/>
      <c r="U11" s="588" t="s">
        <v>372</v>
      </c>
      <c r="V11" s="1267"/>
      <c r="W11" s="1267"/>
      <c r="X11" s="1267"/>
      <c r="Y11" s="1267"/>
      <c r="Z11" s="1267"/>
      <c r="AA11" s="1267"/>
      <c r="AB11" s="1011" t="s">
        <v>372</v>
      </c>
      <c r="AE11" s="590"/>
      <c r="AF11" s="590"/>
      <c r="AG11" s="590"/>
      <c r="AH11" s="590"/>
      <c r="AI11" s="590"/>
      <c r="AJ11" s="590"/>
      <c r="AK11" s="590"/>
      <c r="AL11" s="590"/>
      <c r="AM11" s="590"/>
      <c r="AN11" s="590"/>
      <c r="AO11" s="590"/>
      <c r="AP11" s="590"/>
    </row>
    <row r="12" spans="1:42">
      <c r="J12" s="529"/>
      <c r="K12" s="529"/>
      <c r="L12" s="524"/>
      <c r="M12" s="524"/>
      <c r="N12" s="524"/>
      <c r="O12" s="1263"/>
      <c r="P12" s="1263"/>
      <c r="Q12" s="1263"/>
      <c r="R12" s="1263"/>
      <c r="S12" s="1263"/>
      <c r="T12" s="1263"/>
      <c r="U12" s="1263"/>
      <c r="V12" s="1263" t="s">
        <v>1649</v>
      </c>
      <c r="W12" s="1263"/>
      <c r="X12" s="1263"/>
      <c r="Y12" s="1263"/>
      <c r="Z12" s="1263"/>
      <c r="AA12" s="1263"/>
      <c r="AB12" s="1263"/>
    </row>
    <row r="13" spans="1:42" ht="14.25" customHeight="1">
      <c r="J13" s="529"/>
      <c r="K13" s="529"/>
      <c r="L13" s="1163" t="s">
        <v>453</v>
      </c>
      <c r="M13" s="1163"/>
      <c r="N13" s="1163"/>
      <c r="O13" s="1163"/>
      <c r="P13" s="1163"/>
      <c r="Q13" s="1163"/>
      <c r="R13" s="1163"/>
      <c r="S13" s="1163"/>
      <c r="T13" s="1163"/>
      <c r="U13" s="1163"/>
      <c r="V13" s="1163"/>
      <c r="W13" s="1163"/>
      <c r="X13" s="1163"/>
      <c r="Y13" s="1163"/>
      <c r="Z13" s="1163"/>
      <c r="AA13" s="1163"/>
      <c r="AB13" s="1163"/>
      <c r="AC13" s="1163"/>
      <c r="AD13" s="1163" t="s">
        <v>454</v>
      </c>
    </row>
    <row r="14" spans="1:42" ht="14.25" customHeight="1">
      <c r="J14" s="529"/>
      <c r="K14" s="529"/>
      <c r="L14" s="1242" t="s">
        <v>91</v>
      </c>
      <c r="M14" s="1242" t="s">
        <v>638</v>
      </c>
      <c r="N14" s="521"/>
      <c r="O14" s="1243" t="s">
        <v>640</v>
      </c>
      <c r="P14" s="1244"/>
      <c r="Q14" s="1244"/>
      <c r="R14" s="1244"/>
      <c r="S14" s="1244"/>
      <c r="T14" s="1245"/>
      <c r="U14" s="1226" t="s">
        <v>340</v>
      </c>
      <c r="V14" s="1243" t="s">
        <v>640</v>
      </c>
      <c r="W14" s="1244"/>
      <c r="X14" s="1244"/>
      <c r="Y14" s="1244"/>
      <c r="Z14" s="1244"/>
      <c r="AA14" s="1245"/>
      <c r="AB14" s="1226" t="s">
        <v>340</v>
      </c>
      <c r="AC14" s="1239" t="s">
        <v>274</v>
      </c>
      <c r="AD14" s="1163"/>
    </row>
    <row r="15" spans="1:42" ht="14.25" customHeight="1">
      <c r="J15" s="529"/>
      <c r="K15" s="529"/>
      <c r="L15" s="1242"/>
      <c r="M15" s="1242"/>
      <c r="N15" s="521"/>
      <c r="O15" s="1248" t="s">
        <v>620</v>
      </c>
      <c r="P15" s="1246"/>
      <c r="Q15" s="1247"/>
      <c r="R15" s="1224" t="s">
        <v>653</v>
      </c>
      <c r="S15" s="1224"/>
      <c r="T15" s="1225"/>
      <c r="U15" s="1227"/>
      <c r="V15" s="1248" t="s">
        <v>620</v>
      </c>
      <c r="W15" s="1246"/>
      <c r="X15" s="1247"/>
      <c r="Y15" s="1224" t="s">
        <v>653</v>
      </c>
      <c r="Z15" s="1224"/>
      <c r="AA15" s="1225"/>
      <c r="AB15" s="1227"/>
      <c r="AC15" s="1240"/>
      <c r="AD15" s="1163"/>
    </row>
    <row r="16" spans="1:42" ht="30.15" customHeight="1">
      <c r="J16" s="529"/>
      <c r="K16" s="529"/>
      <c r="L16" s="1242"/>
      <c r="M16" s="1242"/>
      <c r="N16" s="520"/>
      <c r="O16" s="1249"/>
      <c r="P16" s="535"/>
      <c r="Q16" s="535"/>
      <c r="R16" s="536" t="s">
        <v>273</v>
      </c>
      <c r="S16" s="1237" t="s">
        <v>272</v>
      </c>
      <c r="T16" s="1238"/>
      <c r="U16" s="1228"/>
      <c r="V16" s="1249"/>
      <c r="W16" s="756"/>
      <c r="X16" s="756"/>
      <c r="Y16" s="1115" t="s">
        <v>273</v>
      </c>
      <c r="Z16" s="1237" t="s">
        <v>272</v>
      </c>
      <c r="AA16" s="1238"/>
      <c r="AB16" s="1228"/>
      <c r="AC16" s="1241"/>
      <c r="AD16" s="1163"/>
    </row>
    <row r="17" spans="1:43">
      <c r="J17" s="529"/>
      <c r="K17" s="569">
        <v>1</v>
      </c>
      <c r="L17" s="647" t="s">
        <v>92</v>
      </c>
      <c r="M17" s="647" t="s">
        <v>48</v>
      </c>
      <c r="N17" s="668" t="s">
        <v>48</v>
      </c>
      <c r="O17" s="648">
        <f ca="1">OFFSET(O17,0,-1)+1</f>
        <v>3</v>
      </c>
      <c r="P17" s="649">
        <f ca="1">OFFSET(P17,0,-1)</f>
        <v>3</v>
      </c>
      <c r="Q17" s="649">
        <f ca="1">OFFSET(Q17,0,-1)</f>
        <v>3</v>
      </c>
      <c r="R17" s="648">
        <f ca="1">OFFSET(R17,0,-1)+1</f>
        <v>4</v>
      </c>
      <c r="S17" s="1231">
        <f ca="1">OFFSET(S17,0,-1)+1</f>
        <v>5</v>
      </c>
      <c r="T17" s="1231"/>
      <c r="U17" s="648">
        <f ca="1">OFFSET(U17,0,-2)+1</f>
        <v>6</v>
      </c>
      <c r="V17" s="1109">
        <f ca="1">OFFSET(V17,0,-1)+1</f>
        <v>7</v>
      </c>
      <c r="W17" s="649">
        <f ca="1">OFFSET(W17,0,-1)</f>
        <v>7</v>
      </c>
      <c r="X17" s="649">
        <f ca="1">OFFSET(X17,0,-1)</f>
        <v>7</v>
      </c>
      <c r="Y17" s="1109">
        <f ca="1">OFFSET(Y17,0,-1)+1</f>
        <v>8</v>
      </c>
      <c r="Z17" s="1231">
        <f ca="1">OFFSET(Z17,0,-1)+1</f>
        <v>9</v>
      </c>
      <c r="AA17" s="1231"/>
      <c r="AB17" s="1109">
        <f ca="1">OFFSET(AB17,0,-2)+1</f>
        <v>10</v>
      </c>
      <c r="AC17" s="649">
        <f ca="1">OFFSET(AC17,0,-1)</f>
        <v>10</v>
      </c>
      <c r="AD17" s="648">
        <f ca="1">OFFSET(AD17,0,-1)+1</f>
        <v>11</v>
      </c>
    </row>
    <row r="18" spans="1:43" ht="22.8">
      <c r="A18" s="1215">
        <v>1</v>
      </c>
      <c r="B18" s="919"/>
      <c r="C18" s="919"/>
      <c r="D18" s="919"/>
      <c r="E18" s="920"/>
      <c r="F18" s="921"/>
      <c r="G18" s="919"/>
      <c r="H18" s="919"/>
      <c r="I18" s="922"/>
      <c r="J18" s="917"/>
      <c r="K18" s="926">
        <v>1</v>
      </c>
      <c r="L18" s="593">
        <f>mergeValue(A18)</f>
        <v>1</v>
      </c>
      <c r="M18" s="641" t="s">
        <v>20</v>
      </c>
      <c r="N18" s="580"/>
      <c r="O18" s="1261" t="str">
        <f>IF('Перечень тарифов'!J42="","","" &amp; 'Перечень тарифов'!J42 &amp; "")</f>
        <v>Тариф на теплоноситель, поставляемый потребителям</v>
      </c>
      <c r="P18" s="1261"/>
      <c r="Q18" s="1261"/>
      <c r="R18" s="1261"/>
      <c r="S18" s="1261"/>
      <c r="T18" s="1261"/>
      <c r="U18" s="1261"/>
      <c r="V18" s="1261"/>
      <c r="W18" s="1261"/>
      <c r="X18" s="1261"/>
      <c r="Y18" s="1261"/>
      <c r="Z18" s="1261"/>
      <c r="AA18" s="1261"/>
      <c r="AB18" s="1261"/>
      <c r="AC18" s="1261"/>
      <c r="AD18" s="630" t="s">
        <v>657</v>
      </c>
    </row>
    <row r="19" spans="1:43" hidden="1">
      <c r="A19" s="1215"/>
      <c r="B19" s="1215">
        <v>1</v>
      </c>
      <c r="C19" s="919"/>
      <c r="D19" s="919"/>
      <c r="E19" s="921"/>
      <c r="F19" s="921"/>
      <c r="G19" s="919"/>
      <c r="H19" s="919"/>
      <c r="I19" s="916"/>
      <c r="J19" s="915"/>
      <c r="K19" s="926">
        <v>1</v>
      </c>
      <c r="L19" s="593" t="str">
        <f>mergeValue(A19) &amp;"."&amp; mergeValue(B19)</f>
        <v>1.1</v>
      </c>
      <c r="M19" s="546"/>
      <c r="N19" s="580"/>
      <c r="O19" s="1261"/>
      <c r="P19" s="1261"/>
      <c r="Q19" s="1261"/>
      <c r="R19" s="1261"/>
      <c r="S19" s="1261"/>
      <c r="T19" s="1261"/>
      <c r="U19" s="1261"/>
      <c r="V19" s="1261"/>
      <c r="W19" s="1261"/>
      <c r="X19" s="1261"/>
      <c r="Y19" s="1261"/>
      <c r="Z19" s="1261"/>
      <c r="AA19" s="1261"/>
      <c r="AB19" s="1261"/>
      <c r="AC19" s="1261"/>
      <c r="AD19" s="630"/>
    </row>
    <row r="20" spans="1:43" hidden="1">
      <c r="A20" s="1215"/>
      <c r="B20" s="1215"/>
      <c r="C20" s="1215">
        <v>1</v>
      </c>
      <c r="D20" s="919"/>
      <c r="E20" s="921"/>
      <c r="F20" s="921"/>
      <c r="G20" s="919"/>
      <c r="H20" s="919"/>
      <c r="I20" s="923"/>
      <c r="J20" s="915"/>
      <c r="K20" s="926">
        <v>1</v>
      </c>
      <c r="L20" s="593" t="str">
        <f>mergeValue(A20) &amp;"."&amp; mergeValue(B20)&amp;"."&amp; mergeValue(C20)</f>
        <v>1.1.1</v>
      </c>
      <c r="M20" s="547"/>
      <c r="N20" s="580"/>
      <c r="O20" s="1261"/>
      <c r="P20" s="1261"/>
      <c r="Q20" s="1261"/>
      <c r="R20" s="1261"/>
      <c r="S20" s="1261"/>
      <c r="T20" s="1261"/>
      <c r="U20" s="1261"/>
      <c r="V20" s="1261"/>
      <c r="W20" s="1261"/>
      <c r="X20" s="1261"/>
      <c r="Y20" s="1261"/>
      <c r="Z20" s="1261"/>
      <c r="AA20" s="1261"/>
      <c r="AB20" s="1261"/>
      <c r="AC20" s="1261"/>
      <c r="AD20" s="630"/>
    </row>
    <row r="21" spans="1:43" hidden="1">
      <c r="A21" s="1215"/>
      <c r="B21" s="1215"/>
      <c r="C21" s="1215"/>
      <c r="D21" s="1215">
        <v>1</v>
      </c>
      <c r="E21" s="921"/>
      <c r="F21" s="921"/>
      <c r="G21" s="919"/>
      <c r="H21" s="919"/>
      <c r="I21" s="1215">
        <v>1</v>
      </c>
      <c r="J21" s="915"/>
      <c r="K21" s="926">
        <v>1</v>
      </c>
      <c r="L21" s="593" t="str">
        <f>mergeValue(A21) &amp;"."&amp; mergeValue(B21)&amp;"."&amp; mergeValue(C21)&amp;"."&amp; mergeValue(D21)</f>
        <v>1.1.1.1</v>
      </c>
      <c r="M21" s="548"/>
      <c r="N21" s="580"/>
      <c r="O21" s="1261"/>
      <c r="P21" s="1261"/>
      <c r="Q21" s="1261"/>
      <c r="R21" s="1261"/>
      <c r="S21" s="1261"/>
      <c r="T21" s="1261"/>
      <c r="U21" s="1261"/>
      <c r="V21" s="1261"/>
      <c r="W21" s="1261"/>
      <c r="X21" s="1261"/>
      <c r="Y21" s="1261"/>
      <c r="Z21" s="1261"/>
      <c r="AA21" s="1261"/>
      <c r="AB21" s="1261"/>
      <c r="AC21" s="1261"/>
      <c r="AD21" s="630"/>
    </row>
    <row r="22" spans="1:43" ht="11.25" hidden="1" customHeight="1">
      <c r="A22" s="1215"/>
      <c r="B22" s="1215"/>
      <c r="C22" s="1215"/>
      <c r="D22" s="1215"/>
      <c r="E22" s="1215">
        <v>1</v>
      </c>
      <c r="F22" s="921"/>
      <c r="G22" s="919"/>
      <c r="H22" s="919"/>
      <c r="I22" s="1215"/>
      <c r="J22" s="921"/>
      <c r="K22" s="926">
        <v>1</v>
      </c>
      <c r="L22" s="593"/>
      <c r="M22" s="554"/>
      <c r="N22" s="581"/>
      <c r="O22" s="631"/>
      <c r="P22" s="631"/>
      <c r="Q22" s="631"/>
      <c r="R22" s="631"/>
      <c r="S22" s="631"/>
      <c r="T22" s="631"/>
      <c r="U22" s="593"/>
      <c r="V22" s="1118"/>
      <c r="W22" s="1118"/>
      <c r="X22" s="1118"/>
      <c r="Y22" s="1118"/>
      <c r="Z22" s="1118"/>
      <c r="AA22" s="1118"/>
      <c r="AB22" s="1117"/>
      <c r="AC22" s="507"/>
      <c r="AD22" s="559"/>
    </row>
    <row r="23" spans="1:43" ht="35.25" customHeight="1">
      <c r="A23" s="1215"/>
      <c r="B23" s="1215"/>
      <c r="C23" s="1215"/>
      <c r="D23" s="1215"/>
      <c r="E23" s="1215"/>
      <c r="F23" s="1215">
        <v>1</v>
      </c>
      <c r="G23" s="919"/>
      <c r="H23" s="919"/>
      <c r="I23" s="1215"/>
      <c r="J23" s="1254"/>
      <c r="K23" s="926">
        <v>1</v>
      </c>
      <c r="L23" s="593" t="str">
        <f>mergeValue(A23) &amp;"."&amp; mergeValue(B23)&amp;"."&amp; mergeValue(C23)&amp;"."&amp; mergeValue(D23)&amp;"."&amp;  mergeValue(F23)</f>
        <v>1.1.1.1.1</v>
      </c>
      <c r="M23" s="554" t="s">
        <v>10</v>
      </c>
      <c r="N23" s="581"/>
      <c r="O23" s="1218" t="s">
        <v>303</v>
      </c>
      <c r="P23" s="1219"/>
      <c r="Q23" s="1219"/>
      <c r="R23" s="1219"/>
      <c r="S23" s="1219"/>
      <c r="T23" s="1219"/>
      <c r="U23" s="1219"/>
      <c r="V23" s="1219"/>
      <c r="W23" s="1219"/>
      <c r="X23" s="1219"/>
      <c r="Y23" s="1219"/>
      <c r="Z23" s="1219"/>
      <c r="AA23" s="1219"/>
      <c r="AB23" s="1219"/>
      <c r="AC23" s="1220"/>
      <c r="AD23" s="630" t="s">
        <v>634</v>
      </c>
      <c r="AF23" s="589" t="str">
        <f>strCheckUnique(AG23:AG26)</f>
        <v/>
      </c>
      <c r="AH23" s="589"/>
    </row>
    <row r="24" spans="1:43" ht="17.100000000000001" customHeight="1">
      <c r="A24" s="1215"/>
      <c r="B24" s="1215"/>
      <c r="C24" s="1215"/>
      <c r="D24" s="1215"/>
      <c r="E24" s="1215"/>
      <c r="F24" s="1215"/>
      <c r="G24" s="919">
        <v>1</v>
      </c>
      <c r="H24" s="919"/>
      <c r="I24" s="1215"/>
      <c r="J24" s="1254"/>
      <c r="K24" s="918"/>
      <c r="L24" s="593" t="str">
        <f>mergeValue(A24) &amp;"."&amp; mergeValue(B24)&amp;"."&amp; mergeValue(C24)&amp;"."&amp; mergeValue(D24)&amp;"."&amp;  mergeValue(F24)&amp;"."&amp;  mergeValue(G24)</f>
        <v>1.1.1.1.1.1</v>
      </c>
      <c r="M24" s="1065" t="s">
        <v>641</v>
      </c>
      <c r="N24" s="586"/>
      <c r="O24" s="683">
        <v>36.090000000000003</v>
      </c>
      <c r="P24" s="562"/>
      <c r="Q24" s="562"/>
      <c r="R24" s="1250" t="s">
        <v>1021</v>
      </c>
      <c r="S24" s="1222" t="s">
        <v>83</v>
      </c>
      <c r="T24" s="1250" t="s">
        <v>1665</v>
      </c>
      <c r="U24" s="1222" t="s">
        <v>83</v>
      </c>
      <c r="V24" s="683">
        <v>38.18</v>
      </c>
      <c r="W24" s="763"/>
      <c r="X24" s="763"/>
      <c r="Y24" s="1250" t="s">
        <v>1666</v>
      </c>
      <c r="Z24" s="1222" t="s">
        <v>83</v>
      </c>
      <c r="AA24" s="1250" t="s">
        <v>1662</v>
      </c>
      <c r="AB24" s="1222" t="s">
        <v>84</v>
      </c>
      <c r="AC24" s="537"/>
      <c r="AD24" s="1232" t="s">
        <v>658</v>
      </c>
      <c r="AE24" s="585" t="str">
        <f>strCheckDate(O25:AC25)</f>
        <v/>
      </c>
      <c r="AF24" s="589"/>
      <c r="AG24" s="589" t="str">
        <f>IF(M24="","",M24 )</f>
        <v>вода</v>
      </c>
      <c r="AH24" s="589"/>
      <c r="AI24" s="589"/>
      <c r="AJ24" s="589"/>
    </row>
    <row r="25" spans="1:43" ht="11.25" hidden="1" customHeight="1">
      <c r="A25" s="1215"/>
      <c r="B25" s="1215"/>
      <c r="C25" s="1215"/>
      <c r="D25" s="1215"/>
      <c r="E25" s="1215"/>
      <c r="F25" s="1215"/>
      <c r="G25" s="919"/>
      <c r="H25" s="919"/>
      <c r="I25" s="1215"/>
      <c r="J25" s="1254"/>
      <c r="K25" s="926">
        <v>1</v>
      </c>
      <c r="L25" s="600"/>
      <c r="M25" s="646"/>
      <c r="N25" s="586"/>
      <c r="O25" s="562"/>
      <c r="P25" s="562"/>
      <c r="Q25" s="584" t="str">
        <f>R24 &amp; "-" &amp; T24</f>
        <v>01.01.2021-30.06.2021</v>
      </c>
      <c r="R25" s="1250"/>
      <c r="S25" s="1222"/>
      <c r="T25" s="1250"/>
      <c r="U25" s="1222"/>
      <c r="V25" s="763"/>
      <c r="W25" s="763"/>
      <c r="X25" s="769" t="str">
        <f>Y24 &amp; "-" &amp; AA24</f>
        <v>01.07.2021-31.12.2021</v>
      </c>
      <c r="Y25" s="1250"/>
      <c r="Z25" s="1222"/>
      <c r="AA25" s="1250"/>
      <c r="AB25" s="1222"/>
      <c r="AC25" s="537"/>
      <c r="AD25" s="1233"/>
      <c r="AF25" s="589"/>
      <c r="AG25" s="589"/>
      <c r="AH25" s="589"/>
      <c r="AI25" s="589"/>
      <c r="AJ25" s="589"/>
    </row>
    <row r="26" spans="1:43" s="522" customFormat="1" ht="15" customHeight="1">
      <c r="A26" s="1215"/>
      <c r="B26" s="1215"/>
      <c r="C26" s="1215"/>
      <c r="D26" s="1215"/>
      <c r="E26" s="1215"/>
      <c r="F26" s="1215"/>
      <c r="G26" s="919"/>
      <c r="H26" s="919"/>
      <c r="I26" s="1215"/>
      <c r="J26" s="1254"/>
      <c r="K26" s="926">
        <v>1</v>
      </c>
      <c r="L26" s="538"/>
      <c r="M26" s="556" t="s">
        <v>25</v>
      </c>
      <c r="N26" s="551"/>
      <c r="O26" s="545"/>
      <c r="P26" s="545"/>
      <c r="Q26" s="545"/>
      <c r="R26" s="573"/>
      <c r="S26" s="564"/>
      <c r="T26" s="563"/>
      <c r="U26" s="551"/>
      <c r="V26" s="757"/>
      <c r="W26" s="757"/>
      <c r="X26" s="757"/>
      <c r="Y26" s="766"/>
      <c r="Z26" s="1006"/>
      <c r="AA26" s="1005"/>
      <c r="AB26" s="1001"/>
      <c r="AC26" s="560"/>
      <c r="AD26" s="1234"/>
      <c r="AE26" s="587"/>
      <c r="AF26" s="587"/>
      <c r="AG26" s="587"/>
      <c r="AH26" s="587"/>
      <c r="AI26" s="587"/>
      <c r="AJ26" s="587"/>
      <c r="AK26" s="587"/>
      <c r="AL26" s="587"/>
      <c r="AM26" s="587"/>
      <c r="AN26" s="587"/>
      <c r="AO26" s="587"/>
      <c r="AP26" s="587"/>
    </row>
    <row r="27" spans="1:43" s="522" customFormat="1" ht="15" customHeight="1">
      <c r="A27" s="1215"/>
      <c r="B27" s="1215"/>
      <c r="C27" s="1215"/>
      <c r="D27" s="1215"/>
      <c r="E27" s="1215"/>
      <c r="F27" s="921"/>
      <c r="G27" s="921"/>
      <c r="H27" s="919"/>
      <c r="I27" s="1215"/>
      <c r="J27" s="921"/>
      <c r="K27" s="925"/>
      <c r="L27" s="538"/>
      <c r="M27" s="551" t="s">
        <v>11</v>
      </c>
      <c r="N27" s="556"/>
      <c r="O27" s="556"/>
      <c r="P27" s="556"/>
      <c r="Q27" s="556"/>
      <c r="R27" s="556"/>
      <c r="S27" s="556"/>
      <c r="T27" s="556"/>
      <c r="U27" s="556"/>
      <c r="V27" s="556"/>
      <c r="W27" s="556"/>
      <c r="X27" s="556"/>
      <c r="Y27" s="556"/>
      <c r="Z27" s="556"/>
      <c r="AA27" s="556"/>
      <c r="AB27" s="556"/>
      <c r="AC27" s="556"/>
      <c r="AD27" s="560"/>
      <c r="AE27" s="587"/>
      <c r="AF27" s="587"/>
      <c r="AG27" s="587"/>
      <c r="AH27" s="587"/>
      <c r="AI27" s="587"/>
      <c r="AJ27" s="587"/>
      <c r="AK27" s="587"/>
      <c r="AL27" s="587"/>
      <c r="AM27" s="587"/>
      <c r="AN27" s="587"/>
      <c r="AO27" s="587"/>
      <c r="AP27" s="587"/>
      <c r="AQ27" s="587"/>
    </row>
    <row r="28" spans="1:43" s="522" customFormat="1" ht="15" hidden="1" customHeight="1">
      <c r="A28" s="1215"/>
      <c r="B28" s="1215"/>
      <c r="C28" s="1215"/>
      <c r="D28" s="1215"/>
      <c r="E28" s="921"/>
      <c r="F28" s="921"/>
      <c r="G28" s="921"/>
      <c r="H28" s="919"/>
      <c r="I28" s="1215"/>
      <c r="J28" s="921"/>
      <c r="K28" s="925"/>
      <c r="L28" s="538"/>
      <c r="M28" s="551"/>
      <c r="N28" s="556"/>
      <c r="O28" s="556"/>
      <c r="P28" s="556"/>
      <c r="Q28" s="556"/>
      <c r="R28" s="556"/>
      <c r="S28" s="556"/>
      <c r="T28" s="556"/>
      <c r="U28" s="556"/>
      <c r="V28" s="556"/>
      <c r="W28" s="556"/>
      <c r="X28" s="556"/>
      <c r="Y28" s="556"/>
      <c r="Z28" s="556"/>
      <c r="AA28" s="556"/>
      <c r="AB28" s="556"/>
      <c r="AC28" s="556"/>
      <c r="AD28" s="560"/>
      <c r="AE28" s="587"/>
      <c r="AF28" s="587"/>
      <c r="AG28" s="587"/>
      <c r="AH28" s="587"/>
      <c r="AI28" s="587"/>
      <c r="AJ28" s="587"/>
      <c r="AK28" s="587"/>
      <c r="AL28" s="587"/>
      <c r="AM28" s="587"/>
      <c r="AN28" s="587"/>
      <c r="AO28" s="587"/>
      <c r="AP28" s="587"/>
      <c r="AQ28" s="587"/>
    </row>
    <row r="29" spans="1:43" ht="3.15" customHeight="1">
      <c r="L29" s="486"/>
      <c r="M29" s="486"/>
      <c r="N29" s="486"/>
      <c r="O29" s="486"/>
      <c r="P29" s="486"/>
      <c r="Q29" s="486"/>
      <c r="R29" s="486"/>
      <c r="S29" s="486"/>
      <c r="T29" s="486"/>
      <c r="U29" s="486"/>
      <c r="V29" s="486"/>
      <c r="W29" s="486"/>
      <c r="X29" s="486"/>
      <c r="Y29" s="486"/>
      <c r="Z29" s="486"/>
      <c r="AA29" s="486"/>
      <c r="AB29" s="486"/>
    </row>
    <row r="30" spans="1:43" ht="106.5" customHeight="1">
      <c r="L30" s="1">
        <v>1</v>
      </c>
      <c r="M30" s="1208" t="s">
        <v>659</v>
      </c>
      <c r="N30" s="1208"/>
      <c r="O30" s="1208"/>
      <c r="P30" s="1208"/>
      <c r="Q30" s="1208"/>
      <c r="R30" s="1208"/>
      <c r="S30" s="1208"/>
      <c r="T30" s="1208"/>
      <c r="U30" s="1208"/>
      <c r="V30" s="1208"/>
      <c r="W30" s="1208"/>
      <c r="X30" s="1208"/>
      <c r="Y30" s="1208"/>
      <c r="Z30" s="1208"/>
      <c r="AA30" s="1208"/>
      <c r="AB30" s="1208"/>
      <c r="AC30" s="1208"/>
      <c r="AD30" s="1208"/>
    </row>
  </sheetData>
  <sheetProtection algorithmName="SHA-512" hashValue="h9vi2hL6iFjwgoHevvFNrzoAcqb4uVcGvCBc13Qn4PQ1gXuesv32khqYSeR14nT8F5m5g5Eil26uSH9UNCLnTg==" saltValue="fgYcL3IAq1mS0gPOMG30hA==" spinCount="100000" sheet="1" objects="1" scenarios="1" formatColumns="0" formatRows="0"/>
  <dataConsolidate/>
  <mergeCells count="52">
    <mergeCell ref="V11:AA11"/>
    <mergeCell ref="V12:AB12"/>
    <mergeCell ref="V14:AA14"/>
    <mergeCell ref="AB14:AB16"/>
    <mergeCell ref="V15:V16"/>
    <mergeCell ref="W15:X15"/>
    <mergeCell ref="Y15:AA15"/>
    <mergeCell ref="Z16:AA16"/>
    <mergeCell ref="AD24:AD26"/>
    <mergeCell ref="R15:T15"/>
    <mergeCell ref="O14:T14"/>
    <mergeCell ref="M30:AD30"/>
    <mergeCell ref="U14:U16"/>
    <mergeCell ref="AC14:AC16"/>
    <mergeCell ref="AD13:AD16"/>
    <mergeCell ref="L13:AC13"/>
    <mergeCell ref="L14:L16"/>
    <mergeCell ref="M14:M16"/>
    <mergeCell ref="S17:T17"/>
    <mergeCell ref="T24:T25"/>
    <mergeCell ref="Z17:AA17"/>
    <mergeCell ref="Y24:Y25"/>
    <mergeCell ref="Z24:Z25"/>
    <mergeCell ref="AA24:AA25"/>
    <mergeCell ref="L5:T5"/>
    <mergeCell ref="O7:T7"/>
    <mergeCell ref="O8:T8"/>
    <mergeCell ref="L11:M11"/>
    <mergeCell ref="O11:T11"/>
    <mergeCell ref="O9:T9"/>
    <mergeCell ref="O10:T10"/>
    <mergeCell ref="O12:U12"/>
    <mergeCell ref="O15:O16"/>
    <mergeCell ref="P15:Q15"/>
    <mergeCell ref="S16:T16"/>
    <mergeCell ref="I21:I28"/>
    <mergeCell ref="A18:A28"/>
    <mergeCell ref="O18:AC18"/>
    <mergeCell ref="B19:B28"/>
    <mergeCell ref="O19:AC19"/>
    <mergeCell ref="C20:C28"/>
    <mergeCell ref="U24:U25"/>
    <mergeCell ref="O20:AC20"/>
    <mergeCell ref="D21:D28"/>
    <mergeCell ref="O21:AC21"/>
    <mergeCell ref="E22:E27"/>
    <mergeCell ref="F23:F26"/>
    <mergeCell ref="J23:J26"/>
    <mergeCell ref="O23:AC23"/>
    <mergeCell ref="R24:R25"/>
    <mergeCell ref="S24:S25"/>
    <mergeCell ref="AB24:AB25"/>
  </mergeCells>
  <dataValidations count="10">
    <dataValidation allowBlank="1" sqref="JO27:JZ28 TK27:TV28 ADG27:ADR28 ANC27:ANN28 AWY27:AXJ28 BGU27:BHF28 BQQ27:BRB28 CAM27:CAX28 CKI27:CKT28 CUE27:CUP28 DEA27:DEL28 DNW27:DOH28 DXS27:DYD28 EHO27:EHZ28 ERK27:ERV28 FBG27:FBR28 FLC27:FLN28 FUY27:FVJ28 GEU27:GFF28 GOQ27:GPB28 GYM27:GYX28 HII27:HIT28 HSE27:HSP28 ICA27:ICL28 ILW27:IMH28 IVS27:IWD28 JFO27:JFZ28 JPK27:JPV28 JZG27:JZR28 KJC27:KJN28 KSY27:KTJ28 LCU27:LDF28 LMQ27:LNB28 LWM27:LWX28 MGI27:MGT28 MQE27:MQP28 NAA27:NAL28 NJW27:NKH28 NTS27:NUD28 ODO27:ODZ28 ONK27:ONV28 OXG27:OXR28 PHC27:PHN28 PQY27:PRJ28 QAU27:QBF28 QKQ27:QLB28 QUM27:QUX28 REI27:RET28 ROE27:ROP28 RYA27:RYL28 SHW27:SIH28 SRS27:SSD28 TBO27:TBZ28 TLK27:TLV28 TVG27:TVR28 UFC27:UFN28 UOY27:UPJ28 UYU27:UZF28 VIQ27:VJB28 VSM27:VSX28 WCI27:WCT28 WME27:WMP28 WWA27:WWL28 JO65559:JZ65560 TK65559:TV65560 ADG65559:ADR65560 ANC65559:ANN65560 AWY65559:AXJ65560 BGU65559:BHF65560 BQQ65559:BRB65560 CAM65559:CAX65560 CKI65559:CKT65560 CUE65559:CUP65560 DEA65559:DEL65560 DNW65559:DOH65560 DXS65559:DYD65560 EHO65559:EHZ65560 ERK65559:ERV65560 FBG65559:FBR65560 FLC65559:FLN65560 FUY65559:FVJ65560 GEU65559:GFF65560 GOQ65559:GPB65560 GYM65559:GYX65560 HII65559:HIT65560 HSE65559:HSP65560 ICA65559:ICL65560 ILW65559:IMH65560 IVS65559:IWD65560 JFO65559:JFZ65560 JPK65559:JPV65560 JZG65559:JZR65560 KJC65559:KJN65560 KSY65559:KTJ65560 LCU65559:LDF65560 LMQ65559:LNB65560 LWM65559:LWX65560 MGI65559:MGT65560 MQE65559:MQP65560 NAA65559:NAL65560 NJW65559:NKH65560 NTS65559:NUD65560 ODO65559:ODZ65560 ONK65559:ONV65560 OXG65559:OXR65560 PHC65559:PHN65560 PQY65559:PRJ65560 QAU65559:QBF65560 QKQ65559:QLB65560 QUM65559:QUX65560 REI65559:RET65560 ROE65559:ROP65560 RYA65559:RYL65560 SHW65559:SIH65560 SRS65559:SSD65560 TBO65559:TBZ65560 TLK65559:TLV65560 TVG65559:TVR65560 UFC65559:UFN65560 UOY65559:UPJ65560 UYU65559:UZF65560 VIQ65559:VJB65560 VSM65559:VSX65560 WCI65559:WCT65560 WME65559:WMP65560 WWA65559:WWL65560 JO131095:JZ131096 TK131095:TV131096 ADG131095:ADR131096 ANC131095:ANN131096 AWY131095:AXJ131096 BGU131095:BHF131096 BQQ131095:BRB131096 CAM131095:CAX131096 CKI131095:CKT131096 CUE131095:CUP131096 DEA131095:DEL131096 DNW131095:DOH131096 DXS131095:DYD131096 EHO131095:EHZ131096 ERK131095:ERV131096 FBG131095:FBR131096 FLC131095:FLN131096 FUY131095:FVJ131096 GEU131095:GFF131096 GOQ131095:GPB131096 GYM131095:GYX131096 HII131095:HIT131096 HSE131095:HSP131096 ICA131095:ICL131096 ILW131095:IMH131096 IVS131095:IWD131096 JFO131095:JFZ131096 JPK131095:JPV131096 JZG131095:JZR131096 KJC131095:KJN131096 KSY131095:KTJ131096 LCU131095:LDF131096 LMQ131095:LNB131096 LWM131095:LWX131096 MGI131095:MGT131096 MQE131095:MQP131096 NAA131095:NAL131096 NJW131095:NKH131096 NTS131095:NUD131096 ODO131095:ODZ131096 ONK131095:ONV131096 OXG131095:OXR131096 PHC131095:PHN131096 PQY131095:PRJ131096 QAU131095:QBF131096 QKQ131095:QLB131096 QUM131095:QUX131096 REI131095:RET131096 ROE131095:ROP131096 RYA131095:RYL131096 SHW131095:SIH131096 SRS131095:SSD131096 TBO131095:TBZ131096 TLK131095:TLV131096 TVG131095:TVR131096 UFC131095:UFN131096 UOY131095:UPJ131096 UYU131095:UZF131096 VIQ131095:VJB131096 VSM131095:VSX131096 WCI131095:WCT131096 WME131095:WMP131096 WWA131095:WWL131096 JO196631:JZ196632 TK196631:TV196632 ADG196631:ADR196632 ANC196631:ANN196632 AWY196631:AXJ196632 BGU196631:BHF196632 BQQ196631:BRB196632 CAM196631:CAX196632 CKI196631:CKT196632 CUE196631:CUP196632 DEA196631:DEL196632 DNW196631:DOH196632 DXS196631:DYD196632 EHO196631:EHZ196632 ERK196631:ERV196632 FBG196631:FBR196632 FLC196631:FLN196632 FUY196631:FVJ196632 GEU196631:GFF196632 GOQ196631:GPB196632 GYM196631:GYX196632 HII196631:HIT196632 HSE196631:HSP196632 ICA196631:ICL196632 ILW196631:IMH196632 IVS196631:IWD196632 JFO196631:JFZ196632 JPK196631:JPV196632 JZG196631:JZR196632 KJC196631:KJN196632 KSY196631:KTJ196632 LCU196631:LDF196632 LMQ196631:LNB196632 LWM196631:LWX196632 MGI196631:MGT196632 MQE196631:MQP196632 NAA196631:NAL196632 NJW196631:NKH196632 NTS196631:NUD196632 ODO196631:ODZ196632 ONK196631:ONV196632 OXG196631:OXR196632 PHC196631:PHN196632 PQY196631:PRJ196632 QAU196631:QBF196632 QKQ196631:QLB196632 QUM196631:QUX196632 REI196631:RET196632 ROE196631:ROP196632 RYA196631:RYL196632 SHW196631:SIH196632 SRS196631:SSD196632 TBO196631:TBZ196632 TLK196631:TLV196632 TVG196631:TVR196632 UFC196631:UFN196632 UOY196631:UPJ196632 UYU196631:UZF196632 VIQ196631:VJB196632 VSM196631:VSX196632 WCI196631:WCT196632 WME196631:WMP196632 WWA196631:WWL196632 JO262167:JZ262168 TK262167:TV262168 ADG262167:ADR262168 ANC262167:ANN262168 AWY262167:AXJ262168 BGU262167:BHF262168 BQQ262167:BRB262168 CAM262167:CAX262168 CKI262167:CKT262168 CUE262167:CUP262168 DEA262167:DEL262168 DNW262167:DOH262168 DXS262167:DYD262168 EHO262167:EHZ262168 ERK262167:ERV262168 FBG262167:FBR262168 FLC262167:FLN262168 FUY262167:FVJ262168 GEU262167:GFF262168 GOQ262167:GPB262168 GYM262167:GYX262168 HII262167:HIT262168 HSE262167:HSP262168 ICA262167:ICL262168 ILW262167:IMH262168 IVS262167:IWD262168 JFO262167:JFZ262168 JPK262167:JPV262168 JZG262167:JZR262168 KJC262167:KJN262168 KSY262167:KTJ262168 LCU262167:LDF262168 LMQ262167:LNB262168 LWM262167:LWX262168 MGI262167:MGT262168 MQE262167:MQP262168 NAA262167:NAL262168 NJW262167:NKH262168 NTS262167:NUD262168 ODO262167:ODZ262168 ONK262167:ONV262168 OXG262167:OXR262168 PHC262167:PHN262168 PQY262167:PRJ262168 QAU262167:QBF262168 QKQ262167:QLB262168 QUM262167:QUX262168 REI262167:RET262168 ROE262167:ROP262168 RYA262167:RYL262168 SHW262167:SIH262168 SRS262167:SSD262168 TBO262167:TBZ262168 TLK262167:TLV262168 TVG262167:TVR262168 UFC262167:UFN262168 UOY262167:UPJ262168 UYU262167:UZF262168 VIQ262167:VJB262168 VSM262167:VSX262168 WCI262167:WCT262168 WME262167:WMP262168 WWA262167:WWL262168 JO327703:JZ327704 TK327703:TV327704 ADG327703:ADR327704 ANC327703:ANN327704 AWY327703:AXJ327704 BGU327703:BHF327704 BQQ327703:BRB327704 CAM327703:CAX327704 CKI327703:CKT327704 CUE327703:CUP327704 DEA327703:DEL327704 DNW327703:DOH327704 DXS327703:DYD327704 EHO327703:EHZ327704 ERK327703:ERV327704 FBG327703:FBR327704 FLC327703:FLN327704 FUY327703:FVJ327704 GEU327703:GFF327704 GOQ327703:GPB327704 GYM327703:GYX327704 HII327703:HIT327704 HSE327703:HSP327704 ICA327703:ICL327704 ILW327703:IMH327704 IVS327703:IWD327704 JFO327703:JFZ327704 JPK327703:JPV327704 JZG327703:JZR327704 KJC327703:KJN327704 KSY327703:KTJ327704 LCU327703:LDF327704 LMQ327703:LNB327704 LWM327703:LWX327704 MGI327703:MGT327704 MQE327703:MQP327704 NAA327703:NAL327704 NJW327703:NKH327704 NTS327703:NUD327704 ODO327703:ODZ327704 ONK327703:ONV327704 OXG327703:OXR327704 PHC327703:PHN327704 PQY327703:PRJ327704 QAU327703:QBF327704 QKQ327703:QLB327704 QUM327703:QUX327704 REI327703:RET327704 ROE327703:ROP327704 RYA327703:RYL327704 SHW327703:SIH327704 SRS327703:SSD327704 TBO327703:TBZ327704 TLK327703:TLV327704 TVG327703:TVR327704 UFC327703:UFN327704 UOY327703:UPJ327704 UYU327703:UZF327704 VIQ327703:VJB327704 VSM327703:VSX327704 WCI327703:WCT327704 WME327703:WMP327704 WWA327703:WWL327704 JO393239:JZ393240 TK393239:TV393240 ADG393239:ADR393240 ANC393239:ANN393240 AWY393239:AXJ393240 BGU393239:BHF393240 BQQ393239:BRB393240 CAM393239:CAX393240 CKI393239:CKT393240 CUE393239:CUP393240 DEA393239:DEL393240 DNW393239:DOH393240 DXS393239:DYD393240 EHO393239:EHZ393240 ERK393239:ERV393240 FBG393239:FBR393240 FLC393239:FLN393240 FUY393239:FVJ393240 GEU393239:GFF393240 GOQ393239:GPB393240 GYM393239:GYX393240 HII393239:HIT393240 HSE393239:HSP393240 ICA393239:ICL393240 ILW393239:IMH393240 IVS393239:IWD393240 JFO393239:JFZ393240 JPK393239:JPV393240 JZG393239:JZR393240 KJC393239:KJN393240 KSY393239:KTJ393240 LCU393239:LDF393240 LMQ393239:LNB393240 LWM393239:LWX393240 MGI393239:MGT393240 MQE393239:MQP393240 NAA393239:NAL393240 NJW393239:NKH393240 NTS393239:NUD393240 ODO393239:ODZ393240 ONK393239:ONV393240 OXG393239:OXR393240 PHC393239:PHN393240 PQY393239:PRJ393240 QAU393239:QBF393240 QKQ393239:QLB393240 QUM393239:QUX393240 REI393239:RET393240 ROE393239:ROP393240 RYA393239:RYL393240 SHW393239:SIH393240 SRS393239:SSD393240 TBO393239:TBZ393240 TLK393239:TLV393240 TVG393239:TVR393240 UFC393239:UFN393240 UOY393239:UPJ393240 UYU393239:UZF393240 VIQ393239:VJB393240 VSM393239:VSX393240 WCI393239:WCT393240 WME393239:WMP393240 WWA393239:WWL393240 JO458775:JZ458776 TK458775:TV458776 ADG458775:ADR458776 ANC458775:ANN458776 AWY458775:AXJ458776 BGU458775:BHF458776 BQQ458775:BRB458776 CAM458775:CAX458776 CKI458775:CKT458776 CUE458775:CUP458776 DEA458775:DEL458776 DNW458775:DOH458776 DXS458775:DYD458776 EHO458775:EHZ458776 ERK458775:ERV458776 FBG458775:FBR458776 FLC458775:FLN458776 FUY458775:FVJ458776 GEU458775:GFF458776 GOQ458775:GPB458776 GYM458775:GYX458776 HII458775:HIT458776 HSE458775:HSP458776 ICA458775:ICL458776 ILW458775:IMH458776 IVS458775:IWD458776 JFO458775:JFZ458776 JPK458775:JPV458776 JZG458775:JZR458776 KJC458775:KJN458776 KSY458775:KTJ458776 LCU458775:LDF458776 LMQ458775:LNB458776 LWM458775:LWX458776 MGI458775:MGT458776 MQE458775:MQP458776 NAA458775:NAL458776 NJW458775:NKH458776 NTS458775:NUD458776 ODO458775:ODZ458776 ONK458775:ONV458776 OXG458775:OXR458776 PHC458775:PHN458776 PQY458775:PRJ458776 QAU458775:QBF458776 QKQ458775:QLB458776 QUM458775:QUX458776 REI458775:RET458776 ROE458775:ROP458776 RYA458775:RYL458776 SHW458775:SIH458776 SRS458775:SSD458776 TBO458775:TBZ458776 TLK458775:TLV458776 TVG458775:TVR458776 UFC458775:UFN458776 UOY458775:UPJ458776 UYU458775:UZF458776 VIQ458775:VJB458776 VSM458775:VSX458776 WCI458775:WCT458776 WME458775:WMP458776 WWA458775:WWL458776 JO524311:JZ524312 TK524311:TV524312 ADG524311:ADR524312 ANC524311:ANN524312 AWY524311:AXJ524312 BGU524311:BHF524312 BQQ524311:BRB524312 CAM524311:CAX524312 CKI524311:CKT524312 CUE524311:CUP524312 DEA524311:DEL524312 DNW524311:DOH524312 DXS524311:DYD524312 EHO524311:EHZ524312 ERK524311:ERV524312 FBG524311:FBR524312 FLC524311:FLN524312 FUY524311:FVJ524312 GEU524311:GFF524312 GOQ524311:GPB524312 GYM524311:GYX524312 HII524311:HIT524312 HSE524311:HSP524312 ICA524311:ICL524312 ILW524311:IMH524312 IVS524311:IWD524312 JFO524311:JFZ524312 JPK524311:JPV524312 JZG524311:JZR524312 KJC524311:KJN524312 KSY524311:KTJ524312 LCU524311:LDF524312 LMQ524311:LNB524312 LWM524311:LWX524312 MGI524311:MGT524312 MQE524311:MQP524312 NAA524311:NAL524312 NJW524311:NKH524312 NTS524311:NUD524312 ODO524311:ODZ524312 ONK524311:ONV524312 OXG524311:OXR524312 PHC524311:PHN524312 PQY524311:PRJ524312 QAU524311:QBF524312 QKQ524311:QLB524312 QUM524311:QUX524312 REI524311:RET524312 ROE524311:ROP524312 RYA524311:RYL524312 SHW524311:SIH524312 SRS524311:SSD524312 TBO524311:TBZ524312 TLK524311:TLV524312 TVG524311:TVR524312 UFC524311:UFN524312 UOY524311:UPJ524312 UYU524311:UZF524312 VIQ524311:VJB524312 VSM524311:VSX524312 WCI524311:WCT524312 WME524311:WMP524312 WWA524311:WWL524312 JO589847:JZ589848 TK589847:TV589848 ADG589847:ADR589848 ANC589847:ANN589848 AWY589847:AXJ589848 BGU589847:BHF589848 BQQ589847:BRB589848 CAM589847:CAX589848 CKI589847:CKT589848 CUE589847:CUP589848 DEA589847:DEL589848 DNW589847:DOH589848 DXS589847:DYD589848 EHO589847:EHZ589848 ERK589847:ERV589848 FBG589847:FBR589848 FLC589847:FLN589848 FUY589847:FVJ589848 GEU589847:GFF589848 GOQ589847:GPB589848 GYM589847:GYX589848 HII589847:HIT589848 HSE589847:HSP589848 ICA589847:ICL589848 ILW589847:IMH589848 IVS589847:IWD589848 JFO589847:JFZ589848 JPK589847:JPV589848 JZG589847:JZR589848 KJC589847:KJN589848 KSY589847:KTJ589848 LCU589847:LDF589848 LMQ589847:LNB589848 LWM589847:LWX589848 MGI589847:MGT589848 MQE589847:MQP589848 NAA589847:NAL589848 NJW589847:NKH589848 NTS589847:NUD589848 ODO589847:ODZ589848 ONK589847:ONV589848 OXG589847:OXR589848 PHC589847:PHN589848 PQY589847:PRJ589848 QAU589847:QBF589848 QKQ589847:QLB589848 QUM589847:QUX589848 REI589847:RET589848 ROE589847:ROP589848 RYA589847:RYL589848 SHW589847:SIH589848 SRS589847:SSD589848 TBO589847:TBZ589848 TLK589847:TLV589848 TVG589847:TVR589848 UFC589847:UFN589848 UOY589847:UPJ589848 UYU589847:UZF589848 VIQ589847:VJB589848 VSM589847:VSX589848 WCI589847:WCT589848 WME589847:WMP589848 WWA589847:WWL589848 JO655383:JZ655384 TK655383:TV655384 ADG655383:ADR655384 ANC655383:ANN655384 AWY655383:AXJ655384 BGU655383:BHF655384 BQQ655383:BRB655384 CAM655383:CAX655384 CKI655383:CKT655384 CUE655383:CUP655384 DEA655383:DEL655384 DNW655383:DOH655384 DXS655383:DYD655384 EHO655383:EHZ655384 ERK655383:ERV655384 FBG655383:FBR655384 FLC655383:FLN655384 FUY655383:FVJ655384 GEU655383:GFF655384 GOQ655383:GPB655384 GYM655383:GYX655384 HII655383:HIT655384 HSE655383:HSP655384 ICA655383:ICL655384 ILW655383:IMH655384 IVS655383:IWD655384 JFO655383:JFZ655384 JPK655383:JPV655384 JZG655383:JZR655384 KJC655383:KJN655384 KSY655383:KTJ655384 LCU655383:LDF655384 LMQ655383:LNB655384 LWM655383:LWX655384 MGI655383:MGT655384 MQE655383:MQP655384 NAA655383:NAL655384 NJW655383:NKH655384 NTS655383:NUD655384 ODO655383:ODZ655384 ONK655383:ONV655384 OXG655383:OXR655384 PHC655383:PHN655384 PQY655383:PRJ655384 QAU655383:QBF655384 QKQ655383:QLB655384 QUM655383:QUX655384 REI655383:RET655384 ROE655383:ROP655384 RYA655383:RYL655384 SHW655383:SIH655384 SRS655383:SSD655384 TBO655383:TBZ655384 TLK655383:TLV655384 TVG655383:TVR655384 UFC655383:UFN655384 UOY655383:UPJ655384 UYU655383:UZF655384 VIQ655383:VJB655384 VSM655383:VSX655384 WCI655383:WCT655384 WME655383:WMP655384 WWA655383:WWL655384 JO720919:JZ720920 TK720919:TV720920 ADG720919:ADR720920 ANC720919:ANN720920 AWY720919:AXJ720920 BGU720919:BHF720920 BQQ720919:BRB720920 CAM720919:CAX720920 CKI720919:CKT720920 CUE720919:CUP720920 DEA720919:DEL720920 DNW720919:DOH720920 DXS720919:DYD720920 EHO720919:EHZ720920 ERK720919:ERV720920 FBG720919:FBR720920 FLC720919:FLN720920 FUY720919:FVJ720920 GEU720919:GFF720920 GOQ720919:GPB720920 GYM720919:GYX720920 HII720919:HIT720920 HSE720919:HSP720920 ICA720919:ICL720920 ILW720919:IMH720920 IVS720919:IWD720920 JFO720919:JFZ720920 JPK720919:JPV720920 JZG720919:JZR720920 KJC720919:KJN720920 KSY720919:KTJ720920 LCU720919:LDF720920 LMQ720919:LNB720920 LWM720919:LWX720920 MGI720919:MGT720920 MQE720919:MQP720920 NAA720919:NAL720920 NJW720919:NKH720920 NTS720919:NUD720920 ODO720919:ODZ720920 ONK720919:ONV720920 OXG720919:OXR720920 PHC720919:PHN720920 PQY720919:PRJ720920 QAU720919:QBF720920 QKQ720919:QLB720920 QUM720919:QUX720920 REI720919:RET720920 ROE720919:ROP720920 RYA720919:RYL720920 SHW720919:SIH720920 SRS720919:SSD720920 TBO720919:TBZ720920 TLK720919:TLV720920 TVG720919:TVR720920 UFC720919:UFN720920 UOY720919:UPJ720920 UYU720919:UZF720920 VIQ720919:VJB720920 VSM720919:VSX720920 WCI720919:WCT720920 WME720919:WMP720920 WWA720919:WWL720920 JO786455:JZ786456 TK786455:TV786456 ADG786455:ADR786456 ANC786455:ANN786456 AWY786455:AXJ786456 BGU786455:BHF786456 BQQ786455:BRB786456 CAM786455:CAX786456 CKI786455:CKT786456 CUE786455:CUP786456 DEA786455:DEL786456 DNW786455:DOH786456 DXS786455:DYD786456 EHO786455:EHZ786456 ERK786455:ERV786456 FBG786455:FBR786456 FLC786455:FLN786456 FUY786455:FVJ786456 GEU786455:GFF786456 GOQ786455:GPB786456 GYM786455:GYX786456 HII786455:HIT786456 HSE786455:HSP786456 ICA786455:ICL786456 ILW786455:IMH786456 IVS786455:IWD786456 JFO786455:JFZ786456 JPK786455:JPV786456 JZG786455:JZR786456 KJC786455:KJN786456 KSY786455:KTJ786456 LCU786455:LDF786456 LMQ786455:LNB786456 LWM786455:LWX786456 MGI786455:MGT786456 MQE786455:MQP786456 NAA786455:NAL786456 NJW786455:NKH786456 NTS786455:NUD786456 ODO786455:ODZ786456 ONK786455:ONV786456 OXG786455:OXR786456 PHC786455:PHN786456 PQY786455:PRJ786456 QAU786455:QBF786456 QKQ786455:QLB786456 QUM786455:QUX786456 REI786455:RET786456 ROE786455:ROP786456 RYA786455:RYL786456 SHW786455:SIH786456 SRS786455:SSD786456 TBO786455:TBZ786456 TLK786455:TLV786456 TVG786455:TVR786456 UFC786455:UFN786456 UOY786455:UPJ786456 UYU786455:UZF786456 VIQ786455:VJB786456 VSM786455:VSX786456 WCI786455:WCT786456 WME786455:WMP786456 WWA786455:WWL786456 JO851991:JZ851992 TK851991:TV851992 ADG851991:ADR851992 ANC851991:ANN851992 AWY851991:AXJ851992 BGU851991:BHF851992 BQQ851991:BRB851992 CAM851991:CAX851992 CKI851991:CKT851992 CUE851991:CUP851992 DEA851991:DEL851992 DNW851991:DOH851992 DXS851991:DYD851992 EHO851991:EHZ851992 ERK851991:ERV851992 FBG851991:FBR851992 FLC851991:FLN851992 FUY851991:FVJ851992 GEU851991:GFF851992 GOQ851991:GPB851992 GYM851991:GYX851992 HII851991:HIT851992 HSE851991:HSP851992 ICA851991:ICL851992 ILW851991:IMH851992 IVS851991:IWD851992 JFO851991:JFZ851992 JPK851991:JPV851992 JZG851991:JZR851992 KJC851991:KJN851992 KSY851991:KTJ851992 LCU851991:LDF851992 LMQ851991:LNB851992 LWM851991:LWX851992 MGI851991:MGT851992 MQE851991:MQP851992 NAA851991:NAL851992 NJW851991:NKH851992 NTS851991:NUD851992 ODO851991:ODZ851992 ONK851991:ONV851992 OXG851991:OXR851992 PHC851991:PHN851992 PQY851991:PRJ851992 QAU851991:QBF851992 QKQ851991:QLB851992 QUM851991:QUX851992 REI851991:RET851992 ROE851991:ROP851992 RYA851991:RYL851992 SHW851991:SIH851992 SRS851991:SSD851992 TBO851991:TBZ851992 TLK851991:TLV851992 TVG851991:TVR851992 UFC851991:UFN851992 UOY851991:UPJ851992 UYU851991:UZF851992 VIQ851991:VJB851992 VSM851991:VSX851992 WCI851991:WCT851992 WME851991:WMP851992 WWA851991:WWL851992 JO917527:JZ917528 TK917527:TV917528 ADG917527:ADR917528 ANC917527:ANN917528 AWY917527:AXJ917528 BGU917527:BHF917528 BQQ917527:BRB917528 CAM917527:CAX917528 CKI917527:CKT917528 CUE917527:CUP917528 DEA917527:DEL917528 DNW917527:DOH917528 DXS917527:DYD917528 EHO917527:EHZ917528 ERK917527:ERV917528 FBG917527:FBR917528 FLC917527:FLN917528 FUY917527:FVJ917528 GEU917527:GFF917528 GOQ917527:GPB917528 GYM917527:GYX917528 HII917527:HIT917528 HSE917527:HSP917528 ICA917527:ICL917528 ILW917527:IMH917528 IVS917527:IWD917528 JFO917527:JFZ917528 JPK917527:JPV917528 JZG917527:JZR917528 KJC917527:KJN917528 KSY917527:KTJ917528 LCU917527:LDF917528 LMQ917527:LNB917528 LWM917527:LWX917528 MGI917527:MGT917528 MQE917527:MQP917528 NAA917527:NAL917528 NJW917527:NKH917528 NTS917527:NUD917528 ODO917527:ODZ917528 ONK917527:ONV917528 OXG917527:OXR917528 PHC917527:PHN917528 PQY917527:PRJ917528 QAU917527:QBF917528 QKQ917527:QLB917528 QUM917527:QUX917528 REI917527:RET917528 ROE917527:ROP917528 RYA917527:RYL917528 SHW917527:SIH917528 SRS917527:SSD917528 TBO917527:TBZ917528 TLK917527:TLV917528 TVG917527:TVR917528 UFC917527:UFN917528 UOY917527:UPJ917528 UYU917527:UZF917528 VIQ917527:VJB917528 VSM917527:VSX917528 WCI917527:WCT917528 WME917527:WMP917528 WWA917527:WWL917528 WWA983063:WWL983064 JO983063:JZ983064 TK983063:TV983064 ADG983063:ADR983064 ANC983063:ANN983064 AWY983063:AXJ983064 BGU983063:BHF983064 BQQ983063:BRB983064 CAM983063:CAX983064 CKI983063:CKT983064 CUE983063:CUP983064 DEA983063:DEL983064 DNW983063:DOH983064 DXS983063:DYD983064 EHO983063:EHZ983064 ERK983063:ERV983064 FBG983063:FBR983064 FLC983063:FLN983064 FUY983063:FVJ983064 GEU983063:GFF983064 GOQ983063:GPB983064 GYM983063:GYX983064 HII983063:HIT983064 HSE983063:HSP983064 ICA983063:ICL983064 ILW983063:IMH983064 IVS983063:IWD983064 JFO983063:JFZ983064 JPK983063:JPV983064 JZG983063:JZR983064 KJC983063:KJN983064 KSY983063:KTJ983064 LCU983063:LDF983064 LMQ983063:LNB983064 LWM983063:LWX983064 MGI983063:MGT983064 MQE983063:MQP983064 NAA983063:NAL983064 NJW983063:NKH983064 NTS983063:NUD983064 ODO983063:ODZ983064 ONK983063:ONV983064 OXG983063:OXR983064 PHC983063:PHN983064 PQY983063:PRJ983064 QAU983063:QBF983064 QKQ983063:QLB983064 QUM983063:QUX983064 REI983063:RET983064 ROE983063:ROP983064 RYA983063:RYL983064 SHW983063:SIH983064 SRS983063:SSD983064 TBO983063:TBZ983064 TLK983063:TLV983064 TVG983063:TVR983064 UFC983063:UFN983064 UOY983063:UPJ983064 UYU983063:UZF983064 VIQ983063:VJB983064 VSM983063:VSX983064 WCI983063:WCT983064 WME983063:WMP983064 AD27:AD28 L983063:AD983064 L917527:AD917528 L851991:AD851992 L786455:AD786456 L720919:AD720920 L655383:AD655384 L589847:AD589848 L524311:AD524312 L458775:AD458776 L393239:AD393240 L327703:AD327704 L262167:AD262168 L196631:AD196632 L131095:AD131096 L65559:AD65560"/>
    <dataValidation allowBlank="1" prompt="Для выбора выполните двойной щелчок левой клавиши мыши по соответствующей ячейке." sqref="JO65561:JZ65564 TK65561:TV65564 ADG65561:ADR65564 ANC65561:ANN65564 AWY65561:AXJ65564 BGU65561:BHF65564 BQQ65561:BRB65564 CAM65561:CAX65564 CKI65561:CKT65564 CUE65561:CUP65564 DEA65561:DEL65564 DNW65561:DOH65564 DXS65561:DYD65564 EHO65561:EHZ65564 ERK65561:ERV65564 FBG65561:FBR65564 FLC65561:FLN65564 FUY65561:FVJ65564 GEU65561:GFF65564 GOQ65561:GPB65564 GYM65561:GYX65564 HII65561:HIT65564 HSE65561:HSP65564 ICA65561:ICL65564 ILW65561:IMH65564 IVS65561:IWD65564 JFO65561:JFZ65564 JPK65561:JPV65564 JZG65561:JZR65564 KJC65561:KJN65564 KSY65561:KTJ65564 LCU65561:LDF65564 LMQ65561:LNB65564 LWM65561:LWX65564 MGI65561:MGT65564 MQE65561:MQP65564 NAA65561:NAL65564 NJW65561:NKH65564 NTS65561:NUD65564 ODO65561:ODZ65564 ONK65561:ONV65564 OXG65561:OXR65564 PHC65561:PHN65564 PQY65561:PRJ65564 QAU65561:QBF65564 QKQ65561:QLB65564 QUM65561:QUX65564 REI65561:RET65564 ROE65561:ROP65564 RYA65561:RYL65564 SHW65561:SIH65564 SRS65561:SSD65564 TBO65561:TBZ65564 TLK65561:TLV65564 TVG65561:TVR65564 UFC65561:UFN65564 UOY65561:UPJ65564 UYU65561:UZF65564 VIQ65561:VJB65564 VSM65561:VSX65564 WCI65561:WCT65564 WME65561:WMP65564 WWA65561:WWL65564 JO131097:JZ131100 TK131097:TV131100 ADG131097:ADR131100 ANC131097:ANN131100 AWY131097:AXJ131100 BGU131097:BHF131100 BQQ131097:BRB131100 CAM131097:CAX131100 CKI131097:CKT131100 CUE131097:CUP131100 DEA131097:DEL131100 DNW131097:DOH131100 DXS131097:DYD131100 EHO131097:EHZ131100 ERK131097:ERV131100 FBG131097:FBR131100 FLC131097:FLN131100 FUY131097:FVJ131100 GEU131097:GFF131100 GOQ131097:GPB131100 GYM131097:GYX131100 HII131097:HIT131100 HSE131097:HSP131100 ICA131097:ICL131100 ILW131097:IMH131100 IVS131097:IWD131100 JFO131097:JFZ131100 JPK131097:JPV131100 JZG131097:JZR131100 KJC131097:KJN131100 KSY131097:KTJ131100 LCU131097:LDF131100 LMQ131097:LNB131100 LWM131097:LWX131100 MGI131097:MGT131100 MQE131097:MQP131100 NAA131097:NAL131100 NJW131097:NKH131100 NTS131097:NUD131100 ODO131097:ODZ131100 ONK131097:ONV131100 OXG131097:OXR131100 PHC131097:PHN131100 PQY131097:PRJ131100 QAU131097:QBF131100 QKQ131097:QLB131100 QUM131097:QUX131100 REI131097:RET131100 ROE131097:ROP131100 RYA131097:RYL131100 SHW131097:SIH131100 SRS131097:SSD131100 TBO131097:TBZ131100 TLK131097:TLV131100 TVG131097:TVR131100 UFC131097:UFN131100 UOY131097:UPJ131100 UYU131097:UZF131100 VIQ131097:VJB131100 VSM131097:VSX131100 WCI131097:WCT131100 WME131097:WMP131100 WWA131097:WWL131100 JO196633:JZ196636 TK196633:TV196636 ADG196633:ADR196636 ANC196633:ANN196636 AWY196633:AXJ196636 BGU196633:BHF196636 BQQ196633:BRB196636 CAM196633:CAX196636 CKI196633:CKT196636 CUE196633:CUP196636 DEA196633:DEL196636 DNW196633:DOH196636 DXS196633:DYD196636 EHO196633:EHZ196636 ERK196633:ERV196636 FBG196633:FBR196636 FLC196633:FLN196636 FUY196633:FVJ196636 GEU196633:GFF196636 GOQ196633:GPB196636 GYM196633:GYX196636 HII196633:HIT196636 HSE196633:HSP196636 ICA196633:ICL196636 ILW196633:IMH196636 IVS196633:IWD196636 JFO196633:JFZ196636 JPK196633:JPV196636 JZG196633:JZR196636 KJC196633:KJN196636 KSY196633:KTJ196636 LCU196633:LDF196636 LMQ196633:LNB196636 LWM196633:LWX196636 MGI196633:MGT196636 MQE196633:MQP196636 NAA196633:NAL196636 NJW196633:NKH196636 NTS196633:NUD196636 ODO196633:ODZ196636 ONK196633:ONV196636 OXG196633:OXR196636 PHC196633:PHN196636 PQY196633:PRJ196636 QAU196633:QBF196636 QKQ196633:QLB196636 QUM196633:QUX196636 REI196633:RET196636 ROE196633:ROP196636 RYA196633:RYL196636 SHW196633:SIH196636 SRS196633:SSD196636 TBO196633:TBZ196636 TLK196633:TLV196636 TVG196633:TVR196636 UFC196633:UFN196636 UOY196633:UPJ196636 UYU196633:UZF196636 VIQ196633:VJB196636 VSM196633:VSX196636 WCI196633:WCT196636 WME196633:WMP196636 WWA196633:WWL196636 JO262169:JZ262172 TK262169:TV262172 ADG262169:ADR262172 ANC262169:ANN262172 AWY262169:AXJ262172 BGU262169:BHF262172 BQQ262169:BRB262172 CAM262169:CAX262172 CKI262169:CKT262172 CUE262169:CUP262172 DEA262169:DEL262172 DNW262169:DOH262172 DXS262169:DYD262172 EHO262169:EHZ262172 ERK262169:ERV262172 FBG262169:FBR262172 FLC262169:FLN262172 FUY262169:FVJ262172 GEU262169:GFF262172 GOQ262169:GPB262172 GYM262169:GYX262172 HII262169:HIT262172 HSE262169:HSP262172 ICA262169:ICL262172 ILW262169:IMH262172 IVS262169:IWD262172 JFO262169:JFZ262172 JPK262169:JPV262172 JZG262169:JZR262172 KJC262169:KJN262172 KSY262169:KTJ262172 LCU262169:LDF262172 LMQ262169:LNB262172 LWM262169:LWX262172 MGI262169:MGT262172 MQE262169:MQP262172 NAA262169:NAL262172 NJW262169:NKH262172 NTS262169:NUD262172 ODO262169:ODZ262172 ONK262169:ONV262172 OXG262169:OXR262172 PHC262169:PHN262172 PQY262169:PRJ262172 QAU262169:QBF262172 QKQ262169:QLB262172 QUM262169:QUX262172 REI262169:RET262172 ROE262169:ROP262172 RYA262169:RYL262172 SHW262169:SIH262172 SRS262169:SSD262172 TBO262169:TBZ262172 TLK262169:TLV262172 TVG262169:TVR262172 UFC262169:UFN262172 UOY262169:UPJ262172 UYU262169:UZF262172 VIQ262169:VJB262172 VSM262169:VSX262172 WCI262169:WCT262172 WME262169:WMP262172 WWA262169:WWL262172 JO327705:JZ327708 TK327705:TV327708 ADG327705:ADR327708 ANC327705:ANN327708 AWY327705:AXJ327708 BGU327705:BHF327708 BQQ327705:BRB327708 CAM327705:CAX327708 CKI327705:CKT327708 CUE327705:CUP327708 DEA327705:DEL327708 DNW327705:DOH327708 DXS327705:DYD327708 EHO327705:EHZ327708 ERK327705:ERV327708 FBG327705:FBR327708 FLC327705:FLN327708 FUY327705:FVJ327708 GEU327705:GFF327708 GOQ327705:GPB327708 GYM327705:GYX327708 HII327705:HIT327708 HSE327705:HSP327708 ICA327705:ICL327708 ILW327705:IMH327708 IVS327705:IWD327708 JFO327705:JFZ327708 JPK327705:JPV327708 JZG327705:JZR327708 KJC327705:KJN327708 KSY327705:KTJ327708 LCU327705:LDF327708 LMQ327705:LNB327708 LWM327705:LWX327708 MGI327705:MGT327708 MQE327705:MQP327708 NAA327705:NAL327708 NJW327705:NKH327708 NTS327705:NUD327708 ODO327705:ODZ327708 ONK327705:ONV327708 OXG327705:OXR327708 PHC327705:PHN327708 PQY327705:PRJ327708 QAU327705:QBF327708 QKQ327705:QLB327708 QUM327705:QUX327708 REI327705:RET327708 ROE327705:ROP327708 RYA327705:RYL327708 SHW327705:SIH327708 SRS327705:SSD327708 TBO327705:TBZ327708 TLK327705:TLV327708 TVG327705:TVR327708 UFC327705:UFN327708 UOY327705:UPJ327708 UYU327705:UZF327708 VIQ327705:VJB327708 VSM327705:VSX327708 WCI327705:WCT327708 WME327705:WMP327708 WWA327705:WWL327708 JO393241:JZ393244 TK393241:TV393244 ADG393241:ADR393244 ANC393241:ANN393244 AWY393241:AXJ393244 BGU393241:BHF393244 BQQ393241:BRB393244 CAM393241:CAX393244 CKI393241:CKT393244 CUE393241:CUP393244 DEA393241:DEL393244 DNW393241:DOH393244 DXS393241:DYD393244 EHO393241:EHZ393244 ERK393241:ERV393244 FBG393241:FBR393244 FLC393241:FLN393244 FUY393241:FVJ393244 GEU393241:GFF393244 GOQ393241:GPB393244 GYM393241:GYX393244 HII393241:HIT393244 HSE393241:HSP393244 ICA393241:ICL393244 ILW393241:IMH393244 IVS393241:IWD393244 JFO393241:JFZ393244 JPK393241:JPV393244 JZG393241:JZR393244 KJC393241:KJN393244 KSY393241:KTJ393244 LCU393241:LDF393244 LMQ393241:LNB393244 LWM393241:LWX393244 MGI393241:MGT393244 MQE393241:MQP393244 NAA393241:NAL393244 NJW393241:NKH393244 NTS393241:NUD393244 ODO393241:ODZ393244 ONK393241:ONV393244 OXG393241:OXR393244 PHC393241:PHN393244 PQY393241:PRJ393244 QAU393241:QBF393244 QKQ393241:QLB393244 QUM393241:QUX393244 REI393241:RET393244 ROE393241:ROP393244 RYA393241:RYL393244 SHW393241:SIH393244 SRS393241:SSD393244 TBO393241:TBZ393244 TLK393241:TLV393244 TVG393241:TVR393244 UFC393241:UFN393244 UOY393241:UPJ393244 UYU393241:UZF393244 VIQ393241:VJB393244 VSM393241:VSX393244 WCI393241:WCT393244 WME393241:WMP393244 WWA393241:WWL393244 JO458777:JZ458780 TK458777:TV458780 ADG458777:ADR458780 ANC458777:ANN458780 AWY458777:AXJ458780 BGU458777:BHF458780 BQQ458777:BRB458780 CAM458777:CAX458780 CKI458777:CKT458780 CUE458777:CUP458780 DEA458777:DEL458780 DNW458777:DOH458780 DXS458777:DYD458780 EHO458777:EHZ458780 ERK458777:ERV458780 FBG458777:FBR458780 FLC458777:FLN458780 FUY458777:FVJ458780 GEU458777:GFF458780 GOQ458777:GPB458780 GYM458777:GYX458780 HII458777:HIT458780 HSE458777:HSP458780 ICA458777:ICL458780 ILW458777:IMH458780 IVS458777:IWD458780 JFO458777:JFZ458780 JPK458777:JPV458780 JZG458777:JZR458780 KJC458777:KJN458780 KSY458777:KTJ458780 LCU458777:LDF458780 LMQ458777:LNB458780 LWM458777:LWX458780 MGI458777:MGT458780 MQE458777:MQP458780 NAA458777:NAL458780 NJW458777:NKH458780 NTS458777:NUD458780 ODO458777:ODZ458780 ONK458777:ONV458780 OXG458777:OXR458780 PHC458777:PHN458780 PQY458777:PRJ458780 QAU458777:QBF458780 QKQ458777:QLB458780 QUM458777:QUX458780 REI458777:RET458780 ROE458777:ROP458780 RYA458777:RYL458780 SHW458777:SIH458780 SRS458777:SSD458780 TBO458777:TBZ458780 TLK458777:TLV458780 TVG458777:TVR458780 UFC458777:UFN458780 UOY458777:UPJ458780 UYU458777:UZF458780 VIQ458777:VJB458780 VSM458777:VSX458780 WCI458777:WCT458780 WME458777:WMP458780 WWA458777:WWL458780 JO524313:JZ524316 TK524313:TV524316 ADG524313:ADR524316 ANC524313:ANN524316 AWY524313:AXJ524316 BGU524313:BHF524316 BQQ524313:BRB524316 CAM524313:CAX524316 CKI524313:CKT524316 CUE524313:CUP524316 DEA524313:DEL524316 DNW524313:DOH524316 DXS524313:DYD524316 EHO524313:EHZ524316 ERK524313:ERV524316 FBG524313:FBR524316 FLC524313:FLN524316 FUY524313:FVJ524316 GEU524313:GFF524316 GOQ524313:GPB524316 GYM524313:GYX524316 HII524313:HIT524316 HSE524313:HSP524316 ICA524313:ICL524316 ILW524313:IMH524316 IVS524313:IWD524316 JFO524313:JFZ524316 JPK524313:JPV524316 JZG524313:JZR524316 KJC524313:KJN524316 KSY524313:KTJ524316 LCU524313:LDF524316 LMQ524313:LNB524316 LWM524313:LWX524316 MGI524313:MGT524316 MQE524313:MQP524316 NAA524313:NAL524316 NJW524313:NKH524316 NTS524313:NUD524316 ODO524313:ODZ524316 ONK524313:ONV524316 OXG524313:OXR524316 PHC524313:PHN524316 PQY524313:PRJ524316 QAU524313:QBF524316 QKQ524313:QLB524316 QUM524313:QUX524316 REI524313:RET524316 ROE524313:ROP524316 RYA524313:RYL524316 SHW524313:SIH524316 SRS524313:SSD524316 TBO524313:TBZ524316 TLK524313:TLV524316 TVG524313:TVR524316 UFC524313:UFN524316 UOY524313:UPJ524316 UYU524313:UZF524316 VIQ524313:VJB524316 VSM524313:VSX524316 WCI524313:WCT524316 WME524313:WMP524316 WWA524313:WWL524316 JO589849:JZ589852 TK589849:TV589852 ADG589849:ADR589852 ANC589849:ANN589852 AWY589849:AXJ589852 BGU589849:BHF589852 BQQ589849:BRB589852 CAM589849:CAX589852 CKI589849:CKT589852 CUE589849:CUP589852 DEA589849:DEL589852 DNW589849:DOH589852 DXS589849:DYD589852 EHO589849:EHZ589852 ERK589849:ERV589852 FBG589849:FBR589852 FLC589849:FLN589852 FUY589849:FVJ589852 GEU589849:GFF589852 GOQ589849:GPB589852 GYM589849:GYX589852 HII589849:HIT589852 HSE589849:HSP589852 ICA589849:ICL589852 ILW589849:IMH589852 IVS589849:IWD589852 JFO589849:JFZ589852 JPK589849:JPV589852 JZG589849:JZR589852 KJC589849:KJN589852 KSY589849:KTJ589852 LCU589849:LDF589852 LMQ589849:LNB589852 LWM589849:LWX589852 MGI589849:MGT589852 MQE589849:MQP589852 NAA589849:NAL589852 NJW589849:NKH589852 NTS589849:NUD589852 ODO589849:ODZ589852 ONK589849:ONV589852 OXG589849:OXR589852 PHC589849:PHN589852 PQY589849:PRJ589852 QAU589849:QBF589852 QKQ589849:QLB589852 QUM589849:QUX589852 REI589849:RET589852 ROE589849:ROP589852 RYA589849:RYL589852 SHW589849:SIH589852 SRS589849:SSD589852 TBO589849:TBZ589852 TLK589849:TLV589852 TVG589849:TVR589852 UFC589849:UFN589852 UOY589849:UPJ589852 UYU589849:UZF589852 VIQ589849:VJB589852 VSM589849:VSX589852 WCI589849:WCT589852 WME589849:WMP589852 WWA589849:WWL589852 JO655385:JZ655388 TK655385:TV655388 ADG655385:ADR655388 ANC655385:ANN655388 AWY655385:AXJ655388 BGU655385:BHF655388 BQQ655385:BRB655388 CAM655385:CAX655388 CKI655385:CKT655388 CUE655385:CUP655388 DEA655385:DEL655388 DNW655385:DOH655388 DXS655385:DYD655388 EHO655385:EHZ655388 ERK655385:ERV655388 FBG655385:FBR655388 FLC655385:FLN655388 FUY655385:FVJ655388 GEU655385:GFF655388 GOQ655385:GPB655388 GYM655385:GYX655388 HII655385:HIT655388 HSE655385:HSP655388 ICA655385:ICL655388 ILW655385:IMH655388 IVS655385:IWD655388 JFO655385:JFZ655388 JPK655385:JPV655388 JZG655385:JZR655388 KJC655385:KJN655388 KSY655385:KTJ655388 LCU655385:LDF655388 LMQ655385:LNB655388 LWM655385:LWX655388 MGI655385:MGT655388 MQE655385:MQP655388 NAA655385:NAL655388 NJW655385:NKH655388 NTS655385:NUD655388 ODO655385:ODZ655388 ONK655385:ONV655388 OXG655385:OXR655388 PHC655385:PHN655388 PQY655385:PRJ655388 QAU655385:QBF655388 QKQ655385:QLB655388 QUM655385:QUX655388 REI655385:RET655388 ROE655385:ROP655388 RYA655385:RYL655388 SHW655385:SIH655388 SRS655385:SSD655388 TBO655385:TBZ655388 TLK655385:TLV655388 TVG655385:TVR655388 UFC655385:UFN655388 UOY655385:UPJ655388 UYU655385:UZF655388 VIQ655385:VJB655388 VSM655385:VSX655388 WCI655385:WCT655388 WME655385:WMP655388 WWA655385:WWL655388 JO720921:JZ720924 TK720921:TV720924 ADG720921:ADR720924 ANC720921:ANN720924 AWY720921:AXJ720924 BGU720921:BHF720924 BQQ720921:BRB720924 CAM720921:CAX720924 CKI720921:CKT720924 CUE720921:CUP720924 DEA720921:DEL720924 DNW720921:DOH720924 DXS720921:DYD720924 EHO720921:EHZ720924 ERK720921:ERV720924 FBG720921:FBR720924 FLC720921:FLN720924 FUY720921:FVJ720924 GEU720921:GFF720924 GOQ720921:GPB720924 GYM720921:GYX720924 HII720921:HIT720924 HSE720921:HSP720924 ICA720921:ICL720924 ILW720921:IMH720924 IVS720921:IWD720924 JFO720921:JFZ720924 JPK720921:JPV720924 JZG720921:JZR720924 KJC720921:KJN720924 KSY720921:KTJ720924 LCU720921:LDF720924 LMQ720921:LNB720924 LWM720921:LWX720924 MGI720921:MGT720924 MQE720921:MQP720924 NAA720921:NAL720924 NJW720921:NKH720924 NTS720921:NUD720924 ODO720921:ODZ720924 ONK720921:ONV720924 OXG720921:OXR720924 PHC720921:PHN720924 PQY720921:PRJ720924 QAU720921:QBF720924 QKQ720921:QLB720924 QUM720921:QUX720924 REI720921:RET720924 ROE720921:ROP720924 RYA720921:RYL720924 SHW720921:SIH720924 SRS720921:SSD720924 TBO720921:TBZ720924 TLK720921:TLV720924 TVG720921:TVR720924 UFC720921:UFN720924 UOY720921:UPJ720924 UYU720921:UZF720924 VIQ720921:VJB720924 VSM720921:VSX720924 WCI720921:WCT720924 WME720921:WMP720924 WWA720921:WWL720924 JO786457:JZ786460 TK786457:TV786460 ADG786457:ADR786460 ANC786457:ANN786460 AWY786457:AXJ786460 BGU786457:BHF786460 BQQ786457:BRB786460 CAM786457:CAX786460 CKI786457:CKT786460 CUE786457:CUP786460 DEA786457:DEL786460 DNW786457:DOH786460 DXS786457:DYD786460 EHO786457:EHZ786460 ERK786457:ERV786460 FBG786457:FBR786460 FLC786457:FLN786460 FUY786457:FVJ786460 GEU786457:GFF786460 GOQ786457:GPB786460 GYM786457:GYX786460 HII786457:HIT786460 HSE786457:HSP786460 ICA786457:ICL786460 ILW786457:IMH786460 IVS786457:IWD786460 JFO786457:JFZ786460 JPK786457:JPV786460 JZG786457:JZR786460 KJC786457:KJN786460 KSY786457:KTJ786460 LCU786457:LDF786460 LMQ786457:LNB786460 LWM786457:LWX786460 MGI786457:MGT786460 MQE786457:MQP786460 NAA786457:NAL786460 NJW786457:NKH786460 NTS786457:NUD786460 ODO786457:ODZ786460 ONK786457:ONV786460 OXG786457:OXR786460 PHC786457:PHN786460 PQY786457:PRJ786460 QAU786457:QBF786460 QKQ786457:QLB786460 QUM786457:QUX786460 REI786457:RET786460 ROE786457:ROP786460 RYA786457:RYL786460 SHW786457:SIH786460 SRS786457:SSD786460 TBO786457:TBZ786460 TLK786457:TLV786460 TVG786457:TVR786460 UFC786457:UFN786460 UOY786457:UPJ786460 UYU786457:UZF786460 VIQ786457:VJB786460 VSM786457:VSX786460 WCI786457:WCT786460 WME786457:WMP786460 WWA786457:WWL786460 JO851993:JZ851996 TK851993:TV851996 ADG851993:ADR851996 ANC851993:ANN851996 AWY851993:AXJ851996 BGU851993:BHF851996 BQQ851993:BRB851996 CAM851993:CAX851996 CKI851993:CKT851996 CUE851993:CUP851996 DEA851993:DEL851996 DNW851993:DOH851996 DXS851993:DYD851996 EHO851993:EHZ851996 ERK851993:ERV851996 FBG851993:FBR851996 FLC851993:FLN851996 FUY851993:FVJ851996 GEU851993:GFF851996 GOQ851993:GPB851996 GYM851993:GYX851996 HII851993:HIT851996 HSE851993:HSP851996 ICA851993:ICL851996 ILW851993:IMH851996 IVS851993:IWD851996 JFO851993:JFZ851996 JPK851993:JPV851996 JZG851993:JZR851996 KJC851993:KJN851996 KSY851993:KTJ851996 LCU851993:LDF851996 LMQ851993:LNB851996 LWM851993:LWX851996 MGI851993:MGT851996 MQE851993:MQP851996 NAA851993:NAL851996 NJW851993:NKH851996 NTS851993:NUD851996 ODO851993:ODZ851996 ONK851993:ONV851996 OXG851993:OXR851996 PHC851993:PHN851996 PQY851993:PRJ851996 QAU851993:QBF851996 QKQ851993:QLB851996 QUM851993:QUX851996 REI851993:RET851996 ROE851993:ROP851996 RYA851993:RYL851996 SHW851993:SIH851996 SRS851993:SSD851996 TBO851993:TBZ851996 TLK851993:TLV851996 TVG851993:TVR851996 UFC851993:UFN851996 UOY851993:UPJ851996 UYU851993:UZF851996 VIQ851993:VJB851996 VSM851993:VSX851996 WCI851993:WCT851996 WME851993:WMP851996 WWA851993:WWL851996 JO917529:JZ917532 TK917529:TV917532 ADG917529:ADR917532 ANC917529:ANN917532 AWY917529:AXJ917532 BGU917529:BHF917532 BQQ917529:BRB917532 CAM917529:CAX917532 CKI917529:CKT917532 CUE917529:CUP917532 DEA917529:DEL917532 DNW917529:DOH917532 DXS917529:DYD917532 EHO917529:EHZ917532 ERK917529:ERV917532 FBG917529:FBR917532 FLC917529:FLN917532 FUY917529:FVJ917532 GEU917529:GFF917532 GOQ917529:GPB917532 GYM917529:GYX917532 HII917529:HIT917532 HSE917529:HSP917532 ICA917529:ICL917532 ILW917529:IMH917532 IVS917529:IWD917532 JFO917529:JFZ917532 JPK917529:JPV917532 JZG917529:JZR917532 KJC917529:KJN917532 KSY917529:KTJ917532 LCU917529:LDF917532 LMQ917529:LNB917532 LWM917529:LWX917532 MGI917529:MGT917532 MQE917529:MQP917532 NAA917529:NAL917532 NJW917529:NKH917532 NTS917529:NUD917532 ODO917529:ODZ917532 ONK917529:ONV917532 OXG917529:OXR917532 PHC917529:PHN917532 PQY917529:PRJ917532 QAU917529:QBF917532 QKQ917529:QLB917532 QUM917529:QUX917532 REI917529:RET917532 ROE917529:ROP917532 RYA917529:RYL917532 SHW917529:SIH917532 SRS917529:SSD917532 TBO917529:TBZ917532 TLK917529:TLV917532 TVG917529:TVR917532 UFC917529:UFN917532 UOY917529:UPJ917532 UYU917529:UZF917532 VIQ917529:VJB917532 VSM917529:VSX917532 WCI917529:WCT917532 WME917529:WMP917532 WWA917529:WWL917532 JO983065:JZ983068 TK983065:TV983068 ADG983065:ADR983068 ANC983065:ANN983068 AWY983065:AXJ983068 BGU983065:BHF983068 BQQ983065:BRB983068 CAM983065:CAX983068 CKI983065:CKT983068 CUE983065:CUP983068 DEA983065:DEL983068 DNW983065:DOH983068 DXS983065:DYD983068 EHO983065:EHZ983068 ERK983065:ERV983068 FBG983065:FBR983068 FLC983065:FLN983068 FUY983065:FVJ983068 GEU983065:GFF983068 GOQ983065:GPB983068 GYM983065:GYX983068 HII983065:HIT983068 HSE983065:HSP983068 ICA983065:ICL983068 ILW983065:IMH983068 IVS983065:IWD983068 JFO983065:JFZ983068 JPK983065:JPV983068 JZG983065:JZR983068 KJC983065:KJN983068 KSY983065:KTJ983068 LCU983065:LDF983068 LMQ983065:LNB983068 LWM983065:LWX983068 MGI983065:MGT983068 MQE983065:MQP983068 NAA983065:NAL983068 NJW983065:NKH983068 NTS983065:NUD983068 ODO983065:ODZ983068 ONK983065:ONV983068 OXG983065:OXR983068 PHC983065:PHN983068 PQY983065:PRJ983068 QAU983065:QBF983068 QKQ983065:QLB983068 QUM983065:QUX983068 REI983065:RET983068 ROE983065:ROP983068 RYA983065:RYL983068 SHW983065:SIH983068 SRS983065:SSD983068 TBO983065:TBZ983068 TLK983065:TLV983068 TVG983065:TVR983068 UFC983065:UFN983068 UOY983065:UPJ983068 UYU983065:UZF983068 VIQ983065:VJB983068 VSM983065:VSX983068 WCI983065:WCT983068 WME983065:WMP983068 WWA983065:WWL983068 WWA983062:WWL983062 JO26:JZ26 TK26:TV26 ADG26:ADR26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65558:JZ65558 TK65558:TV65558 ADG65558:ADR65558 ANC65558:ANN65558 AWY65558:AXJ65558 BGU65558:BHF65558 BQQ65558:BRB65558 CAM65558:CAX65558 CKI65558:CKT65558 CUE65558:CUP65558 DEA65558:DEL65558 DNW65558:DOH65558 DXS65558:DYD65558 EHO65558:EHZ65558 ERK65558:ERV65558 FBG65558:FBR65558 FLC65558:FLN65558 FUY65558:FVJ65558 GEU65558:GFF65558 GOQ65558:GPB65558 GYM65558:GYX65558 HII65558:HIT65558 HSE65558:HSP65558 ICA65558:ICL65558 ILW65558:IMH65558 IVS65558:IWD65558 JFO65558:JFZ65558 JPK65558:JPV65558 JZG65558:JZR65558 KJC65558:KJN65558 KSY65558:KTJ65558 LCU65558:LDF65558 LMQ65558:LNB65558 LWM65558:LWX65558 MGI65558:MGT65558 MQE65558:MQP65558 NAA65558:NAL65558 NJW65558:NKH65558 NTS65558:NUD65558 ODO65558:ODZ65558 ONK65558:ONV65558 OXG65558:OXR65558 PHC65558:PHN65558 PQY65558:PRJ65558 QAU65558:QBF65558 QKQ65558:QLB65558 QUM65558:QUX65558 REI65558:RET65558 ROE65558:ROP65558 RYA65558:RYL65558 SHW65558:SIH65558 SRS65558:SSD65558 TBO65558:TBZ65558 TLK65558:TLV65558 TVG65558:TVR65558 UFC65558:UFN65558 UOY65558:UPJ65558 UYU65558:UZF65558 VIQ65558:VJB65558 VSM65558:VSX65558 WCI65558:WCT65558 WME65558:WMP65558 WWA65558:WWL65558 JO131094:JZ131094 TK131094:TV131094 ADG131094:ADR131094 ANC131094:ANN131094 AWY131094:AXJ131094 BGU131094:BHF131094 BQQ131094:BRB131094 CAM131094:CAX131094 CKI131094:CKT131094 CUE131094:CUP131094 DEA131094:DEL131094 DNW131094:DOH131094 DXS131094:DYD131094 EHO131094:EHZ131094 ERK131094:ERV131094 FBG131094:FBR131094 FLC131094:FLN131094 FUY131094:FVJ131094 GEU131094:GFF131094 GOQ131094:GPB131094 GYM131094:GYX131094 HII131094:HIT131094 HSE131094:HSP131094 ICA131094:ICL131094 ILW131094:IMH131094 IVS131094:IWD131094 JFO131094:JFZ131094 JPK131094:JPV131094 JZG131094:JZR131094 KJC131094:KJN131094 KSY131094:KTJ131094 LCU131094:LDF131094 LMQ131094:LNB131094 LWM131094:LWX131094 MGI131094:MGT131094 MQE131094:MQP131094 NAA131094:NAL131094 NJW131094:NKH131094 NTS131094:NUD131094 ODO131094:ODZ131094 ONK131094:ONV131094 OXG131094:OXR131094 PHC131094:PHN131094 PQY131094:PRJ131094 QAU131094:QBF131094 QKQ131094:QLB131094 QUM131094:QUX131094 REI131094:RET131094 ROE131094:ROP131094 RYA131094:RYL131094 SHW131094:SIH131094 SRS131094:SSD131094 TBO131094:TBZ131094 TLK131094:TLV131094 TVG131094:TVR131094 UFC131094:UFN131094 UOY131094:UPJ131094 UYU131094:UZF131094 VIQ131094:VJB131094 VSM131094:VSX131094 WCI131094:WCT131094 WME131094:WMP131094 WWA131094:WWL131094 JO196630:JZ196630 TK196630:TV196630 ADG196630:ADR196630 ANC196630:ANN196630 AWY196630:AXJ196630 BGU196630:BHF196630 BQQ196630:BRB196630 CAM196630:CAX196630 CKI196630:CKT196630 CUE196630:CUP196630 DEA196630:DEL196630 DNW196630:DOH196630 DXS196630:DYD196630 EHO196630:EHZ196630 ERK196630:ERV196630 FBG196630:FBR196630 FLC196630:FLN196630 FUY196630:FVJ196630 GEU196630:GFF196630 GOQ196630:GPB196630 GYM196630:GYX196630 HII196630:HIT196630 HSE196630:HSP196630 ICA196630:ICL196630 ILW196630:IMH196630 IVS196630:IWD196630 JFO196630:JFZ196630 JPK196630:JPV196630 JZG196630:JZR196630 KJC196630:KJN196630 KSY196630:KTJ196630 LCU196630:LDF196630 LMQ196630:LNB196630 LWM196630:LWX196630 MGI196630:MGT196630 MQE196630:MQP196630 NAA196630:NAL196630 NJW196630:NKH196630 NTS196630:NUD196630 ODO196630:ODZ196630 ONK196630:ONV196630 OXG196630:OXR196630 PHC196630:PHN196630 PQY196630:PRJ196630 QAU196630:QBF196630 QKQ196630:QLB196630 QUM196630:QUX196630 REI196630:RET196630 ROE196630:ROP196630 RYA196630:RYL196630 SHW196630:SIH196630 SRS196630:SSD196630 TBO196630:TBZ196630 TLK196630:TLV196630 TVG196630:TVR196630 UFC196630:UFN196630 UOY196630:UPJ196630 UYU196630:UZF196630 VIQ196630:VJB196630 VSM196630:VSX196630 WCI196630:WCT196630 WME196630:WMP196630 WWA196630:WWL196630 JO262166:JZ262166 TK262166:TV262166 ADG262166:ADR262166 ANC262166:ANN262166 AWY262166:AXJ262166 BGU262166:BHF262166 BQQ262166:BRB262166 CAM262166:CAX262166 CKI262166:CKT262166 CUE262166:CUP262166 DEA262166:DEL262166 DNW262166:DOH262166 DXS262166:DYD262166 EHO262166:EHZ262166 ERK262166:ERV262166 FBG262166:FBR262166 FLC262166:FLN262166 FUY262166:FVJ262166 GEU262166:GFF262166 GOQ262166:GPB262166 GYM262166:GYX262166 HII262166:HIT262166 HSE262166:HSP262166 ICA262166:ICL262166 ILW262166:IMH262166 IVS262166:IWD262166 JFO262166:JFZ262166 JPK262166:JPV262166 JZG262166:JZR262166 KJC262166:KJN262166 KSY262166:KTJ262166 LCU262166:LDF262166 LMQ262166:LNB262166 LWM262166:LWX262166 MGI262166:MGT262166 MQE262166:MQP262166 NAA262166:NAL262166 NJW262166:NKH262166 NTS262166:NUD262166 ODO262166:ODZ262166 ONK262166:ONV262166 OXG262166:OXR262166 PHC262166:PHN262166 PQY262166:PRJ262166 QAU262166:QBF262166 QKQ262166:QLB262166 QUM262166:QUX262166 REI262166:RET262166 ROE262166:ROP262166 RYA262166:RYL262166 SHW262166:SIH262166 SRS262166:SSD262166 TBO262166:TBZ262166 TLK262166:TLV262166 TVG262166:TVR262166 UFC262166:UFN262166 UOY262166:UPJ262166 UYU262166:UZF262166 VIQ262166:VJB262166 VSM262166:VSX262166 WCI262166:WCT262166 WME262166:WMP262166 WWA262166:WWL262166 JO327702:JZ327702 TK327702:TV327702 ADG327702:ADR327702 ANC327702:ANN327702 AWY327702:AXJ327702 BGU327702:BHF327702 BQQ327702:BRB327702 CAM327702:CAX327702 CKI327702:CKT327702 CUE327702:CUP327702 DEA327702:DEL327702 DNW327702:DOH327702 DXS327702:DYD327702 EHO327702:EHZ327702 ERK327702:ERV327702 FBG327702:FBR327702 FLC327702:FLN327702 FUY327702:FVJ327702 GEU327702:GFF327702 GOQ327702:GPB327702 GYM327702:GYX327702 HII327702:HIT327702 HSE327702:HSP327702 ICA327702:ICL327702 ILW327702:IMH327702 IVS327702:IWD327702 JFO327702:JFZ327702 JPK327702:JPV327702 JZG327702:JZR327702 KJC327702:KJN327702 KSY327702:KTJ327702 LCU327702:LDF327702 LMQ327702:LNB327702 LWM327702:LWX327702 MGI327702:MGT327702 MQE327702:MQP327702 NAA327702:NAL327702 NJW327702:NKH327702 NTS327702:NUD327702 ODO327702:ODZ327702 ONK327702:ONV327702 OXG327702:OXR327702 PHC327702:PHN327702 PQY327702:PRJ327702 QAU327702:QBF327702 QKQ327702:QLB327702 QUM327702:QUX327702 REI327702:RET327702 ROE327702:ROP327702 RYA327702:RYL327702 SHW327702:SIH327702 SRS327702:SSD327702 TBO327702:TBZ327702 TLK327702:TLV327702 TVG327702:TVR327702 UFC327702:UFN327702 UOY327702:UPJ327702 UYU327702:UZF327702 VIQ327702:VJB327702 VSM327702:VSX327702 WCI327702:WCT327702 WME327702:WMP327702 WWA327702:WWL327702 JO393238:JZ393238 TK393238:TV393238 ADG393238:ADR393238 ANC393238:ANN393238 AWY393238:AXJ393238 BGU393238:BHF393238 BQQ393238:BRB393238 CAM393238:CAX393238 CKI393238:CKT393238 CUE393238:CUP393238 DEA393238:DEL393238 DNW393238:DOH393238 DXS393238:DYD393238 EHO393238:EHZ393238 ERK393238:ERV393238 FBG393238:FBR393238 FLC393238:FLN393238 FUY393238:FVJ393238 GEU393238:GFF393238 GOQ393238:GPB393238 GYM393238:GYX393238 HII393238:HIT393238 HSE393238:HSP393238 ICA393238:ICL393238 ILW393238:IMH393238 IVS393238:IWD393238 JFO393238:JFZ393238 JPK393238:JPV393238 JZG393238:JZR393238 KJC393238:KJN393238 KSY393238:KTJ393238 LCU393238:LDF393238 LMQ393238:LNB393238 LWM393238:LWX393238 MGI393238:MGT393238 MQE393238:MQP393238 NAA393238:NAL393238 NJW393238:NKH393238 NTS393238:NUD393238 ODO393238:ODZ393238 ONK393238:ONV393238 OXG393238:OXR393238 PHC393238:PHN393238 PQY393238:PRJ393238 QAU393238:QBF393238 QKQ393238:QLB393238 QUM393238:QUX393238 REI393238:RET393238 ROE393238:ROP393238 RYA393238:RYL393238 SHW393238:SIH393238 SRS393238:SSD393238 TBO393238:TBZ393238 TLK393238:TLV393238 TVG393238:TVR393238 UFC393238:UFN393238 UOY393238:UPJ393238 UYU393238:UZF393238 VIQ393238:VJB393238 VSM393238:VSX393238 WCI393238:WCT393238 WME393238:WMP393238 WWA393238:WWL393238 JO458774:JZ458774 TK458774:TV458774 ADG458774:ADR458774 ANC458774:ANN458774 AWY458774:AXJ458774 BGU458774:BHF458774 BQQ458774:BRB458774 CAM458774:CAX458774 CKI458774:CKT458774 CUE458774:CUP458774 DEA458774:DEL458774 DNW458774:DOH458774 DXS458774:DYD458774 EHO458774:EHZ458774 ERK458774:ERV458774 FBG458774:FBR458774 FLC458774:FLN458774 FUY458774:FVJ458774 GEU458774:GFF458774 GOQ458774:GPB458774 GYM458774:GYX458774 HII458774:HIT458774 HSE458774:HSP458774 ICA458774:ICL458774 ILW458774:IMH458774 IVS458774:IWD458774 JFO458774:JFZ458774 JPK458774:JPV458774 JZG458774:JZR458774 KJC458774:KJN458774 KSY458774:KTJ458774 LCU458774:LDF458774 LMQ458774:LNB458774 LWM458774:LWX458774 MGI458774:MGT458774 MQE458774:MQP458774 NAA458774:NAL458774 NJW458774:NKH458774 NTS458774:NUD458774 ODO458774:ODZ458774 ONK458774:ONV458774 OXG458774:OXR458774 PHC458774:PHN458774 PQY458774:PRJ458774 QAU458774:QBF458774 QKQ458774:QLB458774 QUM458774:QUX458774 REI458774:RET458774 ROE458774:ROP458774 RYA458774:RYL458774 SHW458774:SIH458774 SRS458774:SSD458774 TBO458774:TBZ458774 TLK458774:TLV458774 TVG458774:TVR458774 UFC458774:UFN458774 UOY458774:UPJ458774 UYU458774:UZF458774 VIQ458774:VJB458774 VSM458774:VSX458774 WCI458774:WCT458774 WME458774:WMP458774 WWA458774:WWL458774 JO524310:JZ524310 TK524310:TV524310 ADG524310:ADR524310 ANC524310:ANN524310 AWY524310:AXJ524310 BGU524310:BHF524310 BQQ524310:BRB524310 CAM524310:CAX524310 CKI524310:CKT524310 CUE524310:CUP524310 DEA524310:DEL524310 DNW524310:DOH524310 DXS524310:DYD524310 EHO524310:EHZ524310 ERK524310:ERV524310 FBG524310:FBR524310 FLC524310:FLN524310 FUY524310:FVJ524310 GEU524310:GFF524310 GOQ524310:GPB524310 GYM524310:GYX524310 HII524310:HIT524310 HSE524310:HSP524310 ICA524310:ICL524310 ILW524310:IMH524310 IVS524310:IWD524310 JFO524310:JFZ524310 JPK524310:JPV524310 JZG524310:JZR524310 KJC524310:KJN524310 KSY524310:KTJ524310 LCU524310:LDF524310 LMQ524310:LNB524310 LWM524310:LWX524310 MGI524310:MGT524310 MQE524310:MQP524310 NAA524310:NAL524310 NJW524310:NKH524310 NTS524310:NUD524310 ODO524310:ODZ524310 ONK524310:ONV524310 OXG524310:OXR524310 PHC524310:PHN524310 PQY524310:PRJ524310 QAU524310:QBF524310 QKQ524310:QLB524310 QUM524310:QUX524310 REI524310:RET524310 ROE524310:ROP524310 RYA524310:RYL524310 SHW524310:SIH524310 SRS524310:SSD524310 TBO524310:TBZ524310 TLK524310:TLV524310 TVG524310:TVR524310 UFC524310:UFN524310 UOY524310:UPJ524310 UYU524310:UZF524310 VIQ524310:VJB524310 VSM524310:VSX524310 WCI524310:WCT524310 WME524310:WMP524310 WWA524310:WWL524310 JO589846:JZ589846 TK589846:TV589846 ADG589846:ADR589846 ANC589846:ANN589846 AWY589846:AXJ589846 BGU589846:BHF589846 BQQ589846:BRB589846 CAM589846:CAX589846 CKI589846:CKT589846 CUE589846:CUP589846 DEA589846:DEL589846 DNW589846:DOH589846 DXS589846:DYD589846 EHO589846:EHZ589846 ERK589846:ERV589846 FBG589846:FBR589846 FLC589846:FLN589846 FUY589846:FVJ589846 GEU589846:GFF589846 GOQ589846:GPB589846 GYM589846:GYX589846 HII589846:HIT589846 HSE589846:HSP589846 ICA589846:ICL589846 ILW589846:IMH589846 IVS589846:IWD589846 JFO589846:JFZ589846 JPK589846:JPV589846 JZG589846:JZR589846 KJC589846:KJN589846 KSY589846:KTJ589846 LCU589846:LDF589846 LMQ589846:LNB589846 LWM589846:LWX589846 MGI589846:MGT589846 MQE589846:MQP589846 NAA589846:NAL589846 NJW589846:NKH589846 NTS589846:NUD589846 ODO589846:ODZ589846 ONK589846:ONV589846 OXG589846:OXR589846 PHC589846:PHN589846 PQY589846:PRJ589846 QAU589846:QBF589846 QKQ589846:QLB589846 QUM589846:QUX589846 REI589846:RET589846 ROE589846:ROP589846 RYA589846:RYL589846 SHW589846:SIH589846 SRS589846:SSD589846 TBO589846:TBZ589846 TLK589846:TLV589846 TVG589846:TVR589846 UFC589846:UFN589846 UOY589846:UPJ589846 UYU589846:UZF589846 VIQ589846:VJB589846 VSM589846:VSX589846 WCI589846:WCT589846 WME589846:WMP589846 WWA589846:WWL589846 JO655382:JZ655382 TK655382:TV655382 ADG655382:ADR655382 ANC655382:ANN655382 AWY655382:AXJ655382 BGU655382:BHF655382 BQQ655382:BRB655382 CAM655382:CAX655382 CKI655382:CKT655382 CUE655382:CUP655382 DEA655382:DEL655382 DNW655382:DOH655382 DXS655382:DYD655382 EHO655382:EHZ655382 ERK655382:ERV655382 FBG655382:FBR655382 FLC655382:FLN655382 FUY655382:FVJ655382 GEU655382:GFF655382 GOQ655382:GPB655382 GYM655382:GYX655382 HII655382:HIT655382 HSE655382:HSP655382 ICA655382:ICL655382 ILW655382:IMH655382 IVS655382:IWD655382 JFO655382:JFZ655382 JPK655382:JPV655382 JZG655382:JZR655382 KJC655382:KJN655382 KSY655382:KTJ655382 LCU655382:LDF655382 LMQ655382:LNB655382 LWM655382:LWX655382 MGI655382:MGT655382 MQE655382:MQP655382 NAA655382:NAL655382 NJW655382:NKH655382 NTS655382:NUD655382 ODO655382:ODZ655382 ONK655382:ONV655382 OXG655382:OXR655382 PHC655382:PHN655382 PQY655382:PRJ655382 QAU655382:QBF655382 QKQ655382:QLB655382 QUM655382:QUX655382 REI655382:RET655382 ROE655382:ROP655382 RYA655382:RYL655382 SHW655382:SIH655382 SRS655382:SSD655382 TBO655382:TBZ655382 TLK655382:TLV655382 TVG655382:TVR655382 UFC655382:UFN655382 UOY655382:UPJ655382 UYU655382:UZF655382 VIQ655382:VJB655382 VSM655382:VSX655382 WCI655382:WCT655382 WME655382:WMP655382 WWA655382:WWL655382 JO720918:JZ720918 TK720918:TV720918 ADG720918:ADR720918 ANC720918:ANN720918 AWY720918:AXJ720918 BGU720918:BHF720918 BQQ720918:BRB720918 CAM720918:CAX720918 CKI720918:CKT720918 CUE720918:CUP720918 DEA720918:DEL720918 DNW720918:DOH720918 DXS720918:DYD720918 EHO720918:EHZ720918 ERK720918:ERV720918 FBG720918:FBR720918 FLC720918:FLN720918 FUY720918:FVJ720918 GEU720918:GFF720918 GOQ720918:GPB720918 GYM720918:GYX720918 HII720918:HIT720918 HSE720918:HSP720918 ICA720918:ICL720918 ILW720918:IMH720918 IVS720918:IWD720918 JFO720918:JFZ720918 JPK720918:JPV720918 JZG720918:JZR720918 KJC720918:KJN720918 KSY720918:KTJ720918 LCU720918:LDF720918 LMQ720918:LNB720918 LWM720918:LWX720918 MGI720918:MGT720918 MQE720918:MQP720918 NAA720918:NAL720918 NJW720918:NKH720918 NTS720918:NUD720918 ODO720918:ODZ720918 ONK720918:ONV720918 OXG720918:OXR720918 PHC720918:PHN720918 PQY720918:PRJ720918 QAU720918:QBF720918 QKQ720918:QLB720918 QUM720918:QUX720918 REI720918:RET720918 ROE720918:ROP720918 RYA720918:RYL720918 SHW720918:SIH720918 SRS720918:SSD720918 TBO720918:TBZ720918 TLK720918:TLV720918 TVG720918:TVR720918 UFC720918:UFN720918 UOY720918:UPJ720918 UYU720918:UZF720918 VIQ720918:VJB720918 VSM720918:VSX720918 WCI720918:WCT720918 WME720918:WMP720918 WWA720918:WWL720918 JO786454:JZ786454 TK786454:TV786454 ADG786454:ADR786454 ANC786454:ANN786454 AWY786454:AXJ786454 BGU786454:BHF786454 BQQ786454:BRB786454 CAM786454:CAX786454 CKI786454:CKT786454 CUE786454:CUP786454 DEA786454:DEL786454 DNW786454:DOH786454 DXS786454:DYD786454 EHO786454:EHZ786454 ERK786454:ERV786454 FBG786454:FBR786454 FLC786454:FLN786454 FUY786454:FVJ786454 GEU786454:GFF786454 GOQ786454:GPB786454 GYM786454:GYX786454 HII786454:HIT786454 HSE786454:HSP786454 ICA786454:ICL786454 ILW786454:IMH786454 IVS786454:IWD786454 JFO786454:JFZ786454 JPK786454:JPV786454 JZG786454:JZR786454 KJC786454:KJN786454 KSY786454:KTJ786454 LCU786454:LDF786454 LMQ786454:LNB786454 LWM786454:LWX786454 MGI786454:MGT786454 MQE786454:MQP786454 NAA786454:NAL786454 NJW786454:NKH786454 NTS786454:NUD786454 ODO786454:ODZ786454 ONK786454:ONV786454 OXG786454:OXR786454 PHC786454:PHN786454 PQY786454:PRJ786454 QAU786454:QBF786454 QKQ786454:QLB786454 QUM786454:QUX786454 REI786454:RET786454 ROE786454:ROP786454 RYA786454:RYL786454 SHW786454:SIH786454 SRS786454:SSD786454 TBO786454:TBZ786454 TLK786454:TLV786454 TVG786454:TVR786454 UFC786454:UFN786454 UOY786454:UPJ786454 UYU786454:UZF786454 VIQ786454:VJB786454 VSM786454:VSX786454 WCI786454:WCT786454 WME786454:WMP786454 WWA786454:WWL786454 JO851990:JZ851990 TK851990:TV851990 ADG851990:ADR851990 ANC851990:ANN851990 AWY851990:AXJ851990 BGU851990:BHF851990 BQQ851990:BRB851990 CAM851990:CAX851990 CKI851990:CKT851990 CUE851990:CUP851990 DEA851990:DEL851990 DNW851990:DOH851990 DXS851990:DYD851990 EHO851990:EHZ851990 ERK851990:ERV851990 FBG851990:FBR851990 FLC851990:FLN851990 FUY851990:FVJ851990 GEU851990:GFF851990 GOQ851990:GPB851990 GYM851990:GYX851990 HII851990:HIT851990 HSE851990:HSP851990 ICA851990:ICL851990 ILW851990:IMH851990 IVS851990:IWD851990 JFO851990:JFZ851990 JPK851990:JPV851990 JZG851990:JZR851990 KJC851990:KJN851990 KSY851990:KTJ851990 LCU851990:LDF851990 LMQ851990:LNB851990 LWM851990:LWX851990 MGI851990:MGT851990 MQE851990:MQP851990 NAA851990:NAL851990 NJW851990:NKH851990 NTS851990:NUD851990 ODO851990:ODZ851990 ONK851990:ONV851990 OXG851990:OXR851990 PHC851990:PHN851990 PQY851990:PRJ851990 QAU851990:QBF851990 QKQ851990:QLB851990 QUM851990:QUX851990 REI851990:RET851990 ROE851990:ROP851990 RYA851990:RYL851990 SHW851990:SIH851990 SRS851990:SSD851990 TBO851990:TBZ851990 TLK851990:TLV851990 TVG851990:TVR851990 UFC851990:UFN851990 UOY851990:UPJ851990 UYU851990:UZF851990 VIQ851990:VJB851990 VSM851990:VSX851990 WCI851990:WCT851990 WME851990:WMP851990 WWA851990:WWL851990 JO917526:JZ917526 TK917526:TV917526 ADG917526:ADR917526 ANC917526:ANN917526 AWY917526:AXJ917526 BGU917526:BHF917526 BQQ917526:BRB917526 CAM917526:CAX917526 CKI917526:CKT917526 CUE917526:CUP917526 DEA917526:DEL917526 DNW917526:DOH917526 DXS917526:DYD917526 EHO917526:EHZ917526 ERK917526:ERV917526 FBG917526:FBR917526 FLC917526:FLN917526 FUY917526:FVJ917526 GEU917526:GFF917526 GOQ917526:GPB917526 GYM917526:GYX917526 HII917526:HIT917526 HSE917526:HSP917526 ICA917526:ICL917526 ILW917526:IMH917526 IVS917526:IWD917526 JFO917526:JFZ917526 JPK917526:JPV917526 JZG917526:JZR917526 KJC917526:KJN917526 KSY917526:KTJ917526 LCU917526:LDF917526 LMQ917526:LNB917526 LWM917526:LWX917526 MGI917526:MGT917526 MQE917526:MQP917526 NAA917526:NAL917526 NJW917526:NKH917526 NTS917526:NUD917526 ODO917526:ODZ917526 ONK917526:ONV917526 OXG917526:OXR917526 PHC917526:PHN917526 PQY917526:PRJ917526 QAU917526:QBF917526 QKQ917526:QLB917526 QUM917526:QUX917526 REI917526:RET917526 ROE917526:ROP917526 RYA917526:RYL917526 SHW917526:SIH917526 SRS917526:SSD917526 TBO917526:TBZ917526 TLK917526:TLV917526 TVG917526:TVR917526 UFC917526:UFN917526 UOY917526:UPJ917526 UYU917526:UZF917526 VIQ917526:VJB917526 VSM917526:VSX917526 WCI917526:WCT917526 WME917526:WMP917526 WWA917526:WWL917526 JO983062:JZ983062 TK983062:TV983062 ADG983062:ADR983062 ANC983062:ANN983062 AWY983062:AXJ983062 BGU983062:BHF983062 BQQ983062:BRB983062 CAM983062:CAX983062 CKI983062:CKT983062 CUE983062:CUP983062 DEA983062:DEL983062 DNW983062:DOH983062 DXS983062:DYD983062 EHO983062:EHZ983062 ERK983062:ERV983062 FBG983062:FBR983062 FLC983062:FLN983062 FUY983062:FVJ983062 GEU983062:GFF983062 GOQ983062:GPB983062 GYM983062:GYX983062 HII983062:HIT983062 HSE983062:HSP983062 ICA983062:ICL983062 ILW983062:IMH983062 IVS983062:IWD983062 JFO983062:JFZ983062 JPK983062:JPV983062 JZG983062:JZR983062 KJC983062:KJN983062 KSY983062:KTJ983062 LCU983062:LDF983062 LMQ983062:LNB983062 LWM983062:LWX983062 MGI983062:MGT983062 MQE983062:MQP983062 NAA983062:NAL983062 NJW983062:NKH983062 NTS983062:NUD983062 ODO983062:ODZ983062 ONK983062:ONV983062 OXG983062:OXR983062 PHC983062:PHN983062 PQY983062:PRJ983062 QAU983062:QBF983062 QKQ983062:QLB983062 QUM983062:QUX983062 REI983062:RET983062 ROE983062:ROP983062 RYA983062:RYL983062 SHW983062:SIH983062 SRS983062:SSD983062 TBO983062:TBZ983062 TLK983062:TLV983062 TVG983062:TVR983062 UFC983062:UFN983062 UOY983062:UPJ983062 UYU983062:UZF983062 VIQ983062:VJB983062 VSM983062:VSX983062 WCI983062:WCT983062 WME983062:WMP983062 L65561:AD65564 L983062:AD983062 L917526:AD917526 L851990:AD851990 L786454:AD786454 L720918:AD720918 L655382:AD655382 L589846:AD589846 L524310:AD524310 L458774:AD458774 L393238:AD393238 L327702:AD327702 L262166:AD262166 L196630:AD196630 L131094:AD131094 L65558:AD65558 L983065:AD983068 L917529:AD917532 L851993:AD851996 L786457:AD786460 L720921:AD720924 L655385:AD655388 L589849:AD589852 L524313:AD524316 L458777:AD458780 L393241:AD393244 L327705:AD327708 L262169:AD262172 L196633:AD196636 L131097:AD131100"/>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TV18:TV24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JZ18:JZ24">
      <formula1>900</formula1>
    </dataValidation>
    <dataValidation type="list" allowBlank="1" showInputMessage="1" showErrorMessage="1" errorTitle="Ошибка" error="Выберите значение из списка" sqref="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WWI983060:WWI983061 WWG983060:WWG983061 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dataValidation allowBlank="1" showInputMessage="1" showErrorMessage="1" prompt="Для выбора выполните двойной щелчок левой клавиши мыши по соответствующей ячейке." sqref="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U393236:U393237 U458772:U458773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U524308:U524309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U589844:U589845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U655380:U655381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U720916:U720917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U786452:U786453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U851988:U851989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U917524:U917525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U983060:U983061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U65556:U65557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U131092:U131093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U196628:U196629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U24:U25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WWJ983060:WWJ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U262164:U262165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WWH24:WWH25 JX24:JX25 TT24:TT25 ADP24:ADP25 ANL24:ANL25 AXH24:AXH25 BHD24:BHD25 BQZ24:BQZ25 CAV24:CAV25 CKR24:CKR25 CUN24:CUN25 DEJ24:DEJ25 DOF24:DOF25 DYB24:DYB25 EHX24:EHX25 ERT24:ERT25 FBP24:FBP25 FLL24:FLL25 FVH24:FVH25 GFD24:GFD25 GOZ24:GOZ25 GYV24:GYV25 HIR24:HIR25 HSN24:HSN25 ICJ24:ICJ25 IMF24:IMF25 IWB24:IWB25 JFX24:JFX25 JPT24:JPT25 JZP24:JZP25 KJL24:KJL25 KTH24:KTH25 LDD24:LDD25 LMZ24:LMZ25 LWV24:LWV25 MGR24:MGR25 MQN24:MQN25 NAJ24:NAJ25 NKF24:NKF25 NUB24:NUB25 ODX24:ODX25 ONT24:ONT25 OXP24:OXP25 PHL24:PHL25 PRH24:PRH25 QBD24:QBD25 QKZ24:QKZ25 QUV24:QUV25 RER24:RER25 RON24:RON25 RYJ24:RYJ25 SIF24:SIF25 SSB24:SSB25 TBX24:TBX25 TLT24:TLT25 TVP24:TVP25 UFL24:UFL25 UPH24:UPH25 UZD24:UZD25 VIZ24:VIZ25 VSV24:VSV25 WCR24:WCR25 WMN24:WMN25 WWJ24:WWJ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election activeCell="E1" sqref="E1"/>
    </sheetView>
  </sheetViews>
  <sheetFormatPr defaultColWidth="10.625" defaultRowHeight="13.8"/>
  <cols>
    <col min="1" max="1" width="3.75" style="591" hidden="1" customWidth="1"/>
    <col min="2" max="4" width="3.75" style="585" hidden="1" customWidth="1"/>
    <col min="5" max="5" width="3.75" style="530" customWidth="1"/>
    <col min="6" max="6" width="9.75" style="523" customWidth="1"/>
    <col min="7" max="7" width="37.75" style="523" customWidth="1"/>
    <col min="8" max="8" width="66.875" style="523" customWidth="1"/>
    <col min="9" max="9" width="115.75" style="523" customWidth="1"/>
    <col min="10" max="11" width="10.625" style="585"/>
    <col min="12" max="12" width="11.125" style="585" customWidth="1"/>
    <col min="13" max="20" width="10.625" style="585"/>
    <col min="21" max="16384" width="10.625" style="523"/>
  </cols>
  <sheetData>
    <row r="1" spans="1:20" ht="3.15" customHeight="1">
      <c r="A1" s="591" t="s">
        <v>68</v>
      </c>
    </row>
    <row r="2" spans="1:20" ht="22.2">
      <c r="F2" s="1209" t="s">
        <v>490</v>
      </c>
      <c r="G2" s="1210"/>
      <c r="H2" s="1211"/>
      <c r="I2" s="640"/>
    </row>
    <row r="3" spans="1:20" ht="3.15" customHeight="1"/>
    <row r="4" spans="1:20" s="570" customFormat="1" ht="11.4">
      <c r="A4" s="590"/>
      <c r="B4" s="590"/>
      <c r="C4" s="590"/>
      <c r="D4" s="590"/>
      <c r="F4" s="1163" t="s">
        <v>453</v>
      </c>
      <c r="G4" s="1163"/>
      <c r="H4" s="1163"/>
      <c r="I4" s="1212"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12"/>
      <c r="J5" s="590"/>
      <c r="K5" s="590"/>
      <c r="L5" s="590"/>
      <c r="M5" s="590"/>
      <c r="N5" s="590"/>
      <c r="O5" s="590"/>
      <c r="P5" s="590"/>
      <c r="Q5" s="590"/>
      <c r="R5" s="590"/>
      <c r="S5" s="590"/>
      <c r="T5" s="590"/>
    </row>
    <row r="6" spans="1:20" s="570" customFormat="1" ht="12.15"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600000000000001">
      <c r="A7" s="590"/>
      <c r="B7" s="590"/>
      <c r="C7" s="590"/>
      <c r="D7" s="590"/>
      <c r="F7" s="616">
        <v>1</v>
      </c>
      <c r="G7" s="632" t="s">
        <v>491</v>
      </c>
      <c r="H7" s="604" t="str">
        <f>IF(dateCh="","",dateCh)</f>
        <v>18.12.2020</v>
      </c>
      <c r="I7" s="581" t="s">
        <v>492</v>
      </c>
      <c r="J7" s="615"/>
      <c r="K7" s="590"/>
      <c r="L7" s="590"/>
      <c r="M7" s="590"/>
      <c r="N7" s="590"/>
      <c r="O7" s="590"/>
      <c r="P7" s="590"/>
      <c r="Q7" s="590"/>
      <c r="R7" s="590"/>
      <c r="S7" s="590"/>
      <c r="T7" s="590"/>
    </row>
    <row r="8" spans="1:20" s="570" customFormat="1" ht="45.6">
      <c r="A8" s="1213">
        <v>1</v>
      </c>
      <c r="B8" s="590"/>
      <c r="C8" s="590"/>
      <c r="D8" s="590"/>
      <c r="F8" s="616" t="str">
        <f>"2." &amp;mergeValue(A8)</f>
        <v>2.1</v>
      </c>
      <c r="G8" s="632" t="s">
        <v>493</v>
      </c>
      <c r="H8" s="604" t="str">
        <f>IF('Перечень тарифов'!R26="","наименование отсутствует","" &amp; 'Перечень тарифов'!R26 &amp; "")</f>
        <v>наименование отсутствует</v>
      </c>
      <c r="I8" s="581" t="s">
        <v>589</v>
      </c>
      <c r="J8" s="615"/>
      <c r="K8" s="590"/>
      <c r="L8" s="590"/>
      <c r="M8" s="590"/>
      <c r="N8" s="590"/>
      <c r="O8" s="590"/>
      <c r="P8" s="590"/>
      <c r="Q8" s="590"/>
      <c r="R8" s="590"/>
      <c r="S8" s="590"/>
      <c r="T8" s="590"/>
    </row>
    <row r="9" spans="1:20" s="570" customFormat="1" ht="22.8">
      <c r="A9" s="1213"/>
      <c r="B9" s="590"/>
      <c r="C9" s="590"/>
      <c r="D9" s="590"/>
      <c r="F9" s="616" t="str">
        <f>"3." &amp;mergeValue(A9)</f>
        <v>3.1</v>
      </c>
      <c r="G9" s="632" t="s">
        <v>494</v>
      </c>
      <c r="H9" s="604" t="str">
        <f>IF('Перечень тарифов'!F26="","наименование отсутствует","" &amp; 'Перечень тарифов'!F26 &amp; "")</f>
        <v>Передача. Тепловая энергия</v>
      </c>
      <c r="I9" s="581" t="s">
        <v>587</v>
      </c>
      <c r="J9" s="615"/>
      <c r="K9" s="590"/>
      <c r="L9" s="590"/>
      <c r="M9" s="590"/>
      <c r="N9" s="590"/>
      <c r="O9" s="590"/>
      <c r="P9" s="590"/>
      <c r="Q9" s="590"/>
      <c r="R9" s="590"/>
      <c r="S9" s="590"/>
      <c r="T9" s="590"/>
    </row>
    <row r="10" spans="1:20" s="570" customFormat="1" ht="22.8">
      <c r="A10" s="1213"/>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600000000000001">
      <c r="A11" s="1213"/>
      <c r="B11" s="1213">
        <v>1</v>
      </c>
      <c r="C11" s="623"/>
      <c r="D11" s="623"/>
      <c r="F11" s="616" t="str">
        <f>"4."&amp;mergeValue(A11) &amp;"."&amp;mergeValue(B11)</f>
        <v>4.1.1</v>
      </c>
      <c r="G11" s="611" t="s">
        <v>591</v>
      </c>
      <c r="H11" s="604" t="str">
        <f>IF(region_name="","",region_name)</f>
        <v>г.Санкт-Петербург</v>
      </c>
      <c r="I11" s="581" t="s">
        <v>498</v>
      </c>
      <c r="J11" s="615"/>
      <c r="K11" s="590"/>
      <c r="L11" s="590"/>
      <c r="M11" s="590"/>
      <c r="N11" s="590"/>
      <c r="O11" s="590"/>
      <c r="P11" s="590"/>
      <c r="Q11" s="590"/>
      <c r="R11" s="590"/>
      <c r="S11" s="590"/>
      <c r="T11" s="590"/>
    </row>
    <row r="12" spans="1:20" s="570" customFormat="1" ht="22.8">
      <c r="A12" s="1213"/>
      <c r="B12" s="1213"/>
      <c r="C12" s="1213">
        <v>1</v>
      </c>
      <c r="D12" s="623"/>
      <c r="F12" s="616" t="str">
        <f>"4."&amp;mergeValue(A12) &amp;"."&amp;mergeValue(B12)&amp;"."&amp;mergeValue(C12)</f>
        <v>4.1.1.1</v>
      </c>
      <c r="G12" s="622" t="s">
        <v>496</v>
      </c>
      <c r="H12" s="604" t="str">
        <f>IF(Территории!H13="","","" &amp; Территории!H13 &amp; "")</f>
        <v>город Санкт-Петербург</v>
      </c>
      <c r="I12" s="581" t="s">
        <v>499</v>
      </c>
      <c r="J12" s="615"/>
      <c r="K12" s="590"/>
      <c r="L12" s="590"/>
      <c r="M12" s="590"/>
      <c r="N12" s="590"/>
      <c r="O12" s="590"/>
      <c r="P12" s="590"/>
      <c r="Q12" s="590"/>
      <c r="R12" s="590"/>
      <c r="S12" s="590"/>
      <c r="T12" s="590"/>
    </row>
    <row r="13" spans="1:20" s="570" customFormat="1" ht="57">
      <c r="A13" s="1213"/>
      <c r="B13" s="1213"/>
      <c r="C13" s="1213"/>
      <c r="D13" s="623">
        <v>1</v>
      </c>
      <c r="F13" s="616" t="str">
        <f>"4."&amp;mergeValue(A13) &amp;"."&amp;mergeValue(B13)&amp;"."&amp;mergeValue(C13)&amp;"."&amp;mergeValue(D13)</f>
        <v>4.1.1.1.1</v>
      </c>
      <c r="G13" s="633" t="s">
        <v>497</v>
      </c>
      <c r="H13" s="604" t="str">
        <f>IF(Территории!R14="","","" &amp; Территории!R14 &amp; "")</f>
        <v>город Санкт-Петербург (40000000)</v>
      </c>
      <c r="I13" s="1107" t="s">
        <v>590</v>
      </c>
      <c r="J13" s="615"/>
      <c r="K13" s="590"/>
      <c r="L13" s="590"/>
      <c r="M13" s="590"/>
      <c r="N13" s="590"/>
      <c r="O13" s="590"/>
      <c r="P13" s="590"/>
      <c r="Q13" s="590"/>
      <c r="R13" s="590"/>
      <c r="S13" s="590"/>
      <c r="T13" s="590"/>
    </row>
    <row r="14" spans="1:20" s="613" customFormat="1" ht="3.15"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208" t="s">
        <v>592</v>
      </c>
      <c r="H15" s="1208"/>
      <c r="I15" s="594"/>
      <c r="J15" s="614"/>
      <c r="K15" s="614"/>
      <c r="L15" s="614"/>
      <c r="M15" s="614"/>
      <c r="N15" s="614"/>
      <c r="O15" s="614"/>
      <c r="P15" s="614"/>
      <c r="Q15" s="614"/>
      <c r="R15" s="614"/>
      <c r="S15" s="614"/>
      <c r="T15" s="614"/>
    </row>
  </sheetData>
  <sheetProtection algorithmName="SHA-512" hashValue="P+QPPQSQRKj0OpndW5eqyQ4gZACNm6BIcJjl/a6MBLejyQPSl6Twdg5JQ+e9n+8bpfOWL7C+assZu1xth447pQ==" saltValue="tQWDRBag0nkMe9UEMQKNb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O30"/>
  <sheetViews>
    <sheetView showGridLines="0" topLeftCell="I4" zoomScaleNormal="100" workbookViewId="0">
      <selection activeCell="V24" sqref="V24"/>
    </sheetView>
  </sheetViews>
  <sheetFormatPr defaultColWidth="10.625" defaultRowHeight="13.8"/>
  <cols>
    <col min="1" max="6" width="10.625" style="477" hidden="1" customWidth="1"/>
    <col min="7" max="8" width="9.125" style="484" hidden="1" customWidth="1"/>
    <col min="9" max="9" width="3.75" style="484" customWidth="1"/>
    <col min="10" max="11" width="3.75" style="483" customWidth="1"/>
    <col min="12" max="12" width="12.75" style="477" customWidth="1"/>
    <col min="13" max="13" width="44.75" style="477" customWidth="1"/>
    <col min="14" max="14" width="2.125" style="477" hidden="1" customWidth="1"/>
    <col min="15" max="15" width="23.75" style="477" customWidth="1"/>
    <col min="16" max="17" width="23.75" style="477" hidden="1" customWidth="1"/>
    <col min="18" max="18" width="11.75" style="477" customWidth="1"/>
    <col min="19" max="19" width="3.75" style="477" customWidth="1"/>
    <col min="20" max="20" width="11.75" style="477" customWidth="1"/>
    <col min="21" max="21" width="8.625" style="477" customWidth="1"/>
    <col min="22" max="22" width="23.75" style="1057" customWidth="1"/>
    <col min="23" max="24" width="23.75" style="1057" hidden="1" customWidth="1"/>
    <col min="25" max="25" width="11.75" style="1057" customWidth="1"/>
    <col min="26" max="26" width="3.75" style="1057" customWidth="1"/>
    <col min="27" max="27" width="11.75" style="1057" customWidth="1"/>
    <col min="28" max="28" width="8.625" style="1057" customWidth="1"/>
    <col min="29" max="29" width="4.75" style="477" customWidth="1"/>
    <col min="30" max="30" width="115.75" style="477" customWidth="1"/>
    <col min="31" max="33" width="10.625" style="500"/>
    <col min="34" max="34" width="10.125" style="500" customWidth="1"/>
    <col min="35" max="41" width="10.625" style="500"/>
    <col min="42" max="263" width="10.625" style="477"/>
    <col min="264" max="271" width="0" style="477" hidden="1" customWidth="1"/>
    <col min="272" max="274" width="3.75" style="477" customWidth="1"/>
    <col min="275" max="275" width="12.75" style="477" customWidth="1"/>
    <col min="276" max="276" width="47.375" style="477" customWidth="1"/>
    <col min="277" max="280" width="0" style="477" hidden="1" customWidth="1"/>
    <col min="281" max="281" width="11.75" style="477" customWidth="1"/>
    <col min="282" max="282" width="6.375" style="477" bestFit="1" customWidth="1"/>
    <col min="283" max="283" width="11.75" style="477" customWidth="1"/>
    <col min="284" max="284" width="0" style="477" hidden="1" customWidth="1"/>
    <col min="285" max="285" width="3.75" style="477" customWidth="1"/>
    <col min="286" max="286" width="11.125" style="477" bestFit="1" customWidth="1"/>
    <col min="287" max="289" width="10.625" style="477"/>
    <col min="290" max="290" width="10.125" style="477" customWidth="1"/>
    <col min="291" max="519" width="10.625" style="477"/>
    <col min="520" max="527" width="0" style="477" hidden="1" customWidth="1"/>
    <col min="528" max="530" width="3.75" style="477" customWidth="1"/>
    <col min="531" max="531" width="12.75" style="477" customWidth="1"/>
    <col min="532" max="532" width="47.375" style="477" customWidth="1"/>
    <col min="533" max="536" width="0" style="477" hidden="1" customWidth="1"/>
    <col min="537" max="537" width="11.75" style="477" customWidth="1"/>
    <col min="538" max="538" width="6.375" style="477" bestFit="1" customWidth="1"/>
    <col min="539" max="539" width="11.75" style="477" customWidth="1"/>
    <col min="540" max="540" width="0" style="477" hidden="1" customWidth="1"/>
    <col min="541" max="541" width="3.75" style="477" customWidth="1"/>
    <col min="542" max="542" width="11.125" style="477" bestFit="1" customWidth="1"/>
    <col min="543" max="545" width="10.625" style="477"/>
    <col min="546" max="546" width="10.125" style="477" customWidth="1"/>
    <col min="547" max="775" width="10.625" style="477"/>
    <col min="776" max="783" width="0" style="477" hidden="1" customWidth="1"/>
    <col min="784" max="786" width="3.75" style="477" customWidth="1"/>
    <col min="787" max="787" width="12.75" style="477" customWidth="1"/>
    <col min="788" max="788" width="47.375" style="477" customWidth="1"/>
    <col min="789" max="792" width="0" style="477" hidden="1" customWidth="1"/>
    <col min="793" max="793" width="11.75" style="477" customWidth="1"/>
    <col min="794" max="794" width="6.375" style="477" bestFit="1" customWidth="1"/>
    <col min="795" max="795" width="11.75" style="477" customWidth="1"/>
    <col min="796" max="796" width="0" style="477" hidden="1" customWidth="1"/>
    <col min="797" max="797" width="3.75" style="477" customWidth="1"/>
    <col min="798" max="798" width="11.125" style="477" bestFit="1" customWidth="1"/>
    <col min="799" max="801" width="10.625" style="477"/>
    <col min="802" max="802" width="10.125" style="477" customWidth="1"/>
    <col min="803" max="1031" width="10.625" style="477"/>
    <col min="1032" max="1039" width="0" style="477" hidden="1" customWidth="1"/>
    <col min="1040" max="1042" width="3.75" style="477" customWidth="1"/>
    <col min="1043" max="1043" width="12.75" style="477" customWidth="1"/>
    <col min="1044" max="1044" width="47.375" style="477" customWidth="1"/>
    <col min="1045" max="1048" width="0" style="477" hidden="1" customWidth="1"/>
    <col min="1049" max="1049" width="11.75" style="477" customWidth="1"/>
    <col min="1050" max="1050" width="6.375" style="477" bestFit="1" customWidth="1"/>
    <col min="1051" max="1051" width="11.75" style="477" customWidth="1"/>
    <col min="1052" max="1052" width="0" style="477" hidden="1" customWidth="1"/>
    <col min="1053" max="1053" width="3.75" style="477" customWidth="1"/>
    <col min="1054" max="1054" width="11.125" style="477" bestFit="1" customWidth="1"/>
    <col min="1055" max="1057" width="10.625" style="477"/>
    <col min="1058" max="1058" width="10.125" style="477" customWidth="1"/>
    <col min="1059" max="1287" width="10.625" style="477"/>
    <col min="1288" max="1295" width="0" style="477" hidden="1" customWidth="1"/>
    <col min="1296" max="1298" width="3.75" style="477" customWidth="1"/>
    <col min="1299" max="1299" width="12.75" style="477" customWidth="1"/>
    <col min="1300" max="1300" width="47.375" style="477" customWidth="1"/>
    <col min="1301" max="1304" width="0" style="477" hidden="1" customWidth="1"/>
    <col min="1305" max="1305" width="11.75" style="477" customWidth="1"/>
    <col min="1306" max="1306" width="6.375" style="477" bestFit="1" customWidth="1"/>
    <col min="1307" max="1307" width="11.75" style="477" customWidth="1"/>
    <col min="1308" max="1308" width="0" style="477" hidden="1" customWidth="1"/>
    <col min="1309" max="1309" width="3.75" style="477" customWidth="1"/>
    <col min="1310" max="1310" width="11.125" style="477" bestFit="1" customWidth="1"/>
    <col min="1311" max="1313" width="10.625" style="477"/>
    <col min="1314" max="1314" width="10.125" style="477" customWidth="1"/>
    <col min="1315" max="1543" width="10.625" style="477"/>
    <col min="1544" max="1551" width="0" style="477" hidden="1" customWidth="1"/>
    <col min="1552" max="1554" width="3.75" style="477" customWidth="1"/>
    <col min="1555" max="1555" width="12.75" style="477" customWidth="1"/>
    <col min="1556" max="1556" width="47.375" style="477" customWidth="1"/>
    <col min="1557" max="1560" width="0" style="477" hidden="1" customWidth="1"/>
    <col min="1561" max="1561" width="11.75" style="477" customWidth="1"/>
    <col min="1562" max="1562" width="6.375" style="477" bestFit="1" customWidth="1"/>
    <col min="1563" max="1563" width="11.75" style="477" customWidth="1"/>
    <col min="1564" max="1564" width="0" style="477" hidden="1" customWidth="1"/>
    <col min="1565" max="1565" width="3.75" style="477" customWidth="1"/>
    <col min="1566" max="1566" width="11.125" style="477" bestFit="1" customWidth="1"/>
    <col min="1567" max="1569" width="10.625" style="477"/>
    <col min="1570" max="1570" width="10.125" style="477" customWidth="1"/>
    <col min="1571" max="1799" width="10.625" style="477"/>
    <col min="1800" max="1807" width="0" style="477" hidden="1" customWidth="1"/>
    <col min="1808" max="1810" width="3.75" style="477" customWidth="1"/>
    <col min="1811" max="1811" width="12.75" style="477" customWidth="1"/>
    <col min="1812" max="1812" width="47.375" style="477" customWidth="1"/>
    <col min="1813" max="1816" width="0" style="477" hidden="1" customWidth="1"/>
    <col min="1817" max="1817" width="11.75" style="477" customWidth="1"/>
    <col min="1818" max="1818" width="6.375" style="477" bestFit="1" customWidth="1"/>
    <col min="1819" max="1819" width="11.75" style="477" customWidth="1"/>
    <col min="1820" max="1820" width="0" style="477" hidden="1" customWidth="1"/>
    <col min="1821" max="1821" width="3.75" style="477" customWidth="1"/>
    <col min="1822" max="1822" width="11.125" style="477" bestFit="1" customWidth="1"/>
    <col min="1823" max="1825" width="10.625" style="477"/>
    <col min="1826" max="1826" width="10.125" style="477" customWidth="1"/>
    <col min="1827" max="2055" width="10.625" style="477"/>
    <col min="2056" max="2063" width="0" style="477" hidden="1" customWidth="1"/>
    <col min="2064" max="2066" width="3.75" style="477" customWidth="1"/>
    <col min="2067" max="2067" width="12.75" style="477" customWidth="1"/>
    <col min="2068" max="2068" width="47.375" style="477" customWidth="1"/>
    <col min="2069" max="2072" width="0" style="477" hidden="1" customWidth="1"/>
    <col min="2073" max="2073" width="11.75" style="477" customWidth="1"/>
    <col min="2074" max="2074" width="6.375" style="477" bestFit="1" customWidth="1"/>
    <col min="2075" max="2075" width="11.75" style="477" customWidth="1"/>
    <col min="2076" max="2076" width="0" style="477" hidden="1" customWidth="1"/>
    <col min="2077" max="2077" width="3.75" style="477" customWidth="1"/>
    <col min="2078" max="2078" width="11.125" style="477" bestFit="1" customWidth="1"/>
    <col min="2079" max="2081" width="10.625" style="477"/>
    <col min="2082" max="2082" width="10.125" style="477" customWidth="1"/>
    <col min="2083" max="2311" width="10.625" style="477"/>
    <col min="2312" max="2319" width="0" style="477" hidden="1" customWidth="1"/>
    <col min="2320" max="2322" width="3.75" style="477" customWidth="1"/>
    <col min="2323" max="2323" width="12.75" style="477" customWidth="1"/>
    <col min="2324" max="2324" width="47.375" style="477" customWidth="1"/>
    <col min="2325" max="2328" width="0" style="477" hidden="1" customWidth="1"/>
    <col min="2329" max="2329" width="11.75" style="477" customWidth="1"/>
    <col min="2330" max="2330" width="6.375" style="477" bestFit="1" customWidth="1"/>
    <col min="2331" max="2331" width="11.75" style="477" customWidth="1"/>
    <col min="2332" max="2332" width="0" style="477" hidden="1" customWidth="1"/>
    <col min="2333" max="2333" width="3.75" style="477" customWidth="1"/>
    <col min="2334" max="2334" width="11.125" style="477" bestFit="1" customWidth="1"/>
    <col min="2335" max="2337" width="10.625" style="477"/>
    <col min="2338" max="2338" width="10.125" style="477" customWidth="1"/>
    <col min="2339" max="2567" width="10.625" style="477"/>
    <col min="2568" max="2575" width="0" style="477" hidden="1" customWidth="1"/>
    <col min="2576" max="2578" width="3.75" style="477" customWidth="1"/>
    <col min="2579" max="2579" width="12.75" style="477" customWidth="1"/>
    <col min="2580" max="2580" width="47.375" style="477" customWidth="1"/>
    <col min="2581" max="2584" width="0" style="477" hidden="1" customWidth="1"/>
    <col min="2585" max="2585" width="11.75" style="477" customWidth="1"/>
    <col min="2586" max="2586" width="6.375" style="477" bestFit="1" customWidth="1"/>
    <col min="2587" max="2587" width="11.75" style="477" customWidth="1"/>
    <col min="2588" max="2588" width="0" style="477" hidden="1" customWidth="1"/>
    <col min="2589" max="2589" width="3.75" style="477" customWidth="1"/>
    <col min="2590" max="2590" width="11.125" style="477" bestFit="1" customWidth="1"/>
    <col min="2591" max="2593" width="10.625" style="477"/>
    <col min="2594" max="2594" width="10.125" style="477" customWidth="1"/>
    <col min="2595" max="2823" width="10.625" style="477"/>
    <col min="2824" max="2831" width="0" style="477" hidden="1" customWidth="1"/>
    <col min="2832" max="2834" width="3.75" style="477" customWidth="1"/>
    <col min="2835" max="2835" width="12.75" style="477" customWidth="1"/>
    <col min="2836" max="2836" width="47.375" style="477" customWidth="1"/>
    <col min="2837" max="2840" width="0" style="477" hidden="1" customWidth="1"/>
    <col min="2841" max="2841" width="11.75" style="477" customWidth="1"/>
    <col min="2842" max="2842" width="6.375" style="477" bestFit="1" customWidth="1"/>
    <col min="2843" max="2843" width="11.75" style="477" customWidth="1"/>
    <col min="2844" max="2844" width="0" style="477" hidden="1" customWidth="1"/>
    <col min="2845" max="2845" width="3.75" style="477" customWidth="1"/>
    <col min="2846" max="2846" width="11.125" style="477" bestFit="1" customWidth="1"/>
    <col min="2847" max="2849" width="10.625" style="477"/>
    <col min="2850" max="2850" width="10.125" style="477" customWidth="1"/>
    <col min="2851" max="3079" width="10.625" style="477"/>
    <col min="3080" max="3087" width="0" style="477" hidden="1" customWidth="1"/>
    <col min="3088" max="3090" width="3.75" style="477" customWidth="1"/>
    <col min="3091" max="3091" width="12.75" style="477" customWidth="1"/>
    <col min="3092" max="3092" width="47.375" style="477" customWidth="1"/>
    <col min="3093" max="3096" width="0" style="477" hidden="1" customWidth="1"/>
    <col min="3097" max="3097" width="11.75" style="477" customWidth="1"/>
    <col min="3098" max="3098" width="6.375" style="477" bestFit="1" customWidth="1"/>
    <col min="3099" max="3099" width="11.75" style="477" customWidth="1"/>
    <col min="3100" max="3100" width="0" style="477" hidden="1" customWidth="1"/>
    <col min="3101" max="3101" width="3.75" style="477" customWidth="1"/>
    <col min="3102" max="3102" width="11.125" style="477" bestFit="1" customWidth="1"/>
    <col min="3103" max="3105" width="10.625" style="477"/>
    <col min="3106" max="3106" width="10.125" style="477" customWidth="1"/>
    <col min="3107" max="3335" width="10.625" style="477"/>
    <col min="3336" max="3343" width="0" style="477" hidden="1" customWidth="1"/>
    <col min="3344" max="3346" width="3.75" style="477" customWidth="1"/>
    <col min="3347" max="3347" width="12.75" style="477" customWidth="1"/>
    <col min="3348" max="3348" width="47.375" style="477" customWidth="1"/>
    <col min="3349" max="3352" width="0" style="477" hidden="1" customWidth="1"/>
    <col min="3353" max="3353" width="11.75" style="477" customWidth="1"/>
    <col min="3354" max="3354" width="6.375" style="477" bestFit="1" customWidth="1"/>
    <col min="3355" max="3355" width="11.75" style="477" customWidth="1"/>
    <col min="3356" max="3356" width="0" style="477" hidden="1" customWidth="1"/>
    <col min="3357" max="3357" width="3.75" style="477" customWidth="1"/>
    <col min="3358" max="3358" width="11.125" style="477" bestFit="1" customWidth="1"/>
    <col min="3359" max="3361" width="10.625" style="477"/>
    <col min="3362" max="3362" width="10.125" style="477" customWidth="1"/>
    <col min="3363" max="3591" width="10.625" style="477"/>
    <col min="3592" max="3599" width="0" style="477" hidden="1" customWidth="1"/>
    <col min="3600" max="3602" width="3.75" style="477" customWidth="1"/>
    <col min="3603" max="3603" width="12.75" style="477" customWidth="1"/>
    <col min="3604" max="3604" width="47.375" style="477" customWidth="1"/>
    <col min="3605" max="3608" width="0" style="477" hidden="1" customWidth="1"/>
    <col min="3609" max="3609" width="11.75" style="477" customWidth="1"/>
    <col min="3610" max="3610" width="6.375" style="477" bestFit="1" customWidth="1"/>
    <col min="3611" max="3611" width="11.75" style="477" customWidth="1"/>
    <col min="3612" max="3612" width="0" style="477" hidden="1" customWidth="1"/>
    <col min="3613" max="3613" width="3.75" style="477" customWidth="1"/>
    <col min="3614" max="3614" width="11.125" style="477" bestFit="1" customWidth="1"/>
    <col min="3615" max="3617" width="10.625" style="477"/>
    <col min="3618" max="3618" width="10.125" style="477" customWidth="1"/>
    <col min="3619" max="3847" width="10.625" style="477"/>
    <col min="3848" max="3855" width="0" style="477" hidden="1" customWidth="1"/>
    <col min="3856" max="3858" width="3.75" style="477" customWidth="1"/>
    <col min="3859" max="3859" width="12.75" style="477" customWidth="1"/>
    <col min="3860" max="3860" width="47.375" style="477" customWidth="1"/>
    <col min="3861" max="3864" width="0" style="477" hidden="1" customWidth="1"/>
    <col min="3865" max="3865" width="11.75" style="477" customWidth="1"/>
    <col min="3866" max="3866" width="6.375" style="477" bestFit="1" customWidth="1"/>
    <col min="3867" max="3867" width="11.75" style="477" customWidth="1"/>
    <col min="3868" max="3868" width="0" style="477" hidden="1" customWidth="1"/>
    <col min="3869" max="3869" width="3.75" style="477" customWidth="1"/>
    <col min="3870" max="3870" width="11.125" style="477" bestFit="1" customWidth="1"/>
    <col min="3871" max="3873" width="10.625" style="477"/>
    <col min="3874" max="3874" width="10.125" style="477" customWidth="1"/>
    <col min="3875" max="4103" width="10.625" style="477"/>
    <col min="4104" max="4111" width="0" style="477" hidden="1" customWidth="1"/>
    <col min="4112" max="4114" width="3.75" style="477" customWidth="1"/>
    <col min="4115" max="4115" width="12.75" style="477" customWidth="1"/>
    <col min="4116" max="4116" width="47.375" style="477" customWidth="1"/>
    <col min="4117" max="4120" width="0" style="477" hidden="1" customWidth="1"/>
    <col min="4121" max="4121" width="11.75" style="477" customWidth="1"/>
    <col min="4122" max="4122" width="6.375" style="477" bestFit="1" customWidth="1"/>
    <col min="4123" max="4123" width="11.75" style="477" customWidth="1"/>
    <col min="4124" max="4124" width="0" style="477" hidden="1" customWidth="1"/>
    <col min="4125" max="4125" width="3.75" style="477" customWidth="1"/>
    <col min="4126" max="4126" width="11.125" style="477" bestFit="1" customWidth="1"/>
    <col min="4127" max="4129" width="10.625" style="477"/>
    <col min="4130" max="4130" width="10.125" style="477" customWidth="1"/>
    <col min="4131" max="4359" width="10.625" style="477"/>
    <col min="4360" max="4367" width="0" style="477" hidden="1" customWidth="1"/>
    <col min="4368" max="4370" width="3.75" style="477" customWidth="1"/>
    <col min="4371" max="4371" width="12.75" style="477" customWidth="1"/>
    <col min="4372" max="4372" width="47.375" style="477" customWidth="1"/>
    <col min="4373" max="4376" width="0" style="477" hidden="1" customWidth="1"/>
    <col min="4377" max="4377" width="11.75" style="477" customWidth="1"/>
    <col min="4378" max="4378" width="6.375" style="477" bestFit="1" customWidth="1"/>
    <col min="4379" max="4379" width="11.75" style="477" customWidth="1"/>
    <col min="4380" max="4380" width="0" style="477" hidden="1" customWidth="1"/>
    <col min="4381" max="4381" width="3.75" style="477" customWidth="1"/>
    <col min="4382" max="4382" width="11.125" style="477" bestFit="1" customWidth="1"/>
    <col min="4383" max="4385" width="10.625" style="477"/>
    <col min="4386" max="4386" width="10.125" style="477" customWidth="1"/>
    <col min="4387" max="4615" width="10.625" style="477"/>
    <col min="4616" max="4623" width="0" style="477" hidden="1" customWidth="1"/>
    <col min="4624" max="4626" width="3.75" style="477" customWidth="1"/>
    <col min="4627" max="4627" width="12.75" style="477" customWidth="1"/>
    <col min="4628" max="4628" width="47.375" style="477" customWidth="1"/>
    <col min="4629" max="4632" width="0" style="477" hidden="1" customWidth="1"/>
    <col min="4633" max="4633" width="11.75" style="477" customWidth="1"/>
    <col min="4634" max="4634" width="6.375" style="477" bestFit="1" customWidth="1"/>
    <col min="4635" max="4635" width="11.75" style="477" customWidth="1"/>
    <col min="4636" max="4636" width="0" style="477" hidden="1" customWidth="1"/>
    <col min="4637" max="4637" width="3.75" style="477" customWidth="1"/>
    <col min="4638" max="4638" width="11.125" style="477" bestFit="1" customWidth="1"/>
    <col min="4639" max="4641" width="10.625" style="477"/>
    <col min="4642" max="4642" width="10.125" style="477" customWidth="1"/>
    <col min="4643" max="4871" width="10.625" style="477"/>
    <col min="4872" max="4879" width="0" style="477" hidden="1" customWidth="1"/>
    <col min="4880" max="4882" width="3.75" style="477" customWidth="1"/>
    <col min="4883" max="4883" width="12.75" style="477" customWidth="1"/>
    <col min="4884" max="4884" width="47.375" style="477" customWidth="1"/>
    <col min="4885" max="4888" width="0" style="477" hidden="1" customWidth="1"/>
    <col min="4889" max="4889" width="11.75" style="477" customWidth="1"/>
    <col min="4890" max="4890" width="6.375" style="477" bestFit="1" customWidth="1"/>
    <col min="4891" max="4891" width="11.75" style="477" customWidth="1"/>
    <col min="4892" max="4892" width="0" style="477" hidden="1" customWidth="1"/>
    <col min="4893" max="4893" width="3.75" style="477" customWidth="1"/>
    <col min="4894" max="4894" width="11.125" style="477" bestFit="1" customWidth="1"/>
    <col min="4895" max="4897" width="10.625" style="477"/>
    <col min="4898" max="4898" width="10.125" style="477" customWidth="1"/>
    <col min="4899" max="5127" width="10.625" style="477"/>
    <col min="5128" max="5135" width="0" style="477" hidden="1" customWidth="1"/>
    <col min="5136" max="5138" width="3.75" style="477" customWidth="1"/>
    <col min="5139" max="5139" width="12.75" style="477" customWidth="1"/>
    <col min="5140" max="5140" width="47.375" style="477" customWidth="1"/>
    <col min="5141" max="5144" width="0" style="477" hidden="1" customWidth="1"/>
    <col min="5145" max="5145" width="11.75" style="477" customWidth="1"/>
    <col min="5146" max="5146" width="6.375" style="477" bestFit="1" customWidth="1"/>
    <col min="5147" max="5147" width="11.75" style="477" customWidth="1"/>
    <col min="5148" max="5148" width="0" style="477" hidden="1" customWidth="1"/>
    <col min="5149" max="5149" width="3.75" style="477" customWidth="1"/>
    <col min="5150" max="5150" width="11.125" style="477" bestFit="1" customWidth="1"/>
    <col min="5151" max="5153" width="10.625" style="477"/>
    <col min="5154" max="5154" width="10.125" style="477" customWidth="1"/>
    <col min="5155" max="5383" width="10.625" style="477"/>
    <col min="5384" max="5391" width="0" style="477" hidden="1" customWidth="1"/>
    <col min="5392" max="5394" width="3.75" style="477" customWidth="1"/>
    <col min="5395" max="5395" width="12.75" style="477" customWidth="1"/>
    <col min="5396" max="5396" width="47.375" style="477" customWidth="1"/>
    <col min="5397" max="5400" width="0" style="477" hidden="1" customWidth="1"/>
    <col min="5401" max="5401" width="11.75" style="477" customWidth="1"/>
    <col min="5402" max="5402" width="6.375" style="477" bestFit="1" customWidth="1"/>
    <col min="5403" max="5403" width="11.75" style="477" customWidth="1"/>
    <col min="5404" max="5404" width="0" style="477" hidden="1" customWidth="1"/>
    <col min="5405" max="5405" width="3.75" style="477" customWidth="1"/>
    <col min="5406" max="5406" width="11.125" style="477" bestFit="1" customWidth="1"/>
    <col min="5407" max="5409" width="10.625" style="477"/>
    <col min="5410" max="5410" width="10.125" style="477" customWidth="1"/>
    <col min="5411" max="5639" width="10.625" style="477"/>
    <col min="5640" max="5647" width="0" style="477" hidden="1" customWidth="1"/>
    <col min="5648" max="5650" width="3.75" style="477" customWidth="1"/>
    <col min="5651" max="5651" width="12.75" style="477" customWidth="1"/>
    <col min="5652" max="5652" width="47.375" style="477" customWidth="1"/>
    <col min="5653" max="5656" width="0" style="477" hidden="1" customWidth="1"/>
    <col min="5657" max="5657" width="11.75" style="477" customWidth="1"/>
    <col min="5658" max="5658" width="6.375" style="477" bestFit="1" customWidth="1"/>
    <col min="5659" max="5659" width="11.75" style="477" customWidth="1"/>
    <col min="5660" max="5660" width="0" style="477" hidden="1" customWidth="1"/>
    <col min="5661" max="5661" width="3.75" style="477" customWidth="1"/>
    <col min="5662" max="5662" width="11.125" style="477" bestFit="1" customWidth="1"/>
    <col min="5663" max="5665" width="10.625" style="477"/>
    <col min="5666" max="5666" width="10.125" style="477" customWidth="1"/>
    <col min="5667" max="5895" width="10.625" style="477"/>
    <col min="5896" max="5903" width="0" style="477" hidden="1" customWidth="1"/>
    <col min="5904" max="5906" width="3.75" style="477" customWidth="1"/>
    <col min="5907" max="5907" width="12.75" style="477" customWidth="1"/>
    <col min="5908" max="5908" width="47.375" style="477" customWidth="1"/>
    <col min="5909" max="5912" width="0" style="477" hidden="1" customWidth="1"/>
    <col min="5913" max="5913" width="11.75" style="477" customWidth="1"/>
    <col min="5914" max="5914" width="6.375" style="477" bestFit="1" customWidth="1"/>
    <col min="5915" max="5915" width="11.75" style="477" customWidth="1"/>
    <col min="5916" max="5916" width="0" style="477" hidden="1" customWidth="1"/>
    <col min="5917" max="5917" width="3.75" style="477" customWidth="1"/>
    <col min="5918" max="5918" width="11.125" style="477" bestFit="1" customWidth="1"/>
    <col min="5919" max="5921" width="10.625" style="477"/>
    <col min="5922" max="5922" width="10.125" style="477" customWidth="1"/>
    <col min="5923" max="6151" width="10.625" style="477"/>
    <col min="6152" max="6159" width="0" style="477" hidden="1" customWidth="1"/>
    <col min="6160" max="6162" width="3.75" style="477" customWidth="1"/>
    <col min="6163" max="6163" width="12.75" style="477" customWidth="1"/>
    <col min="6164" max="6164" width="47.375" style="477" customWidth="1"/>
    <col min="6165" max="6168" width="0" style="477" hidden="1" customWidth="1"/>
    <col min="6169" max="6169" width="11.75" style="477" customWidth="1"/>
    <col min="6170" max="6170" width="6.375" style="477" bestFit="1" customWidth="1"/>
    <col min="6171" max="6171" width="11.75" style="477" customWidth="1"/>
    <col min="6172" max="6172" width="0" style="477" hidden="1" customWidth="1"/>
    <col min="6173" max="6173" width="3.75" style="477" customWidth="1"/>
    <col min="6174" max="6174" width="11.125" style="477" bestFit="1" customWidth="1"/>
    <col min="6175" max="6177" width="10.625" style="477"/>
    <col min="6178" max="6178" width="10.125" style="477" customWidth="1"/>
    <col min="6179" max="6407" width="10.625" style="477"/>
    <col min="6408" max="6415" width="0" style="477" hidden="1" customWidth="1"/>
    <col min="6416" max="6418" width="3.75" style="477" customWidth="1"/>
    <col min="6419" max="6419" width="12.75" style="477" customWidth="1"/>
    <col min="6420" max="6420" width="47.375" style="477" customWidth="1"/>
    <col min="6421" max="6424" width="0" style="477" hidden="1" customWidth="1"/>
    <col min="6425" max="6425" width="11.75" style="477" customWidth="1"/>
    <col min="6426" max="6426" width="6.375" style="477" bestFit="1" customWidth="1"/>
    <col min="6427" max="6427" width="11.75" style="477" customWidth="1"/>
    <col min="6428" max="6428" width="0" style="477" hidden="1" customWidth="1"/>
    <col min="6429" max="6429" width="3.75" style="477" customWidth="1"/>
    <col min="6430" max="6430" width="11.125" style="477" bestFit="1" customWidth="1"/>
    <col min="6431" max="6433" width="10.625" style="477"/>
    <col min="6434" max="6434" width="10.125" style="477" customWidth="1"/>
    <col min="6435" max="6663" width="10.625" style="477"/>
    <col min="6664" max="6671" width="0" style="477" hidden="1" customWidth="1"/>
    <col min="6672" max="6674" width="3.75" style="477" customWidth="1"/>
    <col min="6675" max="6675" width="12.75" style="477" customWidth="1"/>
    <col min="6676" max="6676" width="47.375" style="477" customWidth="1"/>
    <col min="6677" max="6680" width="0" style="477" hidden="1" customWidth="1"/>
    <col min="6681" max="6681" width="11.75" style="477" customWidth="1"/>
    <col min="6682" max="6682" width="6.375" style="477" bestFit="1" customWidth="1"/>
    <col min="6683" max="6683" width="11.75" style="477" customWidth="1"/>
    <col min="6684" max="6684" width="0" style="477" hidden="1" customWidth="1"/>
    <col min="6685" max="6685" width="3.75" style="477" customWidth="1"/>
    <col min="6686" max="6686" width="11.125" style="477" bestFit="1" customWidth="1"/>
    <col min="6687" max="6689" width="10.625" style="477"/>
    <col min="6690" max="6690" width="10.125" style="477" customWidth="1"/>
    <col min="6691" max="6919" width="10.625" style="477"/>
    <col min="6920" max="6927" width="0" style="477" hidden="1" customWidth="1"/>
    <col min="6928" max="6930" width="3.75" style="477" customWidth="1"/>
    <col min="6931" max="6931" width="12.75" style="477" customWidth="1"/>
    <col min="6932" max="6932" width="47.375" style="477" customWidth="1"/>
    <col min="6933" max="6936" width="0" style="477" hidden="1" customWidth="1"/>
    <col min="6937" max="6937" width="11.75" style="477" customWidth="1"/>
    <col min="6938" max="6938" width="6.375" style="477" bestFit="1" customWidth="1"/>
    <col min="6939" max="6939" width="11.75" style="477" customWidth="1"/>
    <col min="6940" max="6940" width="0" style="477" hidden="1" customWidth="1"/>
    <col min="6941" max="6941" width="3.75" style="477" customWidth="1"/>
    <col min="6942" max="6942" width="11.125" style="477" bestFit="1" customWidth="1"/>
    <col min="6943" max="6945" width="10.625" style="477"/>
    <col min="6946" max="6946" width="10.125" style="477" customWidth="1"/>
    <col min="6947" max="7175" width="10.625" style="477"/>
    <col min="7176" max="7183" width="0" style="477" hidden="1" customWidth="1"/>
    <col min="7184" max="7186" width="3.75" style="477" customWidth="1"/>
    <col min="7187" max="7187" width="12.75" style="477" customWidth="1"/>
    <col min="7188" max="7188" width="47.375" style="477" customWidth="1"/>
    <col min="7189" max="7192" width="0" style="477" hidden="1" customWidth="1"/>
    <col min="7193" max="7193" width="11.75" style="477" customWidth="1"/>
    <col min="7194" max="7194" width="6.375" style="477" bestFit="1" customWidth="1"/>
    <col min="7195" max="7195" width="11.75" style="477" customWidth="1"/>
    <col min="7196" max="7196" width="0" style="477" hidden="1" customWidth="1"/>
    <col min="7197" max="7197" width="3.75" style="477" customWidth="1"/>
    <col min="7198" max="7198" width="11.125" style="477" bestFit="1" customWidth="1"/>
    <col min="7199" max="7201" width="10.625" style="477"/>
    <col min="7202" max="7202" width="10.125" style="477" customWidth="1"/>
    <col min="7203" max="7431" width="10.625" style="477"/>
    <col min="7432" max="7439" width="0" style="477" hidden="1" customWidth="1"/>
    <col min="7440" max="7442" width="3.75" style="477" customWidth="1"/>
    <col min="7443" max="7443" width="12.75" style="477" customWidth="1"/>
    <col min="7444" max="7444" width="47.375" style="477" customWidth="1"/>
    <col min="7445" max="7448" width="0" style="477" hidden="1" customWidth="1"/>
    <col min="7449" max="7449" width="11.75" style="477" customWidth="1"/>
    <col min="7450" max="7450" width="6.375" style="477" bestFit="1" customWidth="1"/>
    <col min="7451" max="7451" width="11.75" style="477" customWidth="1"/>
    <col min="7452" max="7452" width="0" style="477" hidden="1" customWidth="1"/>
    <col min="7453" max="7453" width="3.75" style="477" customWidth="1"/>
    <col min="7454" max="7454" width="11.125" style="477" bestFit="1" customWidth="1"/>
    <col min="7455" max="7457" width="10.625" style="477"/>
    <col min="7458" max="7458" width="10.125" style="477" customWidth="1"/>
    <col min="7459" max="7687" width="10.625" style="477"/>
    <col min="7688" max="7695" width="0" style="477" hidden="1" customWidth="1"/>
    <col min="7696" max="7698" width="3.75" style="477" customWidth="1"/>
    <col min="7699" max="7699" width="12.75" style="477" customWidth="1"/>
    <col min="7700" max="7700" width="47.375" style="477" customWidth="1"/>
    <col min="7701" max="7704" width="0" style="477" hidden="1" customWidth="1"/>
    <col min="7705" max="7705" width="11.75" style="477" customWidth="1"/>
    <col min="7706" max="7706" width="6.375" style="477" bestFit="1" customWidth="1"/>
    <col min="7707" max="7707" width="11.75" style="477" customWidth="1"/>
    <col min="7708" max="7708" width="0" style="477" hidden="1" customWidth="1"/>
    <col min="7709" max="7709" width="3.75" style="477" customWidth="1"/>
    <col min="7710" max="7710" width="11.125" style="477" bestFit="1" customWidth="1"/>
    <col min="7711" max="7713" width="10.625" style="477"/>
    <col min="7714" max="7714" width="10.125" style="477" customWidth="1"/>
    <col min="7715" max="7943" width="10.625" style="477"/>
    <col min="7944" max="7951" width="0" style="477" hidden="1" customWidth="1"/>
    <col min="7952" max="7954" width="3.75" style="477" customWidth="1"/>
    <col min="7955" max="7955" width="12.75" style="477" customWidth="1"/>
    <col min="7956" max="7956" width="47.375" style="477" customWidth="1"/>
    <col min="7957" max="7960" width="0" style="477" hidden="1" customWidth="1"/>
    <col min="7961" max="7961" width="11.75" style="477" customWidth="1"/>
    <col min="7962" max="7962" width="6.375" style="477" bestFit="1" customWidth="1"/>
    <col min="7963" max="7963" width="11.75" style="477" customWidth="1"/>
    <col min="7964" max="7964" width="0" style="477" hidden="1" customWidth="1"/>
    <col min="7965" max="7965" width="3.75" style="477" customWidth="1"/>
    <col min="7966" max="7966" width="11.125" style="477" bestFit="1" customWidth="1"/>
    <col min="7967" max="7969" width="10.625" style="477"/>
    <col min="7970" max="7970" width="10.125" style="477" customWidth="1"/>
    <col min="7971" max="8199" width="10.625" style="477"/>
    <col min="8200" max="8207" width="0" style="477" hidden="1" customWidth="1"/>
    <col min="8208" max="8210" width="3.75" style="477" customWidth="1"/>
    <col min="8211" max="8211" width="12.75" style="477" customWidth="1"/>
    <col min="8212" max="8212" width="47.375" style="477" customWidth="1"/>
    <col min="8213" max="8216" width="0" style="477" hidden="1" customWidth="1"/>
    <col min="8217" max="8217" width="11.75" style="477" customWidth="1"/>
    <col min="8218" max="8218" width="6.375" style="477" bestFit="1" customWidth="1"/>
    <col min="8219" max="8219" width="11.75" style="477" customWidth="1"/>
    <col min="8220" max="8220" width="0" style="477" hidden="1" customWidth="1"/>
    <col min="8221" max="8221" width="3.75" style="477" customWidth="1"/>
    <col min="8222" max="8222" width="11.125" style="477" bestFit="1" customWidth="1"/>
    <col min="8223" max="8225" width="10.625" style="477"/>
    <col min="8226" max="8226" width="10.125" style="477" customWidth="1"/>
    <col min="8227" max="8455" width="10.625" style="477"/>
    <col min="8456" max="8463" width="0" style="477" hidden="1" customWidth="1"/>
    <col min="8464" max="8466" width="3.75" style="477" customWidth="1"/>
    <col min="8467" max="8467" width="12.75" style="477" customWidth="1"/>
    <col min="8468" max="8468" width="47.375" style="477" customWidth="1"/>
    <col min="8469" max="8472" width="0" style="477" hidden="1" customWidth="1"/>
    <col min="8473" max="8473" width="11.75" style="477" customWidth="1"/>
    <col min="8474" max="8474" width="6.375" style="477" bestFit="1" customWidth="1"/>
    <col min="8475" max="8475" width="11.75" style="477" customWidth="1"/>
    <col min="8476" max="8476" width="0" style="477" hidden="1" customWidth="1"/>
    <col min="8477" max="8477" width="3.75" style="477" customWidth="1"/>
    <col min="8478" max="8478" width="11.125" style="477" bestFit="1" customWidth="1"/>
    <col min="8479" max="8481" width="10.625" style="477"/>
    <col min="8482" max="8482" width="10.125" style="477" customWidth="1"/>
    <col min="8483" max="8711" width="10.625" style="477"/>
    <col min="8712" max="8719" width="0" style="477" hidden="1" customWidth="1"/>
    <col min="8720" max="8722" width="3.75" style="477" customWidth="1"/>
    <col min="8723" max="8723" width="12.75" style="477" customWidth="1"/>
    <col min="8724" max="8724" width="47.375" style="477" customWidth="1"/>
    <col min="8725" max="8728" width="0" style="477" hidden="1" customWidth="1"/>
    <col min="8729" max="8729" width="11.75" style="477" customWidth="1"/>
    <col min="8730" max="8730" width="6.375" style="477" bestFit="1" customWidth="1"/>
    <col min="8731" max="8731" width="11.75" style="477" customWidth="1"/>
    <col min="8732" max="8732" width="0" style="477" hidden="1" customWidth="1"/>
    <col min="8733" max="8733" width="3.75" style="477" customWidth="1"/>
    <col min="8734" max="8734" width="11.125" style="477" bestFit="1" customWidth="1"/>
    <col min="8735" max="8737" width="10.625" style="477"/>
    <col min="8738" max="8738" width="10.125" style="477" customWidth="1"/>
    <col min="8739" max="8967" width="10.625" style="477"/>
    <col min="8968" max="8975" width="0" style="477" hidden="1" customWidth="1"/>
    <col min="8976" max="8978" width="3.75" style="477" customWidth="1"/>
    <col min="8979" max="8979" width="12.75" style="477" customWidth="1"/>
    <col min="8980" max="8980" width="47.375" style="477" customWidth="1"/>
    <col min="8981" max="8984" width="0" style="477" hidden="1" customWidth="1"/>
    <col min="8985" max="8985" width="11.75" style="477" customWidth="1"/>
    <col min="8986" max="8986" width="6.375" style="477" bestFit="1" customWidth="1"/>
    <col min="8987" max="8987" width="11.75" style="477" customWidth="1"/>
    <col min="8988" max="8988" width="0" style="477" hidden="1" customWidth="1"/>
    <col min="8989" max="8989" width="3.75" style="477" customWidth="1"/>
    <col min="8990" max="8990" width="11.125" style="477" bestFit="1" customWidth="1"/>
    <col min="8991" max="8993" width="10.625" style="477"/>
    <col min="8994" max="8994" width="10.125" style="477" customWidth="1"/>
    <col min="8995" max="9223" width="10.625" style="477"/>
    <col min="9224" max="9231" width="0" style="477" hidden="1" customWidth="1"/>
    <col min="9232" max="9234" width="3.75" style="477" customWidth="1"/>
    <col min="9235" max="9235" width="12.75" style="477" customWidth="1"/>
    <col min="9236" max="9236" width="47.375" style="477" customWidth="1"/>
    <col min="9237" max="9240" width="0" style="477" hidden="1" customWidth="1"/>
    <col min="9241" max="9241" width="11.75" style="477" customWidth="1"/>
    <col min="9242" max="9242" width="6.375" style="477" bestFit="1" customWidth="1"/>
    <col min="9243" max="9243" width="11.75" style="477" customWidth="1"/>
    <col min="9244" max="9244" width="0" style="477" hidden="1" customWidth="1"/>
    <col min="9245" max="9245" width="3.75" style="477" customWidth="1"/>
    <col min="9246" max="9246" width="11.125" style="477" bestFit="1" customWidth="1"/>
    <col min="9247" max="9249" width="10.625" style="477"/>
    <col min="9250" max="9250" width="10.125" style="477" customWidth="1"/>
    <col min="9251" max="9479" width="10.625" style="477"/>
    <col min="9480" max="9487" width="0" style="477" hidden="1" customWidth="1"/>
    <col min="9488" max="9490" width="3.75" style="477" customWidth="1"/>
    <col min="9491" max="9491" width="12.75" style="477" customWidth="1"/>
    <col min="9492" max="9492" width="47.375" style="477" customWidth="1"/>
    <col min="9493" max="9496" width="0" style="477" hidden="1" customWidth="1"/>
    <col min="9497" max="9497" width="11.75" style="477" customWidth="1"/>
    <col min="9498" max="9498" width="6.375" style="477" bestFit="1" customWidth="1"/>
    <col min="9499" max="9499" width="11.75" style="477" customWidth="1"/>
    <col min="9500" max="9500" width="0" style="477" hidden="1" customWidth="1"/>
    <col min="9501" max="9501" width="3.75" style="477" customWidth="1"/>
    <col min="9502" max="9502" width="11.125" style="477" bestFit="1" customWidth="1"/>
    <col min="9503" max="9505" width="10.625" style="477"/>
    <col min="9506" max="9506" width="10.125" style="477" customWidth="1"/>
    <col min="9507" max="9735" width="10.625" style="477"/>
    <col min="9736" max="9743" width="0" style="477" hidden="1" customWidth="1"/>
    <col min="9744" max="9746" width="3.75" style="477" customWidth="1"/>
    <col min="9747" max="9747" width="12.75" style="477" customWidth="1"/>
    <col min="9748" max="9748" width="47.375" style="477" customWidth="1"/>
    <col min="9749" max="9752" width="0" style="477" hidden="1" customWidth="1"/>
    <col min="9753" max="9753" width="11.75" style="477" customWidth="1"/>
    <col min="9754" max="9754" width="6.375" style="477" bestFit="1" customWidth="1"/>
    <col min="9755" max="9755" width="11.75" style="477" customWidth="1"/>
    <col min="9756" max="9756" width="0" style="477" hidden="1" customWidth="1"/>
    <col min="9757" max="9757" width="3.75" style="477" customWidth="1"/>
    <col min="9758" max="9758" width="11.125" style="477" bestFit="1" customWidth="1"/>
    <col min="9759" max="9761" width="10.625" style="477"/>
    <col min="9762" max="9762" width="10.125" style="477" customWidth="1"/>
    <col min="9763" max="9991" width="10.625" style="477"/>
    <col min="9992" max="9999" width="0" style="477" hidden="1" customWidth="1"/>
    <col min="10000" max="10002" width="3.75" style="477" customWidth="1"/>
    <col min="10003" max="10003" width="12.75" style="477" customWidth="1"/>
    <col min="10004" max="10004" width="47.375" style="477" customWidth="1"/>
    <col min="10005" max="10008" width="0" style="477" hidden="1" customWidth="1"/>
    <col min="10009" max="10009" width="11.75" style="477" customWidth="1"/>
    <col min="10010" max="10010" width="6.375" style="477" bestFit="1" customWidth="1"/>
    <col min="10011" max="10011" width="11.75" style="477" customWidth="1"/>
    <col min="10012" max="10012" width="0" style="477" hidden="1" customWidth="1"/>
    <col min="10013" max="10013" width="3.75" style="477" customWidth="1"/>
    <col min="10014" max="10014" width="11.125" style="477" bestFit="1" customWidth="1"/>
    <col min="10015" max="10017" width="10.625" style="477"/>
    <col min="10018" max="10018" width="10.125" style="477" customWidth="1"/>
    <col min="10019" max="10247" width="10.625" style="477"/>
    <col min="10248" max="10255" width="0" style="477" hidden="1" customWidth="1"/>
    <col min="10256" max="10258" width="3.75" style="477" customWidth="1"/>
    <col min="10259" max="10259" width="12.75" style="477" customWidth="1"/>
    <col min="10260" max="10260" width="47.375" style="477" customWidth="1"/>
    <col min="10261" max="10264" width="0" style="477" hidden="1" customWidth="1"/>
    <col min="10265" max="10265" width="11.75" style="477" customWidth="1"/>
    <col min="10266" max="10266" width="6.375" style="477" bestFit="1" customWidth="1"/>
    <col min="10267" max="10267" width="11.75" style="477" customWidth="1"/>
    <col min="10268" max="10268" width="0" style="477" hidden="1" customWidth="1"/>
    <col min="10269" max="10269" width="3.75" style="477" customWidth="1"/>
    <col min="10270" max="10270" width="11.125" style="477" bestFit="1" customWidth="1"/>
    <col min="10271" max="10273" width="10.625" style="477"/>
    <col min="10274" max="10274" width="10.125" style="477" customWidth="1"/>
    <col min="10275" max="10503" width="10.625" style="477"/>
    <col min="10504" max="10511" width="0" style="477" hidden="1" customWidth="1"/>
    <col min="10512" max="10514" width="3.75" style="477" customWidth="1"/>
    <col min="10515" max="10515" width="12.75" style="477" customWidth="1"/>
    <col min="10516" max="10516" width="47.375" style="477" customWidth="1"/>
    <col min="10517" max="10520" width="0" style="477" hidden="1" customWidth="1"/>
    <col min="10521" max="10521" width="11.75" style="477" customWidth="1"/>
    <col min="10522" max="10522" width="6.375" style="477" bestFit="1" customWidth="1"/>
    <col min="10523" max="10523" width="11.75" style="477" customWidth="1"/>
    <col min="10524" max="10524" width="0" style="477" hidden="1" customWidth="1"/>
    <col min="10525" max="10525" width="3.75" style="477" customWidth="1"/>
    <col min="10526" max="10526" width="11.125" style="477" bestFit="1" customWidth="1"/>
    <col min="10527" max="10529" width="10.625" style="477"/>
    <col min="10530" max="10530" width="10.125" style="477" customWidth="1"/>
    <col min="10531" max="10759" width="10.625" style="477"/>
    <col min="10760" max="10767" width="0" style="477" hidden="1" customWidth="1"/>
    <col min="10768" max="10770" width="3.75" style="477" customWidth="1"/>
    <col min="10771" max="10771" width="12.75" style="477" customWidth="1"/>
    <col min="10772" max="10772" width="47.375" style="477" customWidth="1"/>
    <col min="10773" max="10776" width="0" style="477" hidden="1" customWidth="1"/>
    <col min="10777" max="10777" width="11.75" style="477" customWidth="1"/>
    <col min="10778" max="10778" width="6.375" style="477" bestFit="1" customWidth="1"/>
    <col min="10779" max="10779" width="11.75" style="477" customWidth="1"/>
    <col min="10780" max="10780" width="0" style="477" hidden="1" customWidth="1"/>
    <col min="10781" max="10781" width="3.75" style="477" customWidth="1"/>
    <col min="10782" max="10782" width="11.125" style="477" bestFit="1" customWidth="1"/>
    <col min="10783" max="10785" width="10.625" style="477"/>
    <col min="10786" max="10786" width="10.125" style="477" customWidth="1"/>
    <col min="10787" max="11015" width="10.625" style="477"/>
    <col min="11016" max="11023" width="0" style="477" hidden="1" customWidth="1"/>
    <col min="11024" max="11026" width="3.75" style="477" customWidth="1"/>
    <col min="11027" max="11027" width="12.75" style="477" customWidth="1"/>
    <col min="11028" max="11028" width="47.375" style="477" customWidth="1"/>
    <col min="11029" max="11032" width="0" style="477" hidden="1" customWidth="1"/>
    <col min="11033" max="11033" width="11.75" style="477" customWidth="1"/>
    <col min="11034" max="11034" width="6.375" style="477" bestFit="1" customWidth="1"/>
    <col min="11035" max="11035" width="11.75" style="477" customWidth="1"/>
    <col min="11036" max="11036" width="0" style="477" hidden="1" customWidth="1"/>
    <col min="11037" max="11037" width="3.75" style="477" customWidth="1"/>
    <col min="11038" max="11038" width="11.125" style="477" bestFit="1" customWidth="1"/>
    <col min="11039" max="11041" width="10.625" style="477"/>
    <col min="11042" max="11042" width="10.125" style="477" customWidth="1"/>
    <col min="11043" max="11271" width="10.625" style="477"/>
    <col min="11272" max="11279" width="0" style="477" hidden="1" customWidth="1"/>
    <col min="11280" max="11282" width="3.75" style="477" customWidth="1"/>
    <col min="11283" max="11283" width="12.75" style="477" customWidth="1"/>
    <col min="11284" max="11284" width="47.375" style="477" customWidth="1"/>
    <col min="11285" max="11288" width="0" style="477" hidden="1" customWidth="1"/>
    <col min="11289" max="11289" width="11.75" style="477" customWidth="1"/>
    <col min="11290" max="11290" width="6.375" style="477" bestFit="1" customWidth="1"/>
    <col min="11291" max="11291" width="11.75" style="477" customWidth="1"/>
    <col min="11292" max="11292" width="0" style="477" hidden="1" customWidth="1"/>
    <col min="11293" max="11293" width="3.75" style="477" customWidth="1"/>
    <col min="11294" max="11294" width="11.125" style="477" bestFit="1" customWidth="1"/>
    <col min="11295" max="11297" width="10.625" style="477"/>
    <col min="11298" max="11298" width="10.125" style="477" customWidth="1"/>
    <col min="11299" max="11527" width="10.625" style="477"/>
    <col min="11528" max="11535" width="0" style="477" hidden="1" customWidth="1"/>
    <col min="11536" max="11538" width="3.75" style="477" customWidth="1"/>
    <col min="11539" max="11539" width="12.75" style="477" customWidth="1"/>
    <col min="11540" max="11540" width="47.375" style="477" customWidth="1"/>
    <col min="11541" max="11544" width="0" style="477" hidden="1" customWidth="1"/>
    <col min="11545" max="11545" width="11.75" style="477" customWidth="1"/>
    <col min="11546" max="11546" width="6.375" style="477" bestFit="1" customWidth="1"/>
    <col min="11547" max="11547" width="11.75" style="477" customWidth="1"/>
    <col min="11548" max="11548" width="0" style="477" hidden="1" customWidth="1"/>
    <col min="11549" max="11549" width="3.75" style="477" customWidth="1"/>
    <col min="11550" max="11550" width="11.125" style="477" bestFit="1" customWidth="1"/>
    <col min="11551" max="11553" width="10.625" style="477"/>
    <col min="11554" max="11554" width="10.125" style="477" customWidth="1"/>
    <col min="11555" max="11783" width="10.625" style="477"/>
    <col min="11784" max="11791" width="0" style="477" hidden="1" customWidth="1"/>
    <col min="11792" max="11794" width="3.75" style="477" customWidth="1"/>
    <col min="11795" max="11795" width="12.75" style="477" customWidth="1"/>
    <col min="11796" max="11796" width="47.375" style="477" customWidth="1"/>
    <col min="11797" max="11800" width="0" style="477" hidden="1" customWidth="1"/>
    <col min="11801" max="11801" width="11.75" style="477" customWidth="1"/>
    <col min="11802" max="11802" width="6.375" style="477" bestFit="1" customWidth="1"/>
    <col min="11803" max="11803" width="11.75" style="477" customWidth="1"/>
    <col min="11804" max="11804" width="0" style="477" hidden="1" customWidth="1"/>
    <col min="11805" max="11805" width="3.75" style="477" customWidth="1"/>
    <col min="11806" max="11806" width="11.125" style="477" bestFit="1" customWidth="1"/>
    <col min="11807" max="11809" width="10.625" style="477"/>
    <col min="11810" max="11810" width="10.125" style="477" customWidth="1"/>
    <col min="11811" max="12039" width="10.625" style="477"/>
    <col min="12040" max="12047" width="0" style="477" hidden="1" customWidth="1"/>
    <col min="12048" max="12050" width="3.75" style="477" customWidth="1"/>
    <col min="12051" max="12051" width="12.75" style="477" customWidth="1"/>
    <col min="12052" max="12052" width="47.375" style="477" customWidth="1"/>
    <col min="12053" max="12056" width="0" style="477" hidden="1" customWidth="1"/>
    <col min="12057" max="12057" width="11.75" style="477" customWidth="1"/>
    <col min="12058" max="12058" width="6.375" style="477" bestFit="1" customWidth="1"/>
    <col min="12059" max="12059" width="11.75" style="477" customWidth="1"/>
    <col min="12060" max="12060" width="0" style="477" hidden="1" customWidth="1"/>
    <col min="12061" max="12061" width="3.75" style="477" customWidth="1"/>
    <col min="12062" max="12062" width="11.125" style="477" bestFit="1" customWidth="1"/>
    <col min="12063" max="12065" width="10.625" style="477"/>
    <col min="12066" max="12066" width="10.125" style="477" customWidth="1"/>
    <col min="12067" max="12295" width="10.625" style="477"/>
    <col min="12296" max="12303" width="0" style="477" hidden="1" customWidth="1"/>
    <col min="12304" max="12306" width="3.75" style="477" customWidth="1"/>
    <col min="12307" max="12307" width="12.75" style="477" customWidth="1"/>
    <col min="12308" max="12308" width="47.375" style="477" customWidth="1"/>
    <col min="12309" max="12312" width="0" style="477" hidden="1" customWidth="1"/>
    <col min="12313" max="12313" width="11.75" style="477" customWidth="1"/>
    <col min="12314" max="12314" width="6.375" style="477" bestFit="1" customWidth="1"/>
    <col min="12315" max="12315" width="11.75" style="477" customWidth="1"/>
    <col min="12316" max="12316" width="0" style="477" hidden="1" customWidth="1"/>
    <col min="12317" max="12317" width="3.75" style="477" customWidth="1"/>
    <col min="12318" max="12318" width="11.125" style="477" bestFit="1" customWidth="1"/>
    <col min="12319" max="12321" width="10.625" style="477"/>
    <col min="12322" max="12322" width="10.125" style="477" customWidth="1"/>
    <col min="12323" max="12551" width="10.625" style="477"/>
    <col min="12552" max="12559" width="0" style="477" hidden="1" customWidth="1"/>
    <col min="12560" max="12562" width="3.75" style="477" customWidth="1"/>
    <col min="12563" max="12563" width="12.75" style="477" customWidth="1"/>
    <col min="12564" max="12564" width="47.375" style="477" customWidth="1"/>
    <col min="12565" max="12568" width="0" style="477" hidden="1" customWidth="1"/>
    <col min="12569" max="12569" width="11.75" style="477" customWidth="1"/>
    <col min="12570" max="12570" width="6.375" style="477" bestFit="1" customWidth="1"/>
    <col min="12571" max="12571" width="11.75" style="477" customWidth="1"/>
    <col min="12572" max="12572" width="0" style="477" hidden="1" customWidth="1"/>
    <col min="12573" max="12573" width="3.75" style="477" customWidth="1"/>
    <col min="12574" max="12574" width="11.125" style="477" bestFit="1" customWidth="1"/>
    <col min="12575" max="12577" width="10.625" style="477"/>
    <col min="12578" max="12578" width="10.125" style="477" customWidth="1"/>
    <col min="12579" max="12807" width="10.625" style="477"/>
    <col min="12808" max="12815" width="0" style="477" hidden="1" customWidth="1"/>
    <col min="12816" max="12818" width="3.75" style="477" customWidth="1"/>
    <col min="12819" max="12819" width="12.75" style="477" customWidth="1"/>
    <col min="12820" max="12820" width="47.375" style="477" customWidth="1"/>
    <col min="12821" max="12824" width="0" style="477" hidden="1" customWidth="1"/>
    <col min="12825" max="12825" width="11.75" style="477" customWidth="1"/>
    <col min="12826" max="12826" width="6.375" style="477" bestFit="1" customWidth="1"/>
    <col min="12827" max="12827" width="11.75" style="477" customWidth="1"/>
    <col min="12828" max="12828" width="0" style="477" hidden="1" customWidth="1"/>
    <col min="12829" max="12829" width="3.75" style="477" customWidth="1"/>
    <col min="12830" max="12830" width="11.125" style="477" bestFit="1" customWidth="1"/>
    <col min="12831" max="12833" width="10.625" style="477"/>
    <col min="12834" max="12834" width="10.125" style="477" customWidth="1"/>
    <col min="12835" max="13063" width="10.625" style="477"/>
    <col min="13064" max="13071" width="0" style="477" hidden="1" customWidth="1"/>
    <col min="13072" max="13074" width="3.75" style="477" customWidth="1"/>
    <col min="13075" max="13075" width="12.75" style="477" customWidth="1"/>
    <col min="13076" max="13076" width="47.375" style="477" customWidth="1"/>
    <col min="13077" max="13080" width="0" style="477" hidden="1" customWidth="1"/>
    <col min="13081" max="13081" width="11.75" style="477" customWidth="1"/>
    <col min="13082" max="13082" width="6.375" style="477" bestFit="1" customWidth="1"/>
    <col min="13083" max="13083" width="11.75" style="477" customWidth="1"/>
    <col min="13084" max="13084" width="0" style="477" hidden="1" customWidth="1"/>
    <col min="13085" max="13085" width="3.75" style="477" customWidth="1"/>
    <col min="13086" max="13086" width="11.125" style="477" bestFit="1" customWidth="1"/>
    <col min="13087" max="13089" width="10.625" style="477"/>
    <col min="13090" max="13090" width="10.125" style="477" customWidth="1"/>
    <col min="13091" max="13319" width="10.625" style="477"/>
    <col min="13320" max="13327" width="0" style="477" hidden="1" customWidth="1"/>
    <col min="13328" max="13330" width="3.75" style="477" customWidth="1"/>
    <col min="13331" max="13331" width="12.75" style="477" customWidth="1"/>
    <col min="13332" max="13332" width="47.375" style="477" customWidth="1"/>
    <col min="13333" max="13336" width="0" style="477" hidden="1" customWidth="1"/>
    <col min="13337" max="13337" width="11.75" style="477" customWidth="1"/>
    <col min="13338" max="13338" width="6.375" style="477" bestFit="1" customWidth="1"/>
    <col min="13339" max="13339" width="11.75" style="477" customWidth="1"/>
    <col min="13340" max="13340" width="0" style="477" hidden="1" customWidth="1"/>
    <col min="13341" max="13341" width="3.75" style="477" customWidth="1"/>
    <col min="13342" max="13342" width="11.125" style="477" bestFit="1" customWidth="1"/>
    <col min="13343" max="13345" width="10.625" style="477"/>
    <col min="13346" max="13346" width="10.125" style="477" customWidth="1"/>
    <col min="13347" max="13575" width="10.625" style="477"/>
    <col min="13576" max="13583" width="0" style="477" hidden="1" customWidth="1"/>
    <col min="13584" max="13586" width="3.75" style="477" customWidth="1"/>
    <col min="13587" max="13587" width="12.75" style="477" customWidth="1"/>
    <col min="13588" max="13588" width="47.375" style="477" customWidth="1"/>
    <col min="13589" max="13592" width="0" style="477" hidden="1" customWidth="1"/>
    <col min="13593" max="13593" width="11.75" style="477" customWidth="1"/>
    <col min="13594" max="13594" width="6.375" style="477" bestFit="1" customWidth="1"/>
    <col min="13595" max="13595" width="11.75" style="477" customWidth="1"/>
    <col min="13596" max="13596" width="0" style="477" hidden="1" customWidth="1"/>
    <col min="13597" max="13597" width="3.75" style="477" customWidth="1"/>
    <col min="13598" max="13598" width="11.125" style="477" bestFit="1" customWidth="1"/>
    <col min="13599" max="13601" width="10.625" style="477"/>
    <col min="13602" max="13602" width="10.125" style="477" customWidth="1"/>
    <col min="13603" max="13831" width="10.625" style="477"/>
    <col min="13832" max="13839" width="0" style="477" hidden="1" customWidth="1"/>
    <col min="13840" max="13842" width="3.75" style="477" customWidth="1"/>
    <col min="13843" max="13843" width="12.75" style="477" customWidth="1"/>
    <col min="13844" max="13844" width="47.375" style="477" customWidth="1"/>
    <col min="13845" max="13848" width="0" style="477" hidden="1" customWidth="1"/>
    <col min="13849" max="13849" width="11.75" style="477" customWidth="1"/>
    <col min="13850" max="13850" width="6.375" style="477" bestFit="1" customWidth="1"/>
    <col min="13851" max="13851" width="11.75" style="477" customWidth="1"/>
    <col min="13852" max="13852" width="0" style="477" hidden="1" customWidth="1"/>
    <col min="13853" max="13853" width="3.75" style="477" customWidth="1"/>
    <col min="13854" max="13854" width="11.125" style="477" bestFit="1" customWidth="1"/>
    <col min="13855" max="13857" width="10.625" style="477"/>
    <col min="13858" max="13858" width="10.125" style="477" customWidth="1"/>
    <col min="13859" max="14087" width="10.625" style="477"/>
    <col min="14088" max="14095" width="0" style="477" hidden="1" customWidth="1"/>
    <col min="14096" max="14098" width="3.75" style="477" customWidth="1"/>
    <col min="14099" max="14099" width="12.75" style="477" customWidth="1"/>
    <col min="14100" max="14100" width="47.375" style="477" customWidth="1"/>
    <col min="14101" max="14104" width="0" style="477" hidden="1" customWidth="1"/>
    <col min="14105" max="14105" width="11.75" style="477" customWidth="1"/>
    <col min="14106" max="14106" width="6.375" style="477" bestFit="1" customWidth="1"/>
    <col min="14107" max="14107" width="11.75" style="477" customWidth="1"/>
    <col min="14108" max="14108" width="0" style="477" hidden="1" customWidth="1"/>
    <col min="14109" max="14109" width="3.75" style="477" customWidth="1"/>
    <col min="14110" max="14110" width="11.125" style="477" bestFit="1" customWidth="1"/>
    <col min="14111" max="14113" width="10.625" style="477"/>
    <col min="14114" max="14114" width="10.125" style="477" customWidth="1"/>
    <col min="14115" max="14343" width="10.625" style="477"/>
    <col min="14344" max="14351" width="0" style="477" hidden="1" customWidth="1"/>
    <col min="14352" max="14354" width="3.75" style="477" customWidth="1"/>
    <col min="14355" max="14355" width="12.75" style="477" customWidth="1"/>
    <col min="14356" max="14356" width="47.375" style="477" customWidth="1"/>
    <col min="14357" max="14360" width="0" style="477" hidden="1" customWidth="1"/>
    <col min="14361" max="14361" width="11.75" style="477" customWidth="1"/>
    <col min="14362" max="14362" width="6.375" style="477" bestFit="1" customWidth="1"/>
    <col min="14363" max="14363" width="11.75" style="477" customWidth="1"/>
    <col min="14364" max="14364" width="0" style="477" hidden="1" customWidth="1"/>
    <col min="14365" max="14365" width="3.75" style="477" customWidth="1"/>
    <col min="14366" max="14366" width="11.125" style="477" bestFit="1" customWidth="1"/>
    <col min="14367" max="14369" width="10.625" style="477"/>
    <col min="14370" max="14370" width="10.125" style="477" customWidth="1"/>
    <col min="14371" max="14599" width="10.625" style="477"/>
    <col min="14600" max="14607" width="0" style="477" hidden="1" customWidth="1"/>
    <col min="14608" max="14610" width="3.75" style="477" customWidth="1"/>
    <col min="14611" max="14611" width="12.75" style="477" customWidth="1"/>
    <col min="14612" max="14612" width="47.375" style="477" customWidth="1"/>
    <col min="14613" max="14616" width="0" style="477" hidden="1" customWidth="1"/>
    <col min="14617" max="14617" width="11.75" style="477" customWidth="1"/>
    <col min="14618" max="14618" width="6.375" style="477" bestFit="1" customWidth="1"/>
    <col min="14619" max="14619" width="11.75" style="477" customWidth="1"/>
    <col min="14620" max="14620" width="0" style="477" hidden="1" customWidth="1"/>
    <col min="14621" max="14621" width="3.75" style="477" customWidth="1"/>
    <col min="14622" max="14622" width="11.125" style="477" bestFit="1" customWidth="1"/>
    <col min="14623" max="14625" width="10.625" style="477"/>
    <col min="14626" max="14626" width="10.125" style="477" customWidth="1"/>
    <col min="14627" max="14855" width="10.625" style="477"/>
    <col min="14856" max="14863" width="0" style="477" hidden="1" customWidth="1"/>
    <col min="14864" max="14866" width="3.75" style="477" customWidth="1"/>
    <col min="14867" max="14867" width="12.75" style="477" customWidth="1"/>
    <col min="14868" max="14868" width="47.375" style="477" customWidth="1"/>
    <col min="14869" max="14872" width="0" style="477" hidden="1" customWidth="1"/>
    <col min="14873" max="14873" width="11.75" style="477" customWidth="1"/>
    <col min="14874" max="14874" width="6.375" style="477" bestFit="1" customWidth="1"/>
    <col min="14875" max="14875" width="11.75" style="477" customWidth="1"/>
    <col min="14876" max="14876" width="0" style="477" hidden="1" customWidth="1"/>
    <col min="14877" max="14877" width="3.75" style="477" customWidth="1"/>
    <col min="14878" max="14878" width="11.125" style="477" bestFit="1" customWidth="1"/>
    <col min="14879" max="14881" width="10.625" style="477"/>
    <col min="14882" max="14882" width="10.125" style="477" customWidth="1"/>
    <col min="14883" max="15111" width="10.625" style="477"/>
    <col min="15112" max="15119" width="0" style="477" hidden="1" customWidth="1"/>
    <col min="15120" max="15122" width="3.75" style="477" customWidth="1"/>
    <col min="15123" max="15123" width="12.75" style="477" customWidth="1"/>
    <col min="15124" max="15124" width="47.375" style="477" customWidth="1"/>
    <col min="15125" max="15128" width="0" style="477" hidden="1" customWidth="1"/>
    <col min="15129" max="15129" width="11.75" style="477" customWidth="1"/>
    <col min="15130" max="15130" width="6.375" style="477" bestFit="1" customWidth="1"/>
    <col min="15131" max="15131" width="11.75" style="477" customWidth="1"/>
    <col min="15132" max="15132" width="0" style="477" hidden="1" customWidth="1"/>
    <col min="15133" max="15133" width="3.75" style="477" customWidth="1"/>
    <col min="15134" max="15134" width="11.125" style="477" bestFit="1" customWidth="1"/>
    <col min="15135" max="15137" width="10.625" style="477"/>
    <col min="15138" max="15138" width="10.125" style="477" customWidth="1"/>
    <col min="15139" max="15367" width="10.625" style="477"/>
    <col min="15368" max="15375" width="0" style="477" hidden="1" customWidth="1"/>
    <col min="15376" max="15378" width="3.75" style="477" customWidth="1"/>
    <col min="15379" max="15379" width="12.75" style="477" customWidth="1"/>
    <col min="15380" max="15380" width="47.375" style="477" customWidth="1"/>
    <col min="15381" max="15384" width="0" style="477" hidden="1" customWidth="1"/>
    <col min="15385" max="15385" width="11.75" style="477" customWidth="1"/>
    <col min="15386" max="15386" width="6.375" style="477" bestFit="1" customWidth="1"/>
    <col min="15387" max="15387" width="11.75" style="477" customWidth="1"/>
    <col min="15388" max="15388" width="0" style="477" hidden="1" customWidth="1"/>
    <col min="15389" max="15389" width="3.75" style="477" customWidth="1"/>
    <col min="15390" max="15390" width="11.125" style="477" bestFit="1" customWidth="1"/>
    <col min="15391" max="15393" width="10.625" style="477"/>
    <col min="15394" max="15394" width="10.125" style="477" customWidth="1"/>
    <col min="15395" max="15623" width="10.625" style="477"/>
    <col min="15624" max="15631" width="0" style="477" hidden="1" customWidth="1"/>
    <col min="15632" max="15634" width="3.75" style="477" customWidth="1"/>
    <col min="15635" max="15635" width="12.75" style="477" customWidth="1"/>
    <col min="15636" max="15636" width="47.375" style="477" customWidth="1"/>
    <col min="15637" max="15640" width="0" style="477" hidden="1" customWidth="1"/>
    <col min="15641" max="15641" width="11.75" style="477" customWidth="1"/>
    <col min="15642" max="15642" width="6.375" style="477" bestFit="1" customWidth="1"/>
    <col min="15643" max="15643" width="11.75" style="477" customWidth="1"/>
    <col min="15644" max="15644" width="0" style="477" hidden="1" customWidth="1"/>
    <col min="15645" max="15645" width="3.75" style="477" customWidth="1"/>
    <col min="15646" max="15646" width="11.125" style="477" bestFit="1" customWidth="1"/>
    <col min="15647" max="15649" width="10.625" style="477"/>
    <col min="15650" max="15650" width="10.125" style="477" customWidth="1"/>
    <col min="15651" max="15879" width="10.625" style="477"/>
    <col min="15880" max="15887" width="0" style="477" hidden="1" customWidth="1"/>
    <col min="15888" max="15890" width="3.75" style="477" customWidth="1"/>
    <col min="15891" max="15891" width="12.75" style="477" customWidth="1"/>
    <col min="15892" max="15892" width="47.375" style="477" customWidth="1"/>
    <col min="15893" max="15896" width="0" style="477" hidden="1" customWidth="1"/>
    <col min="15897" max="15897" width="11.75" style="477" customWidth="1"/>
    <col min="15898" max="15898" width="6.375" style="477" bestFit="1" customWidth="1"/>
    <col min="15899" max="15899" width="11.75" style="477" customWidth="1"/>
    <col min="15900" max="15900" width="0" style="477" hidden="1" customWidth="1"/>
    <col min="15901" max="15901" width="3.75" style="477" customWidth="1"/>
    <col min="15902" max="15902" width="11.125" style="477" bestFit="1" customWidth="1"/>
    <col min="15903" max="15905" width="10.625" style="477"/>
    <col min="15906" max="15906" width="10.125" style="477" customWidth="1"/>
    <col min="15907" max="16135" width="10.625" style="477"/>
    <col min="16136" max="16143" width="0" style="477" hidden="1" customWidth="1"/>
    <col min="16144" max="16146" width="3.75" style="477" customWidth="1"/>
    <col min="16147" max="16147" width="12.75" style="477" customWidth="1"/>
    <col min="16148" max="16148" width="47.375" style="477" customWidth="1"/>
    <col min="16149" max="16152" width="0" style="477" hidden="1" customWidth="1"/>
    <col min="16153" max="16153" width="11.75" style="477" customWidth="1"/>
    <col min="16154" max="16154" width="6.375" style="477" bestFit="1" customWidth="1"/>
    <col min="16155" max="16155" width="11.75" style="477" customWidth="1"/>
    <col min="16156" max="16156" width="0" style="477" hidden="1" customWidth="1"/>
    <col min="16157" max="16157" width="3.75" style="477" customWidth="1"/>
    <col min="16158" max="16158" width="11.125" style="477" bestFit="1" customWidth="1"/>
    <col min="16159" max="16161" width="10.625" style="477"/>
    <col min="16162" max="16162" width="10.125" style="477" customWidth="1"/>
    <col min="16163" max="16384" width="10.625" style="477"/>
  </cols>
  <sheetData>
    <row r="1" spans="7:41" hidden="1"/>
    <row r="2" spans="7:41" hidden="1"/>
    <row r="3" spans="7:41" hidden="1"/>
    <row r="4" spans="7:41" ht="3.15" customHeight="1">
      <c r="J4" s="482"/>
      <c r="K4" s="482"/>
      <c r="L4" s="478"/>
      <c r="M4" s="478"/>
      <c r="N4" s="478"/>
      <c r="O4" s="485"/>
      <c r="P4" s="485"/>
      <c r="Q4" s="485"/>
      <c r="R4" s="485"/>
      <c r="S4" s="485"/>
      <c r="T4" s="485"/>
      <c r="U4" s="478"/>
      <c r="V4" s="998"/>
      <c r="W4" s="998"/>
      <c r="X4" s="998"/>
      <c r="Y4" s="998"/>
      <c r="Z4" s="998"/>
      <c r="AA4" s="998"/>
      <c r="AB4" s="991"/>
    </row>
    <row r="5" spans="7:41" ht="22.65" customHeight="1">
      <c r="J5" s="482"/>
      <c r="K5" s="482"/>
      <c r="L5" s="1229" t="s">
        <v>656</v>
      </c>
      <c r="M5" s="1229"/>
      <c r="N5" s="1229"/>
      <c r="O5" s="1229"/>
      <c r="P5" s="1229"/>
      <c r="Q5" s="1229"/>
      <c r="R5" s="1229"/>
      <c r="S5" s="1229"/>
      <c r="T5" s="1229"/>
      <c r="U5" s="497"/>
      <c r="V5" s="579"/>
      <c r="W5" s="579"/>
      <c r="X5" s="579"/>
      <c r="Y5" s="579"/>
      <c r="Z5" s="579"/>
      <c r="AA5" s="579"/>
      <c r="AB5" s="579"/>
    </row>
    <row r="6" spans="7:41" ht="3.15" customHeight="1">
      <c r="J6" s="482"/>
      <c r="K6" s="482"/>
      <c r="L6" s="478"/>
      <c r="M6" s="478"/>
      <c r="N6" s="478"/>
      <c r="O6" s="481"/>
      <c r="P6" s="481"/>
      <c r="Q6" s="481"/>
      <c r="R6" s="481"/>
      <c r="S6" s="481"/>
      <c r="T6" s="481"/>
      <c r="U6" s="478"/>
      <c r="V6" s="755"/>
      <c r="W6" s="755"/>
      <c r="X6" s="755"/>
      <c r="Y6" s="755"/>
      <c r="Z6" s="755"/>
      <c r="AA6" s="755"/>
      <c r="AB6" s="991"/>
    </row>
    <row r="7" spans="7:41" s="523" customFormat="1" ht="34.200000000000003">
      <c r="G7" s="531"/>
      <c r="H7" s="531"/>
      <c r="I7" s="531"/>
      <c r="J7" s="529"/>
      <c r="K7" s="529"/>
      <c r="L7" s="524"/>
      <c r="M7" s="617" t="s">
        <v>501</v>
      </c>
      <c r="N7" s="666"/>
      <c r="O7" s="1264" t="str">
        <f>IF(NameOrPr_ch="",IF(NameOrPr="","",NameOrPr),NameOrPr_ch)</f>
        <v>Комитет по тарифам Санкт-Петербурга</v>
      </c>
      <c r="P7" s="1265"/>
      <c r="Q7" s="1265"/>
      <c r="R7" s="1265"/>
      <c r="S7" s="1265"/>
      <c r="T7" s="1266"/>
      <c r="U7" s="669"/>
      <c r="V7"/>
      <c r="W7"/>
      <c r="X7"/>
      <c r="Y7"/>
      <c r="Z7"/>
      <c r="AA7"/>
      <c r="AB7"/>
      <c r="AE7" s="585"/>
      <c r="AF7" s="585"/>
      <c r="AG7" s="585"/>
      <c r="AH7" s="585"/>
      <c r="AI7" s="585"/>
      <c r="AJ7" s="585"/>
      <c r="AK7" s="585"/>
      <c r="AL7" s="585"/>
      <c r="AM7" s="585"/>
      <c r="AN7" s="585"/>
      <c r="AO7" s="585"/>
    </row>
    <row r="8" spans="7:41" s="492" customFormat="1" ht="18.600000000000001">
      <c r="G8" s="491"/>
      <c r="H8" s="491"/>
      <c r="L8" s="499"/>
      <c r="M8" s="617" t="s">
        <v>595</v>
      </c>
      <c r="N8" s="666"/>
      <c r="O8" s="1264" t="str">
        <f>IF(datePr_ch="",IF(datePr="","",datePr),datePr_ch)</f>
        <v>18.12.2020</v>
      </c>
      <c r="P8" s="1265"/>
      <c r="Q8" s="1265"/>
      <c r="R8" s="1265"/>
      <c r="S8" s="1265"/>
      <c r="T8" s="1266"/>
      <c r="U8" s="667"/>
      <c r="V8"/>
      <c r="W8"/>
      <c r="X8"/>
      <c r="Y8"/>
      <c r="Z8"/>
      <c r="AA8"/>
      <c r="AB8"/>
      <c r="AE8" s="505"/>
      <c r="AF8" s="505"/>
      <c r="AG8" s="505"/>
      <c r="AH8" s="505"/>
      <c r="AI8" s="505"/>
      <c r="AJ8" s="505"/>
      <c r="AK8" s="505"/>
      <c r="AL8" s="505"/>
      <c r="AM8" s="505"/>
      <c r="AN8" s="505"/>
      <c r="AO8" s="505"/>
    </row>
    <row r="9" spans="7:41" s="492" customFormat="1" ht="18.600000000000001">
      <c r="G9" s="491"/>
      <c r="H9" s="491"/>
      <c r="L9" s="552"/>
      <c r="M9" s="617" t="s">
        <v>594</v>
      </c>
      <c r="N9" s="666"/>
      <c r="O9" s="1264" t="str">
        <f>IF(numberPr_ch="",IF(numberPr="","",numberPr),numberPr_ch)</f>
        <v>52-р, 226-р, 257-р</v>
      </c>
      <c r="P9" s="1265"/>
      <c r="Q9" s="1265"/>
      <c r="R9" s="1265"/>
      <c r="S9" s="1265"/>
      <c r="T9" s="1266"/>
      <c r="U9" s="667"/>
      <c r="V9"/>
      <c r="W9"/>
      <c r="X9"/>
      <c r="Y9"/>
      <c r="Z9"/>
      <c r="AA9"/>
      <c r="AB9"/>
      <c r="AE9" s="505"/>
      <c r="AF9" s="505"/>
      <c r="AG9" s="505"/>
      <c r="AH9" s="505"/>
      <c r="AI9" s="505"/>
      <c r="AJ9" s="505"/>
      <c r="AK9" s="505"/>
      <c r="AL9" s="505"/>
      <c r="AM9" s="505"/>
      <c r="AN9" s="505"/>
      <c r="AO9" s="505"/>
    </row>
    <row r="10" spans="7:41" s="492" customFormat="1" ht="22.8">
      <c r="G10" s="491"/>
      <c r="H10" s="491"/>
      <c r="L10" s="552"/>
      <c r="M10" s="617" t="s">
        <v>500</v>
      </c>
      <c r="N10" s="666"/>
      <c r="O10" s="1264" t="str">
        <f>IF(IstPub_ch="",IF(IstPub="","",IstPub),IstPub_ch)</f>
        <v>официальный сайт Комитета по тарифам Санкт-Петербурга</v>
      </c>
      <c r="P10" s="1265"/>
      <c r="Q10" s="1265"/>
      <c r="R10" s="1265"/>
      <c r="S10" s="1265"/>
      <c r="T10" s="1266"/>
      <c r="U10" s="667"/>
      <c r="V10"/>
      <c r="W10"/>
      <c r="X10"/>
      <c r="Y10"/>
      <c r="Z10"/>
      <c r="AA10"/>
      <c r="AB10"/>
      <c r="AE10" s="505"/>
      <c r="AF10" s="505"/>
      <c r="AG10" s="505"/>
      <c r="AH10" s="505"/>
      <c r="AI10" s="505"/>
      <c r="AJ10" s="505"/>
      <c r="AK10" s="505"/>
      <c r="AL10" s="505"/>
      <c r="AM10" s="505"/>
      <c r="AN10" s="505"/>
      <c r="AO10" s="505"/>
    </row>
    <row r="11" spans="7:41" s="492" customFormat="1" ht="11.25" hidden="1" customHeight="1">
      <c r="G11" s="491"/>
      <c r="H11" s="491"/>
      <c r="L11" s="1230"/>
      <c r="M11" s="1230"/>
      <c r="N11" s="489"/>
      <c r="O11" s="1268"/>
      <c r="P11" s="1268"/>
      <c r="Q11" s="1268"/>
      <c r="R11" s="1268"/>
      <c r="S11" s="1268"/>
      <c r="T11" s="1268"/>
      <c r="U11" s="503" t="s">
        <v>372</v>
      </c>
      <c r="V11" s="1268"/>
      <c r="W11" s="1268"/>
      <c r="X11" s="1268"/>
      <c r="Y11" s="1268"/>
      <c r="Z11" s="1268"/>
      <c r="AA11" s="1268"/>
      <c r="AB11" s="1011" t="s">
        <v>372</v>
      </c>
      <c r="AE11" s="505"/>
      <c r="AF11" s="505"/>
      <c r="AG11" s="505"/>
      <c r="AH11" s="505"/>
      <c r="AI11" s="505"/>
      <c r="AJ11" s="505"/>
      <c r="AK11" s="505"/>
      <c r="AL11" s="505"/>
      <c r="AM11" s="505"/>
      <c r="AN11" s="505"/>
      <c r="AO11" s="505"/>
    </row>
    <row r="12" spans="7:41">
      <c r="J12" s="482"/>
      <c r="K12" s="482"/>
      <c r="L12" s="478"/>
      <c r="M12" s="478"/>
      <c r="N12" s="478"/>
      <c r="O12" s="1263"/>
      <c r="P12" s="1263"/>
      <c r="Q12" s="1263"/>
      <c r="R12" s="1263"/>
      <c r="S12" s="1263"/>
      <c r="T12" s="1263"/>
      <c r="U12" s="1263"/>
      <c r="V12" s="1263" t="s">
        <v>1649</v>
      </c>
      <c r="W12" s="1263"/>
      <c r="X12" s="1263"/>
      <c r="Y12" s="1263"/>
      <c r="Z12" s="1263"/>
      <c r="AA12" s="1263"/>
      <c r="AB12" s="1263"/>
    </row>
    <row r="13" spans="7:41">
      <c r="J13" s="482"/>
      <c r="K13" s="482"/>
      <c r="L13" s="1163" t="s">
        <v>453</v>
      </c>
      <c r="M13" s="1163"/>
      <c r="N13" s="1163"/>
      <c r="O13" s="1163"/>
      <c r="P13" s="1163"/>
      <c r="Q13" s="1163"/>
      <c r="R13" s="1163"/>
      <c r="S13" s="1163"/>
      <c r="T13" s="1163"/>
      <c r="U13" s="1163"/>
      <c r="V13" s="1163"/>
      <c r="W13" s="1163"/>
      <c r="X13" s="1163"/>
      <c r="Y13" s="1163"/>
      <c r="Z13" s="1163"/>
      <c r="AA13" s="1163"/>
      <c r="AB13" s="1163"/>
      <c r="AC13" s="1163"/>
      <c r="AD13" s="1163" t="s">
        <v>454</v>
      </c>
    </row>
    <row r="14" spans="7:41" ht="14.25" customHeight="1">
      <c r="J14" s="482"/>
      <c r="K14" s="482"/>
      <c r="L14" s="1242" t="s">
        <v>91</v>
      </c>
      <c r="M14" s="1242" t="s">
        <v>638</v>
      </c>
      <c r="N14" s="521"/>
      <c r="O14" s="1243" t="s">
        <v>640</v>
      </c>
      <c r="P14" s="1244"/>
      <c r="Q14" s="1244"/>
      <c r="R14" s="1244"/>
      <c r="S14" s="1244"/>
      <c r="T14" s="1245"/>
      <c r="U14" s="1226" t="s">
        <v>340</v>
      </c>
      <c r="V14" s="1243" t="s">
        <v>640</v>
      </c>
      <c r="W14" s="1244"/>
      <c r="X14" s="1244"/>
      <c r="Y14" s="1244"/>
      <c r="Z14" s="1244"/>
      <c r="AA14" s="1245"/>
      <c r="AB14" s="1226" t="s">
        <v>340</v>
      </c>
      <c r="AC14" s="1239" t="s">
        <v>274</v>
      </c>
      <c r="AD14" s="1163"/>
    </row>
    <row r="15" spans="7:41" s="523" customFormat="1" ht="14.25" customHeight="1">
      <c r="G15" s="531"/>
      <c r="H15" s="531"/>
      <c r="I15" s="531"/>
      <c r="J15" s="529"/>
      <c r="K15" s="529"/>
      <c r="L15" s="1242"/>
      <c r="M15" s="1242"/>
      <c r="N15" s="521"/>
      <c r="O15" s="1248" t="s">
        <v>604</v>
      </c>
      <c r="P15" s="1246" t="s">
        <v>270</v>
      </c>
      <c r="Q15" s="1247"/>
      <c r="R15" s="1224" t="s">
        <v>653</v>
      </c>
      <c r="S15" s="1224"/>
      <c r="T15" s="1225"/>
      <c r="U15" s="1227"/>
      <c r="V15" s="1248" t="s">
        <v>604</v>
      </c>
      <c r="W15" s="1246" t="s">
        <v>270</v>
      </c>
      <c r="X15" s="1247"/>
      <c r="Y15" s="1224" t="s">
        <v>653</v>
      </c>
      <c r="Z15" s="1224"/>
      <c r="AA15" s="1225"/>
      <c r="AB15" s="1227"/>
      <c r="AC15" s="1240"/>
      <c r="AD15" s="1163"/>
      <c r="AE15" s="585"/>
      <c r="AF15" s="585"/>
      <c r="AG15" s="585"/>
      <c r="AH15" s="585"/>
      <c r="AI15" s="585"/>
      <c r="AJ15" s="585"/>
      <c r="AK15" s="585"/>
      <c r="AL15" s="585"/>
      <c r="AM15" s="585"/>
      <c r="AN15" s="585"/>
      <c r="AO15" s="585"/>
    </row>
    <row r="16" spans="7:41" ht="33.75" customHeight="1">
      <c r="J16" s="482"/>
      <c r="K16" s="482"/>
      <c r="L16" s="1242"/>
      <c r="M16" s="1242"/>
      <c r="N16" s="520"/>
      <c r="O16" s="1249"/>
      <c r="P16" s="535" t="s">
        <v>763</v>
      </c>
      <c r="Q16" s="535" t="s">
        <v>764</v>
      </c>
      <c r="R16" s="536" t="s">
        <v>273</v>
      </c>
      <c r="S16" s="1237" t="s">
        <v>272</v>
      </c>
      <c r="T16" s="1238"/>
      <c r="U16" s="1228"/>
      <c r="V16" s="1249"/>
      <c r="W16" s="756" t="s">
        <v>763</v>
      </c>
      <c r="X16" s="756" t="s">
        <v>764</v>
      </c>
      <c r="Y16" s="1115" t="s">
        <v>273</v>
      </c>
      <c r="Z16" s="1237" t="s">
        <v>272</v>
      </c>
      <c r="AA16" s="1238"/>
      <c r="AB16" s="1228"/>
      <c r="AC16" s="1241"/>
      <c r="AD16" s="1163"/>
    </row>
    <row r="17" spans="1:41">
      <c r="J17" s="482"/>
      <c r="K17" s="490">
        <v>1</v>
      </c>
      <c r="L17" s="479" t="s">
        <v>92</v>
      </c>
      <c r="M17" s="479" t="s">
        <v>48</v>
      </c>
      <c r="N17" s="496" t="s">
        <v>48</v>
      </c>
      <c r="O17" s="488">
        <f ca="1">OFFSET(O17,0,-1)+1</f>
        <v>3</v>
      </c>
      <c r="P17" s="488">
        <f ca="1">OFFSET(P17,0,-1)+1</f>
        <v>4</v>
      </c>
      <c r="Q17" s="488">
        <f ca="1">OFFSET(Q17,0,-1)+1</f>
        <v>5</v>
      </c>
      <c r="R17" s="488">
        <f ca="1">OFFSET(R17,0,-1)+1</f>
        <v>6</v>
      </c>
      <c r="S17" s="1231">
        <f ca="1">OFFSET(S17,0,-1)+1</f>
        <v>7</v>
      </c>
      <c r="T17" s="1231"/>
      <c r="U17" s="488">
        <f ca="1">OFFSET(U17,0,-2)+1</f>
        <v>8</v>
      </c>
      <c r="V17" s="1116">
        <f ca="1">OFFSET(V17,0,-1)+1</f>
        <v>9</v>
      </c>
      <c r="W17" s="1116">
        <f ca="1">OFFSET(W17,0,-1)+1</f>
        <v>10</v>
      </c>
      <c r="X17" s="1116">
        <f ca="1">OFFSET(X17,0,-1)+1</f>
        <v>11</v>
      </c>
      <c r="Y17" s="1116">
        <f ca="1">OFFSET(Y17,0,-1)+1</f>
        <v>12</v>
      </c>
      <c r="Z17" s="1231">
        <f ca="1">OFFSET(Z17,0,-1)+1</f>
        <v>13</v>
      </c>
      <c r="AA17" s="1231"/>
      <c r="AB17" s="1116">
        <f ca="1">OFFSET(AB17,0,-2)+1</f>
        <v>14</v>
      </c>
      <c r="AC17" s="495">
        <f ca="1">OFFSET(AC17,0,-1)</f>
        <v>14</v>
      </c>
      <c r="AD17" s="488">
        <f ca="1">OFFSET(AD17,0,-1)+1</f>
        <v>15</v>
      </c>
    </row>
    <row r="18" spans="1:41" ht="22.8">
      <c r="A18" s="1215">
        <v>1</v>
      </c>
      <c r="B18" s="940"/>
      <c r="C18" s="940"/>
      <c r="D18" s="940"/>
      <c r="E18" s="941"/>
      <c r="F18" s="942"/>
      <c r="G18" s="942"/>
      <c r="H18" s="942"/>
      <c r="I18" s="943"/>
      <c r="J18" s="938"/>
      <c r="K18" s="945"/>
      <c r="L18" s="593">
        <f>mergeValue(A18)</f>
        <v>1</v>
      </c>
      <c r="M18" s="641" t="s">
        <v>20</v>
      </c>
      <c r="N18" s="580"/>
      <c r="O18" s="1261" t="str">
        <f>IF('Перечень тарифов'!J26="","","" &amp; 'Перечень тарифов'!J26 &amp; "")</f>
        <v>Тарифы на услуги по передаче тепловой энергии, теплоносителя по сетям государственного унитарного предприятия «Топливно-энергетический комплекс Санкт-Петербурга» потребителям, расположенным на территории Санкт-Петербурга</v>
      </c>
      <c r="P18" s="1261"/>
      <c r="Q18" s="1261"/>
      <c r="R18" s="1261"/>
      <c r="S18" s="1261"/>
      <c r="T18" s="1261"/>
      <c r="U18" s="1261"/>
      <c r="V18" s="1261"/>
      <c r="W18" s="1261"/>
      <c r="X18" s="1261"/>
      <c r="Y18" s="1261"/>
      <c r="Z18" s="1261"/>
      <c r="AA18" s="1261"/>
      <c r="AB18" s="1261"/>
      <c r="AC18" s="1261"/>
      <c r="AD18" s="630" t="s">
        <v>657</v>
      </c>
    </row>
    <row r="19" spans="1:41" hidden="1">
      <c r="A19" s="1215"/>
      <c r="B19" s="1215">
        <v>1</v>
      </c>
      <c r="C19" s="940"/>
      <c r="D19" s="940"/>
      <c r="E19" s="942"/>
      <c r="F19" s="942"/>
      <c r="G19" s="942"/>
      <c r="H19" s="942"/>
      <c r="I19" s="937"/>
      <c r="J19" s="936"/>
      <c r="K19" s="939"/>
      <c r="L19" s="593" t="str">
        <f>mergeValue(A19) &amp;"."&amp; mergeValue(B19)</f>
        <v>1.1</v>
      </c>
      <c r="M19" s="546"/>
      <c r="N19" s="580"/>
      <c r="O19" s="1261"/>
      <c r="P19" s="1261"/>
      <c r="Q19" s="1261"/>
      <c r="R19" s="1261"/>
      <c r="S19" s="1261"/>
      <c r="T19" s="1261"/>
      <c r="U19" s="1261"/>
      <c r="V19" s="1261"/>
      <c r="W19" s="1261"/>
      <c r="X19" s="1261"/>
      <c r="Y19" s="1261"/>
      <c r="Z19" s="1261"/>
      <c r="AA19" s="1261"/>
      <c r="AB19" s="1261"/>
      <c r="AC19" s="1261"/>
      <c r="AD19" s="630"/>
    </row>
    <row r="20" spans="1:41" hidden="1">
      <c r="A20" s="1215"/>
      <c r="B20" s="1215"/>
      <c r="C20" s="1215">
        <v>1</v>
      </c>
      <c r="D20" s="940"/>
      <c r="E20" s="942"/>
      <c r="F20" s="942"/>
      <c r="G20" s="942"/>
      <c r="H20" s="942"/>
      <c r="I20" s="944"/>
      <c r="J20" s="936"/>
      <c r="K20" s="939"/>
      <c r="L20" s="593" t="str">
        <f>mergeValue(A20) &amp;"."&amp; mergeValue(B20)&amp;"."&amp; mergeValue(C20)</f>
        <v>1.1.1</v>
      </c>
      <c r="M20" s="547"/>
      <c r="N20" s="580"/>
      <c r="O20" s="1261"/>
      <c r="P20" s="1261"/>
      <c r="Q20" s="1261"/>
      <c r="R20" s="1261"/>
      <c r="S20" s="1261"/>
      <c r="T20" s="1261"/>
      <c r="U20" s="1261"/>
      <c r="V20" s="1261"/>
      <c r="W20" s="1261"/>
      <c r="X20" s="1261"/>
      <c r="Y20" s="1261"/>
      <c r="Z20" s="1261"/>
      <c r="AA20" s="1261"/>
      <c r="AB20" s="1261"/>
      <c r="AC20" s="1261"/>
      <c r="AD20" s="630"/>
    </row>
    <row r="21" spans="1:41" hidden="1">
      <c r="A21" s="1215"/>
      <c r="B21" s="1215"/>
      <c r="C21" s="1215"/>
      <c r="D21" s="1215">
        <v>1</v>
      </c>
      <c r="E21" s="942"/>
      <c r="F21" s="942"/>
      <c r="G21" s="942"/>
      <c r="H21" s="942"/>
      <c r="I21" s="944"/>
      <c r="J21" s="936"/>
      <c r="K21" s="939"/>
      <c r="L21" s="593" t="str">
        <f>mergeValue(A21) &amp;"."&amp; mergeValue(B21)&amp;"."&amp; mergeValue(C21)&amp;"."&amp; mergeValue(D21)</f>
        <v>1.1.1.1</v>
      </c>
      <c r="M21" s="548"/>
      <c r="N21" s="580"/>
      <c r="O21" s="1261"/>
      <c r="P21" s="1261"/>
      <c r="Q21" s="1261"/>
      <c r="R21" s="1261"/>
      <c r="S21" s="1261"/>
      <c r="T21" s="1261"/>
      <c r="U21" s="1261"/>
      <c r="V21" s="1261"/>
      <c r="W21" s="1261"/>
      <c r="X21" s="1261"/>
      <c r="Y21" s="1261"/>
      <c r="Z21" s="1261"/>
      <c r="AA21" s="1261"/>
      <c r="AB21" s="1261"/>
      <c r="AC21" s="1261"/>
      <c r="AD21" s="630"/>
    </row>
    <row r="22" spans="1:41" ht="11.25" hidden="1" customHeight="1">
      <c r="A22" s="1215"/>
      <c r="B22" s="1215"/>
      <c r="C22" s="1215"/>
      <c r="D22" s="1215"/>
      <c r="E22" s="1215">
        <v>1</v>
      </c>
      <c r="F22" s="942"/>
      <c r="G22" s="942"/>
      <c r="H22" s="940">
        <v>1</v>
      </c>
      <c r="I22" s="1215">
        <v>1</v>
      </c>
      <c r="J22" s="942"/>
      <c r="K22" s="947"/>
      <c r="L22" s="593"/>
      <c r="M22" s="554"/>
      <c r="N22" s="581"/>
      <c r="O22" s="631"/>
      <c r="P22" s="631"/>
      <c r="Q22" s="631"/>
      <c r="R22" s="631"/>
      <c r="S22" s="631"/>
      <c r="T22" s="631"/>
      <c r="U22" s="631"/>
      <c r="V22" s="1118"/>
      <c r="W22" s="1118"/>
      <c r="X22" s="1118"/>
      <c r="Y22" s="1118"/>
      <c r="Z22" s="1118"/>
      <c r="AA22" s="1118"/>
      <c r="AB22" s="1118"/>
      <c r="AC22" s="508"/>
      <c r="AD22" s="559"/>
    </row>
    <row r="23" spans="1:41" ht="21.15" customHeight="1">
      <c r="A23" s="1215"/>
      <c r="B23" s="1215"/>
      <c r="C23" s="1215"/>
      <c r="D23" s="1215"/>
      <c r="E23" s="1215"/>
      <c r="F23" s="1215">
        <v>1</v>
      </c>
      <c r="G23" s="940"/>
      <c r="H23" s="940"/>
      <c r="I23" s="1215"/>
      <c r="J23" s="1215">
        <v>1</v>
      </c>
      <c r="K23" s="948"/>
      <c r="L23" s="593" t="str">
        <f>mergeValue(A23) &amp;"."&amp; mergeValue(B23)&amp;"."&amp; mergeValue(C23)&amp;"."&amp; mergeValue(D23)&amp;"."&amp;  mergeValue(F23)</f>
        <v>1.1.1.1.1</v>
      </c>
      <c r="M23" s="555" t="s">
        <v>10</v>
      </c>
      <c r="N23" s="581"/>
      <c r="O23" s="1218" t="s">
        <v>303</v>
      </c>
      <c r="P23" s="1219"/>
      <c r="Q23" s="1219"/>
      <c r="R23" s="1219"/>
      <c r="S23" s="1219"/>
      <c r="T23" s="1219"/>
      <c r="U23" s="1219"/>
      <c r="V23" s="1219"/>
      <c r="W23" s="1219"/>
      <c r="X23" s="1219"/>
      <c r="Y23" s="1219"/>
      <c r="Z23" s="1219"/>
      <c r="AA23" s="1219"/>
      <c r="AB23" s="1219"/>
      <c r="AC23" s="1220"/>
      <c r="AD23" s="630" t="s">
        <v>634</v>
      </c>
      <c r="AF23" s="504" t="str">
        <f>strCheckUnique(AG23:AG26)</f>
        <v/>
      </c>
      <c r="AH23" s="504"/>
    </row>
    <row r="24" spans="1:41" ht="17.100000000000001" customHeight="1">
      <c r="A24" s="1215"/>
      <c r="B24" s="1215"/>
      <c r="C24" s="1215"/>
      <c r="D24" s="1215"/>
      <c r="E24" s="1215"/>
      <c r="F24" s="1215"/>
      <c r="G24" s="940">
        <v>1</v>
      </c>
      <c r="H24" s="940"/>
      <c r="I24" s="1215"/>
      <c r="J24" s="1215"/>
      <c r="K24" s="948">
        <v>1</v>
      </c>
      <c r="L24" s="593" t="str">
        <f>mergeValue(A24) &amp;"."&amp; mergeValue(B24)&amp;"."&amp; mergeValue(C24)&amp;"."&amp; mergeValue(D24)&amp;"."&amp; mergeValue(F24)&amp;"."&amp; mergeValue(G24)</f>
        <v>1.1.1.1.1.1</v>
      </c>
      <c r="M24" s="1065" t="s">
        <v>641</v>
      </c>
      <c r="N24" s="586"/>
      <c r="O24" s="683">
        <v>342.04</v>
      </c>
      <c r="P24" s="562"/>
      <c r="Q24" s="1089"/>
      <c r="R24" s="1250" t="s">
        <v>1021</v>
      </c>
      <c r="S24" s="1222" t="s">
        <v>83</v>
      </c>
      <c r="T24" s="1250" t="s">
        <v>1665</v>
      </c>
      <c r="U24" s="1222" t="s">
        <v>83</v>
      </c>
      <c r="V24" s="683">
        <v>564.84</v>
      </c>
      <c r="W24" s="763"/>
      <c r="X24" s="1089"/>
      <c r="Y24" s="1250" t="s">
        <v>1666</v>
      </c>
      <c r="Z24" s="1222" t="s">
        <v>83</v>
      </c>
      <c r="AA24" s="1250" t="s">
        <v>1662</v>
      </c>
      <c r="AB24" s="1222" t="s">
        <v>84</v>
      </c>
      <c r="AC24" s="578"/>
      <c r="AD24" s="1232" t="s">
        <v>658</v>
      </c>
      <c r="AE24" s="500" t="str">
        <f>strCheckDate(O25:AC25)</f>
        <v/>
      </c>
      <c r="AF24" s="504"/>
      <c r="AG24" s="504" t="str">
        <f>IF(M24="","",M24 )</f>
        <v>вода</v>
      </c>
      <c r="AH24" s="504"/>
      <c r="AI24" s="504"/>
      <c r="AJ24" s="504"/>
    </row>
    <row r="25" spans="1:41" ht="11.25" hidden="1" customHeight="1">
      <c r="A25" s="1215"/>
      <c r="B25" s="1215"/>
      <c r="C25" s="1215"/>
      <c r="D25" s="1215"/>
      <c r="E25" s="1215"/>
      <c r="F25" s="1215"/>
      <c r="G25" s="940"/>
      <c r="H25" s="940"/>
      <c r="I25" s="1215"/>
      <c r="J25" s="1215"/>
      <c r="K25" s="948"/>
      <c r="L25" s="600"/>
      <c r="M25" s="646"/>
      <c r="N25" s="586"/>
      <c r="O25" s="562"/>
      <c r="P25" s="562"/>
      <c r="Q25" s="584" t="str">
        <f>R24 &amp; "-" &amp; T24</f>
        <v>01.01.2021-30.06.2021</v>
      </c>
      <c r="R25" s="1221"/>
      <c r="S25" s="1222"/>
      <c r="T25" s="1221"/>
      <c r="U25" s="1222"/>
      <c r="V25" s="763"/>
      <c r="W25" s="763"/>
      <c r="X25" s="769" t="str">
        <f>Y24 &amp; "-" &amp; AA24</f>
        <v>01.07.2021-31.12.2021</v>
      </c>
      <c r="Y25" s="1221"/>
      <c r="Z25" s="1222"/>
      <c r="AA25" s="1221"/>
      <c r="AB25" s="1222"/>
      <c r="AC25" s="578"/>
      <c r="AD25" s="1233"/>
    </row>
    <row r="26" spans="1:41" s="476" customFormat="1" ht="15" customHeight="1">
      <c r="A26" s="1215"/>
      <c r="B26" s="1215"/>
      <c r="C26" s="1215"/>
      <c r="D26" s="1215"/>
      <c r="E26" s="1215"/>
      <c r="F26" s="1215"/>
      <c r="G26" s="942"/>
      <c r="H26" s="940"/>
      <c r="I26" s="1215"/>
      <c r="J26" s="1215"/>
      <c r="K26" s="947"/>
      <c r="L26" s="538"/>
      <c r="M26" s="556" t="s">
        <v>25</v>
      </c>
      <c r="N26" s="551"/>
      <c r="O26" s="545"/>
      <c r="P26" s="545"/>
      <c r="Q26" s="545"/>
      <c r="R26" s="573"/>
      <c r="S26" s="564"/>
      <c r="T26" s="563"/>
      <c r="U26" s="551"/>
      <c r="V26" s="757"/>
      <c r="W26" s="757"/>
      <c r="X26" s="757"/>
      <c r="Y26" s="766"/>
      <c r="Z26" s="1006"/>
      <c r="AA26" s="1005"/>
      <c r="AB26" s="1001"/>
      <c r="AC26" s="560"/>
      <c r="AD26" s="1234"/>
      <c r="AE26" s="501"/>
      <c r="AF26" s="501"/>
      <c r="AG26" s="501"/>
      <c r="AH26" s="501"/>
      <c r="AI26" s="501"/>
      <c r="AJ26" s="501"/>
      <c r="AK26" s="501"/>
      <c r="AL26" s="501"/>
      <c r="AM26" s="501"/>
      <c r="AN26" s="501"/>
      <c r="AO26" s="501"/>
    </row>
    <row r="27" spans="1:41" s="476" customFormat="1" ht="15" customHeight="1">
      <c r="A27" s="1215"/>
      <c r="B27" s="1215"/>
      <c r="C27" s="1215"/>
      <c r="D27" s="1215"/>
      <c r="E27" s="1215"/>
      <c r="F27" s="942"/>
      <c r="G27" s="942"/>
      <c r="H27" s="940"/>
      <c r="I27" s="1215"/>
      <c r="J27" s="942"/>
      <c r="K27" s="947"/>
      <c r="L27" s="538"/>
      <c r="M27" s="551" t="s">
        <v>11</v>
      </c>
      <c r="N27" s="550"/>
      <c r="O27" s="545"/>
      <c r="P27" s="545"/>
      <c r="Q27" s="545"/>
      <c r="R27" s="573"/>
      <c r="S27" s="564"/>
      <c r="T27" s="563"/>
      <c r="U27" s="550"/>
      <c r="V27" s="757"/>
      <c r="W27" s="757"/>
      <c r="X27" s="757"/>
      <c r="Y27" s="766"/>
      <c r="Z27" s="1006"/>
      <c r="AA27" s="1005"/>
      <c r="AB27" s="1040"/>
      <c r="AC27" s="564"/>
      <c r="AD27" s="560"/>
      <c r="AE27" s="501"/>
      <c r="AF27" s="501"/>
      <c r="AG27" s="501"/>
      <c r="AH27" s="501"/>
      <c r="AI27" s="501"/>
      <c r="AJ27" s="501"/>
      <c r="AK27" s="501"/>
      <c r="AL27" s="501"/>
      <c r="AM27" s="501"/>
      <c r="AN27" s="501"/>
      <c r="AO27" s="501"/>
    </row>
    <row r="28" spans="1:41" s="476" customFormat="1" ht="0.15" customHeight="1">
      <c r="A28" s="1215"/>
      <c r="B28" s="1215"/>
      <c r="C28" s="1215"/>
      <c r="D28" s="1215"/>
      <c r="E28" s="946"/>
      <c r="F28" s="942"/>
      <c r="G28" s="942"/>
      <c r="H28" s="942"/>
      <c r="I28" s="938"/>
      <c r="J28" s="935"/>
      <c r="K28" s="945"/>
      <c r="L28" s="538"/>
      <c r="M28" s="551"/>
      <c r="N28" s="549"/>
      <c r="O28" s="545"/>
      <c r="P28" s="545"/>
      <c r="Q28" s="545"/>
      <c r="R28" s="573"/>
      <c r="S28" s="564"/>
      <c r="T28" s="563"/>
      <c r="U28" s="549"/>
      <c r="V28" s="757"/>
      <c r="W28" s="757"/>
      <c r="X28" s="757"/>
      <c r="Y28" s="766"/>
      <c r="Z28" s="1006"/>
      <c r="AA28" s="1005"/>
      <c r="AB28" s="999"/>
      <c r="AC28" s="564"/>
      <c r="AD28" s="560"/>
      <c r="AE28" s="501"/>
      <c r="AF28" s="501"/>
      <c r="AG28" s="501"/>
      <c r="AH28" s="501"/>
      <c r="AI28" s="501"/>
      <c r="AJ28" s="501"/>
      <c r="AK28" s="501"/>
      <c r="AL28" s="501"/>
      <c r="AM28" s="501"/>
      <c r="AN28" s="501"/>
      <c r="AO28" s="501"/>
    </row>
    <row r="29" spans="1:41" ht="3.15" customHeight="1">
      <c r="L29" s="486"/>
      <c r="M29" s="486"/>
      <c r="N29" s="486"/>
      <c r="O29" s="486"/>
      <c r="P29" s="486"/>
      <c r="Q29" s="486"/>
      <c r="R29" s="486"/>
      <c r="S29" s="486"/>
      <c r="T29" s="486"/>
      <c r="U29" s="486"/>
      <c r="V29" s="486"/>
      <c r="W29" s="486"/>
      <c r="X29" s="486"/>
      <c r="Y29" s="486"/>
      <c r="Z29" s="486"/>
      <c r="AA29" s="486"/>
      <c r="AB29" s="486"/>
    </row>
    <row r="30" spans="1:41" ht="123.75" customHeight="1">
      <c r="L30" s="1">
        <v>1</v>
      </c>
      <c r="M30" s="1208" t="s">
        <v>659</v>
      </c>
      <c r="N30" s="1208"/>
      <c r="O30" s="1208"/>
      <c r="P30" s="1208"/>
      <c r="Q30" s="1208"/>
      <c r="R30" s="1208"/>
      <c r="S30" s="1208"/>
      <c r="T30" s="1208"/>
      <c r="U30" s="1208"/>
      <c r="V30" s="1208"/>
      <c r="W30" s="1208"/>
      <c r="X30" s="1208"/>
      <c r="Y30" s="1208"/>
      <c r="Z30" s="1208"/>
      <c r="AA30" s="1208"/>
      <c r="AB30" s="1208"/>
      <c r="AC30" s="1208"/>
      <c r="AD30" s="1208"/>
    </row>
  </sheetData>
  <sheetProtection algorithmName="SHA-512" hashValue="ImuYH04aeLIKEywWsK2ffcF1KfwMtcqaD3LZh+AbZo04FFjejYwtcLgEBS29n3ARU4QGKlUDxsR5JwsoJQh5vw==" saltValue="FsyqMvCNRvgVuSC3x2iceA==" spinCount="100000" sheet="1" objects="1" scenarios="1" formatColumns="0" formatRows="0"/>
  <dataConsolidate/>
  <mergeCells count="52">
    <mergeCell ref="V11:AA11"/>
    <mergeCell ref="V12:AB12"/>
    <mergeCell ref="V14:AA14"/>
    <mergeCell ref="AB14:AB16"/>
    <mergeCell ref="V15:V16"/>
    <mergeCell ref="W15:X15"/>
    <mergeCell ref="Y15:AA15"/>
    <mergeCell ref="Z16:AA16"/>
    <mergeCell ref="M30:AD30"/>
    <mergeCell ref="AD24:AD26"/>
    <mergeCell ref="L13:AC13"/>
    <mergeCell ref="L14:L16"/>
    <mergeCell ref="M14:M16"/>
    <mergeCell ref="O14:T14"/>
    <mergeCell ref="U14:U16"/>
    <mergeCell ref="AC14:AC16"/>
    <mergeCell ref="O15:O16"/>
    <mergeCell ref="P15:Q15"/>
    <mergeCell ref="R15:T15"/>
    <mergeCell ref="S17:T17"/>
    <mergeCell ref="AD13:AD16"/>
    <mergeCell ref="Z17:AA17"/>
    <mergeCell ref="Y24:Y25"/>
    <mergeCell ref="Z24:Z25"/>
    <mergeCell ref="L5:T5"/>
    <mergeCell ref="O9:T9"/>
    <mergeCell ref="O10:T10"/>
    <mergeCell ref="O7:T7"/>
    <mergeCell ref="O8:T8"/>
    <mergeCell ref="L11:M11"/>
    <mergeCell ref="O11:T11"/>
    <mergeCell ref="O12:U12"/>
    <mergeCell ref="A18:A28"/>
    <mergeCell ref="O18:AC18"/>
    <mergeCell ref="B19:B28"/>
    <mergeCell ref="O19:AC19"/>
    <mergeCell ref="C20:C28"/>
    <mergeCell ref="S16:T16"/>
    <mergeCell ref="T24:T25"/>
    <mergeCell ref="U24:U25"/>
    <mergeCell ref="O20:AC20"/>
    <mergeCell ref="D21:D28"/>
    <mergeCell ref="O21:AC21"/>
    <mergeCell ref="E22:E27"/>
    <mergeCell ref="I22:I27"/>
    <mergeCell ref="F23:F26"/>
    <mergeCell ref="J23:J26"/>
    <mergeCell ref="O23:AC23"/>
    <mergeCell ref="R24:R25"/>
    <mergeCell ref="S24:S25"/>
    <mergeCell ref="AA24:AA25"/>
    <mergeCell ref="AB24:AB25"/>
  </mergeCells>
  <dataValidations count="9">
    <dataValidation allowBlank="1" prompt="Для выбора выполните двойной щелчок левой клавиши мыши по соответствующей ячейке." sqref="WWA983062:WWL983068 JO26:JZ28 TK26:TV28 ADG26:ADR28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D27:AD28 L26:AC28 L983062:AD983068 L917526:AD917532 L851990:AD851996 L786454:AD786460 L720918:AD720924 L655382:AD655388 L589846:AD589852 L524310:AD524316 L458774:AD458780 L393238:AD393244 L327702:AD327708 L262166:AD262172 L196630:AD196636 L131094:AD131100 L65558:AD65564"/>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TV18:TV24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JZ18:JZ24">
      <formula1>900</formula1>
    </dataValidation>
    <dataValidation type="list" allowBlank="1" showInputMessage="1" showErrorMessage="1" errorTitle="Ошибка" error="Выберите значение из списка" sqref="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WWI983060:WWI983061 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dataValidation allowBlank="1" showInputMessage="1" showErrorMessage="1" prompt="Для выбора выполните двойной щелчок левой клавиши мыши по соответствующей ячейке." sqref="U65556 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WWJ983060 U131092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196628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262164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327700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393236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458772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524308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589844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655380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720916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786452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U851988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9175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U983060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H24:WWH25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U24 AB131092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24 Z24:Z25 AB65556"/>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625" defaultRowHeight="13.8"/>
  <cols>
    <col min="1" max="1" width="3.75" style="591" hidden="1" customWidth="1"/>
    <col min="2" max="4" width="3.75" style="585" hidden="1" customWidth="1"/>
    <col min="5" max="5" width="3.75" style="530" customWidth="1"/>
    <col min="6" max="6" width="9.75" style="523" customWidth="1"/>
    <col min="7" max="7" width="37.75" style="523" customWidth="1"/>
    <col min="8" max="8" width="66.875" style="523" customWidth="1"/>
    <col min="9" max="9" width="115.75" style="523" customWidth="1"/>
    <col min="10" max="11" width="10.625" style="585"/>
    <col min="12" max="12" width="11.125" style="585" customWidth="1"/>
    <col min="13" max="20" width="10.625" style="585"/>
    <col min="21" max="16384" width="10.625" style="523"/>
  </cols>
  <sheetData>
    <row r="1" spans="1:20" ht="3.15" customHeight="1">
      <c r="A1" s="591" t="s">
        <v>182</v>
      </c>
    </row>
    <row r="2" spans="1:20" ht="22.2">
      <c r="F2" s="1209" t="s">
        <v>490</v>
      </c>
      <c r="G2" s="1210"/>
      <c r="H2" s="1211"/>
      <c r="I2" s="640"/>
    </row>
    <row r="3" spans="1:20" ht="3.15" customHeight="1"/>
    <row r="4" spans="1:20" s="570" customFormat="1" ht="11.4">
      <c r="A4" s="590"/>
      <c r="B4" s="590"/>
      <c r="C4" s="590"/>
      <c r="D4" s="590"/>
      <c r="F4" s="1163" t="s">
        <v>453</v>
      </c>
      <c r="G4" s="1163"/>
      <c r="H4" s="1163"/>
      <c r="I4" s="1212" t="s">
        <v>454</v>
      </c>
      <c r="J4" s="590"/>
      <c r="K4" s="590"/>
      <c r="L4" s="590"/>
      <c r="M4" s="590"/>
      <c r="N4" s="590"/>
      <c r="O4" s="590"/>
      <c r="P4" s="590"/>
      <c r="Q4" s="590"/>
      <c r="R4" s="590"/>
      <c r="S4" s="590"/>
      <c r="T4" s="590"/>
    </row>
    <row r="5" spans="1:20" s="570" customFormat="1" ht="11.25" customHeight="1">
      <c r="A5" s="590"/>
      <c r="B5" s="590"/>
      <c r="C5" s="590"/>
      <c r="D5" s="590"/>
      <c r="F5" s="606" t="s">
        <v>91</v>
      </c>
      <c r="G5" s="618" t="s">
        <v>456</v>
      </c>
      <c r="H5" s="605" t="s">
        <v>441</v>
      </c>
      <c r="I5" s="1212"/>
      <c r="J5" s="590"/>
      <c r="K5" s="590"/>
      <c r="L5" s="590"/>
      <c r="M5" s="590"/>
      <c r="N5" s="590"/>
      <c r="O5" s="590"/>
      <c r="P5" s="590"/>
      <c r="Q5" s="590"/>
      <c r="R5" s="590"/>
      <c r="S5" s="590"/>
      <c r="T5" s="590"/>
    </row>
    <row r="6" spans="1:20" s="570" customFormat="1" ht="12.15" customHeight="1">
      <c r="A6" s="590"/>
      <c r="B6" s="590"/>
      <c r="C6" s="590"/>
      <c r="D6" s="590"/>
      <c r="F6" s="607" t="s">
        <v>92</v>
      </c>
      <c r="G6" s="609">
        <v>2</v>
      </c>
      <c r="H6" s="610">
        <v>3</v>
      </c>
      <c r="I6" s="608">
        <v>4</v>
      </c>
      <c r="J6" s="590">
        <v>4</v>
      </c>
      <c r="K6" s="590"/>
      <c r="L6" s="590"/>
      <c r="M6" s="590"/>
      <c r="N6" s="590"/>
      <c r="O6" s="590"/>
      <c r="P6" s="590"/>
      <c r="Q6" s="590"/>
      <c r="R6" s="590"/>
      <c r="S6" s="590"/>
      <c r="T6" s="590"/>
    </row>
    <row r="7" spans="1:20" s="570" customFormat="1" ht="18.600000000000001">
      <c r="A7" s="590"/>
      <c r="B7" s="590"/>
      <c r="C7" s="590"/>
      <c r="D7" s="590"/>
      <c r="F7" s="616">
        <v>1</v>
      </c>
      <c r="G7" s="632" t="s">
        <v>491</v>
      </c>
      <c r="H7" s="604" t="str">
        <f>IF(dateCh="","",dateCh)</f>
        <v>18.12.2020</v>
      </c>
      <c r="I7" s="581" t="s">
        <v>492</v>
      </c>
      <c r="J7" s="615"/>
      <c r="K7" s="590"/>
      <c r="L7" s="590"/>
      <c r="M7" s="590"/>
      <c r="N7" s="590"/>
      <c r="O7" s="590"/>
      <c r="P7" s="590"/>
      <c r="Q7" s="590"/>
      <c r="R7" s="590"/>
      <c r="S7" s="590"/>
      <c r="T7" s="590"/>
    </row>
    <row r="8" spans="1:20" s="570" customFormat="1" ht="45.6">
      <c r="A8" s="1213">
        <v>1</v>
      </c>
      <c r="B8" s="590"/>
      <c r="C8" s="590"/>
      <c r="D8" s="590"/>
      <c r="F8" s="616" t="str">
        <f>"2." &amp;mergeValue(A8)</f>
        <v>2.1</v>
      </c>
      <c r="G8" s="632" t="s">
        <v>493</v>
      </c>
      <c r="H8" s="604"/>
      <c r="I8" s="581" t="s">
        <v>589</v>
      </c>
      <c r="J8" s="615"/>
      <c r="K8" s="590"/>
      <c r="L8" s="590"/>
      <c r="M8" s="590"/>
      <c r="N8" s="590"/>
      <c r="O8" s="590"/>
      <c r="P8" s="590"/>
      <c r="Q8" s="590"/>
      <c r="R8" s="590"/>
      <c r="S8" s="590"/>
      <c r="T8" s="590"/>
    </row>
    <row r="9" spans="1:20" s="570" customFormat="1" ht="22.8">
      <c r="A9" s="1213"/>
      <c r="B9" s="590"/>
      <c r="C9" s="590"/>
      <c r="D9" s="590"/>
      <c r="F9" s="616" t="str">
        <f>"3." &amp;mergeValue(A9)</f>
        <v>3.1</v>
      </c>
      <c r="G9" s="632" t="s">
        <v>494</v>
      </c>
      <c r="H9" s="604"/>
      <c r="I9" s="581" t="s">
        <v>587</v>
      </c>
      <c r="J9" s="615"/>
      <c r="K9" s="590"/>
      <c r="L9" s="590"/>
      <c r="M9" s="590"/>
      <c r="N9" s="590"/>
      <c r="O9" s="590"/>
      <c r="P9" s="590"/>
      <c r="Q9" s="590"/>
      <c r="R9" s="590"/>
      <c r="S9" s="590"/>
      <c r="T9" s="590"/>
    </row>
    <row r="10" spans="1:20" s="570" customFormat="1" ht="22.8">
      <c r="A10" s="1213"/>
      <c r="B10" s="590"/>
      <c r="C10" s="590"/>
      <c r="D10" s="590"/>
      <c r="F10" s="616" t="str">
        <f>"4."&amp;mergeValue(A10)</f>
        <v>4.1</v>
      </c>
      <c r="G10" s="632" t="s">
        <v>495</v>
      </c>
      <c r="H10" s="605" t="s">
        <v>457</v>
      </c>
      <c r="I10" s="581"/>
      <c r="J10" s="615"/>
      <c r="K10" s="590"/>
      <c r="L10" s="590"/>
      <c r="M10" s="590"/>
      <c r="N10" s="590"/>
      <c r="O10" s="590"/>
      <c r="P10" s="590"/>
      <c r="Q10" s="590"/>
      <c r="R10" s="590"/>
      <c r="S10" s="590"/>
      <c r="T10" s="590"/>
    </row>
    <row r="11" spans="1:20" s="570" customFormat="1" ht="18.600000000000001">
      <c r="A11" s="1213"/>
      <c r="B11" s="1213">
        <v>1</v>
      </c>
      <c r="C11" s="623"/>
      <c r="D11" s="623"/>
      <c r="F11" s="616" t="str">
        <f>"4."&amp;mergeValue(A11) &amp;"."&amp;mergeValue(B11)</f>
        <v>4.1.1</v>
      </c>
      <c r="G11" s="611" t="s">
        <v>591</v>
      </c>
      <c r="H11" s="604" t="str">
        <f>IF(region_name="","",region_name)</f>
        <v>г.Санкт-Петербург</v>
      </c>
      <c r="I11" s="581" t="s">
        <v>498</v>
      </c>
      <c r="J11" s="615"/>
      <c r="K11" s="590"/>
      <c r="L11" s="590"/>
      <c r="M11" s="590"/>
      <c r="N11" s="590"/>
      <c r="O11" s="590"/>
      <c r="P11" s="590"/>
      <c r="Q11" s="590"/>
      <c r="R11" s="590"/>
      <c r="S11" s="590"/>
      <c r="T11" s="590"/>
    </row>
    <row r="12" spans="1:20" s="570" customFormat="1" ht="22.8">
      <c r="A12" s="1213"/>
      <c r="B12" s="1213"/>
      <c r="C12" s="1213">
        <v>1</v>
      </c>
      <c r="D12" s="623"/>
      <c r="F12" s="616" t="str">
        <f>"4."&amp;mergeValue(A12) &amp;"."&amp;mergeValue(B12)&amp;"."&amp;mergeValue(C12)</f>
        <v>4.1.1.1</v>
      </c>
      <c r="G12" s="622" t="s">
        <v>496</v>
      </c>
      <c r="H12" s="604"/>
      <c r="I12" s="581" t="s">
        <v>499</v>
      </c>
      <c r="J12" s="615"/>
      <c r="K12" s="590"/>
      <c r="L12" s="590"/>
      <c r="M12" s="590"/>
      <c r="N12" s="590"/>
      <c r="O12" s="590"/>
      <c r="P12" s="590"/>
      <c r="Q12" s="590"/>
      <c r="R12" s="590"/>
      <c r="S12" s="590"/>
      <c r="T12" s="590"/>
    </row>
    <row r="13" spans="1:20" s="570" customFormat="1" ht="39.15" customHeight="1">
      <c r="A13" s="1213"/>
      <c r="B13" s="1213"/>
      <c r="C13" s="1213"/>
      <c r="D13" s="623">
        <v>1</v>
      </c>
      <c r="F13" s="616" t="str">
        <f>"4."&amp;mergeValue(A13) &amp;"."&amp;mergeValue(B13)&amp;"."&amp;mergeValue(C13)&amp;"."&amp;mergeValue(D13)</f>
        <v>4.1.1.1.1</v>
      </c>
      <c r="G13" s="633" t="s">
        <v>497</v>
      </c>
      <c r="H13" s="604"/>
      <c r="I13" s="1214" t="s">
        <v>590</v>
      </c>
      <c r="J13" s="615"/>
      <c r="K13" s="590"/>
      <c r="L13" s="590"/>
      <c r="M13" s="590"/>
      <c r="N13" s="590"/>
      <c r="O13" s="590"/>
      <c r="P13" s="590"/>
      <c r="Q13" s="590"/>
      <c r="R13" s="590"/>
      <c r="S13" s="590"/>
      <c r="T13" s="590"/>
    </row>
    <row r="14" spans="1:20" s="570" customFormat="1" ht="18.600000000000001">
      <c r="A14" s="1213"/>
      <c r="B14" s="1213"/>
      <c r="C14" s="1213"/>
      <c r="D14" s="623"/>
      <c r="F14" s="619"/>
      <c r="G14" s="550" t="s">
        <v>4</v>
      </c>
      <c r="H14" s="624"/>
      <c r="I14" s="1214"/>
      <c r="J14" s="615"/>
      <c r="K14" s="590"/>
      <c r="L14" s="590"/>
      <c r="M14" s="590"/>
      <c r="N14" s="590"/>
      <c r="O14" s="590"/>
      <c r="P14" s="590"/>
      <c r="Q14" s="590"/>
      <c r="R14" s="590"/>
      <c r="S14" s="590"/>
      <c r="T14" s="590"/>
    </row>
    <row r="15" spans="1:20" s="570" customFormat="1" ht="18.600000000000001">
      <c r="A15" s="1213"/>
      <c r="B15" s="1213"/>
      <c r="C15" s="623"/>
      <c r="D15" s="623"/>
      <c r="F15" s="634"/>
      <c r="G15" s="577" t="s">
        <v>402</v>
      </c>
      <c r="H15" s="635"/>
      <c r="I15" s="636"/>
      <c r="J15" s="615"/>
      <c r="K15" s="590"/>
      <c r="L15" s="590"/>
      <c r="M15" s="590"/>
      <c r="N15" s="590"/>
      <c r="O15" s="590"/>
      <c r="P15" s="590"/>
      <c r="Q15" s="590"/>
      <c r="R15" s="590"/>
      <c r="S15" s="590"/>
      <c r="T15" s="590"/>
    </row>
    <row r="16" spans="1:20" s="570" customFormat="1" ht="18.600000000000001">
      <c r="A16" s="1213"/>
      <c r="B16" s="590"/>
      <c r="C16" s="590"/>
      <c r="D16" s="590"/>
      <c r="F16" s="619"/>
      <c r="G16" s="558" t="s">
        <v>505</v>
      </c>
      <c r="H16" s="620"/>
      <c r="I16" s="621"/>
      <c r="J16" s="615"/>
      <c r="K16" s="590"/>
      <c r="L16" s="590"/>
      <c r="M16" s="590"/>
      <c r="N16" s="590"/>
      <c r="O16" s="590"/>
      <c r="P16" s="590"/>
      <c r="Q16" s="590"/>
      <c r="R16" s="590"/>
      <c r="S16" s="590"/>
      <c r="T16" s="590"/>
    </row>
    <row r="17" spans="1:20" s="570" customFormat="1" ht="18.600000000000001">
      <c r="A17" s="590"/>
      <c r="B17" s="590"/>
      <c r="C17" s="590"/>
      <c r="D17" s="590"/>
      <c r="F17" s="619"/>
      <c r="G17" s="565" t="s">
        <v>504</v>
      </c>
      <c r="H17" s="620"/>
      <c r="I17" s="621"/>
      <c r="J17" s="615"/>
      <c r="K17" s="590"/>
      <c r="L17" s="590"/>
      <c r="M17" s="590"/>
      <c r="N17" s="590"/>
      <c r="O17" s="590"/>
      <c r="P17" s="590"/>
      <c r="Q17" s="590"/>
      <c r="R17" s="590"/>
      <c r="S17" s="590"/>
      <c r="T17" s="590"/>
    </row>
    <row r="18" spans="1:20" s="613" customFormat="1" ht="3.15"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8" t="s">
        <v>592</v>
      </c>
      <c r="H19" s="1208"/>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625" defaultRowHeight="13.8"/>
  <cols>
    <col min="1" max="6" width="10.625" style="500" hidden="1" customWidth="1"/>
    <col min="7" max="8" width="9.125" style="506" hidden="1" customWidth="1"/>
    <col min="9" max="9" width="3.75" style="484" customWidth="1"/>
    <col min="10" max="11" width="3.75" style="483" customWidth="1"/>
    <col min="12" max="12" width="12.75" style="477" customWidth="1"/>
    <col min="13" max="13" width="44.75" style="477" customWidth="1"/>
    <col min="14" max="14" width="2" style="477" hidden="1" customWidth="1"/>
    <col min="15" max="17" width="23.75" style="477" hidden="1" customWidth="1"/>
    <col min="18" max="18" width="11.75" style="477" customWidth="1"/>
    <col min="19" max="19" width="3.75" style="477" customWidth="1"/>
    <col min="20" max="20" width="11.75" style="477" customWidth="1"/>
    <col min="21" max="21" width="8.625" style="477" hidden="1" customWidth="1"/>
    <col min="22" max="22" width="4.75" style="477" customWidth="1"/>
    <col min="23" max="23" width="115.75" style="477" customWidth="1"/>
    <col min="24" max="34" width="10.625" style="500"/>
    <col min="35" max="256" width="10.625" style="477"/>
    <col min="257" max="264" width="0" style="477" hidden="1" customWidth="1"/>
    <col min="265" max="267" width="3.75" style="477" customWidth="1"/>
    <col min="268" max="268" width="12.75" style="477" customWidth="1"/>
    <col min="269" max="269" width="47.375" style="477" customWidth="1"/>
    <col min="270" max="273" width="0" style="477" hidden="1" customWidth="1"/>
    <col min="274" max="274" width="11.75" style="477" customWidth="1"/>
    <col min="275" max="275" width="6.375" style="477" bestFit="1" customWidth="1"/>
    <col min="276" max="276" width="11.75" style="477" customWidth="1"/>
    <col min="277" max="277" width="0" style="477" hidden="1" customWidth="1"/>
    <col min="278" max="278" width="3.75" style="477" customWidth="1"/>
    <col min="279" max="279" width="11.125" style="477" bestFit="1" customWidth="1"/>
    <col min="280" max="512" width="10.625" style="477"/>
    <col min="513" max="520" width="0" style="477" hidden="1" customWidth="1"/>
    <col min="521" max="523" width="3.75" style="477" customWidth="1"/>
    <col min="524" max="524" width="12.75" style="477" customWidth="1"/>
    <col min="525" max="525" width="47.375" style="477" customWidth="1"/>
    <col min="526" max="529" width="0" style="477" hidden="1" customWidth="1"/>
    <col min="530" max="530" width="11.75" style="477" customWidth="1"/>
    <col min="531" max="531" width="6.375" style="477" bestFit="1" customWidth="1"/>
    <col min="532" max="532" width="11.75" style="477" customWidth="1"/>
    <col min="533" max="533" width="0" style="477" hidden="1" customWidth="1"/>
    <col min="534" max="534" width="3.75" style="477" customWidth="1"/>
    <col min="535" max="535" width="11.125" style="477" bestFit="1" customWidth="1"/>
    <col min="536" max="768" width="10.625" style="477"/>
    <col min="769" max="776" width="0" style="477" hidden="1" customWidth="1"/>
    <col min="777" max="779" width="3.75" style="477" customWidth="1"/>
    <col min="780" max="780" width="12.75" style="477" customWidth="1"/>
    <col min="781" max="781" width="47.375" style="477" customWidth="1"/>
    <col min="782" max="785" width="0" style="477" hidden="1" customWidth="1"/>
    <col min="786" max="786" width="11.75" style="477" customWidth="1"/>
    <col min="787" max="787" width="6.375" style="477" bestFit="1" customWidth="1"/>
    <col min="788" max="788" width="11.75" style="477" customWidth="1"/>
    <col min="789" max="789" width="0" style="477" hidden="1" customWidth="1"/>
    <col min="790" max="790" width="3.75" style="477" customWidth="1"/>
    <col min="791" max="791" width="11.125" style="477" bestFit="1" customWidth="1"/>
    <col min="792" max="1024" width="10.625" style="477"/>
    <col min="1025" max="1032" width="0" style="477" hidden="1" customWidth="1"/>
    <col min="1033" max="1035" width="3.75" style="477" customWidth="1"/>
    <col min="1036" max="1036" width="12.75" style="477" customWidth="1"/>
    <col min="1037" max="1037" width="47.375" style="477" customWidth="1"/>
    <col min="1038" max="1041" width="0" style="477" hidden="1" customWidth="1"/>
    <col min="1042" max="1042" width="11.75" style="477" customWidth="1"/>
    <col min="1043" max="1043" width="6.375" style="477" bestFit="1" customWidth="1"/>
    <col min="1044" max="1044" width="11.75" style="477" customWidth="1"/>
    <col min="1045" max="1045" width="0" style="477" hidden="1" customWidth="1"/>
    <col min="1046" max="1046" width="3.75" style="477" customWidth="1"/>
    <col min="1047" max="1047" width="11.125" style="477" bestFit="1" customWidth="1"/>
    <col min="1048" max="1280" width="10.625" style="477"/>
    <col min="1281" max="1288" width="0" style="477" hidden="1" customWidth="1"/>
    <col min="1289" max="1291" width="3.75" style="477" customWidth="1"/>
    <col min="1292" max="1292" width="12.75" style="477" customWidth="1"/>
    <col min="1293" max="1293" width="47.375" style="477" customWidth="1"/>
    <col min="1294" max="1297" width="0" style="477" hidden="1" customWidth="1"/>
    <col min="1298" max="1298" width="11.75" style="477" customWidth="1"/>
    <col min="1299" max="1299" width="6.375" style="477" bestFit="1" customWidth="1"/>
    <col min="1300" max="1300" width="11.75" style="477" customWidth="1"/>
    <col min="1301" max="1301" width="0" style="477" hidden="1" customWidth="1"/>
    <col min="1302" max="1302" width="3.75" style="477" customWidth="1"/>
    <col min="1303" max="1303" width="11.125" style="477" bestFit="1" customWidth="1"/>
    <col min="1304" max="1536" width="10.625" style="477"/>
    <col min="1537" max="1544" width="0" style="477" hidden="1" customWidth="1"/>
    <col min="1545" max="1547" width="3.75" style="477" customWidth="1"/>
    <col min="1548" max="1548" width="12.75" style="477" customWidth="1"/>
    <col min="1549" max="1549" width="47.375" style="477" customWidth="1"/>
    <col min="1550" max="1553" width="0" style="477" hidden="1" customWidth="1"/>
    <col min="1554" max="1554" width="11.75" style="477" customWidth="1"/>
    <col min="1555" max="1555" width="6.375" style="477" bestFit="1" customWidth="1"/>
    <col min="1556" max="1556" width="11.75" style="477" customWidth="1"/>
    <col min="1557" max="1557" width="0" style="477" hidden="1" customWidth="1"/>
    <col min="1558" max="1558" width="3.75" style="477" customWidth="1"/>
    <col min="1559" max="1559" width="11.125" style="477" bestFit="1" customWidth="1"/>
    <col min="1560" max="1792" width="10.625" style="477"/>
    <col min="1793" max="1800" width="0" style="477" hidden="1" customWidth="1"/>
    <col min="1801" max="1803" width="3.75" style="477" customWidth="1"/>
    <col min="1804" max="1804" width="12.75" style="477" customWidth="1"/>
    <col min="1805" max="1805" width="47.375" style="477" customWidth="1"/>
    <col min="1806" max="1809" width="0" style="477" hidden="1" customWidth="1"/>
    <col min="1810" max="1810" width="11.75" style="477" customWidth="1"/>
    <col min="1811" max="1811" width="6.375" style="477" bestFit="1" customWidth="1"/>
    <col min="1812" max="1812" width="11.75" style="477" customWidth="1"/>
    <col min="1813" max="1813" width="0" style="477" hidden="1" customWidth="1"/>
    <col min="1814" max="1814" width="3.75" style="477" customWidth="1"/>
    <col min="1815" max="1815" width="11.125" style="477" bestFit="1" customWidth="1"/>
    <col min="1816" max="2048" width="10.625" style="477"/>
    <col min="2049" max="2056" width="0" style="477" hidden="1" customWidth="1"/>
    <col min="2057" max="2059" width="3.75" style="477" customWidth="1"/>
    <col min="2060" max="2060" width="12.75" style="477" customWidth="1"/>
    <col min="2061" max="2061" width="47.375" style="477" customWidth="1"/>
    <col min="2062" max="2065" width="0" style="477" hidden="1" customWidth="1"/>
    <col min="2066" max="2066" width="11.75" style="477" customWidth="1"/>
    <col min="2067" max="2067" width="6.375" style="477" bestFit="1" customWidth="1"/>
    <col min="2068" max="2068" width="11.75" style="477" customWidth="1"/>
    <col min="2069" max="2069" width="0" style="477" hidden="1" customWidth="1"/>
    <col min="2070" max="2070" width="3.75" style="477" customWidth="1"/>
    <col min="2071" max="2071" width="11.125" style="477" bestFit="1" customWidth="1"/>
    <col min="2072" max="2304" width="10.625" style="477"/>
    <col min="2305" max="2312" width="0" style="477" hidden="1" customWidth="1"/>
    <col min="2313" max="2315" width="3.75" style="477" customWidth="1"/>
    <col min="2316" max="2316" width="12.75" style="477" customWidth="1"/>
    <col min="2317" max="2317" width="47.375" style="477" customWidth="1"/>
    <col min="2318" max="2321" width="0" style="477" hidden="1" customWidth="1"/>
    <col min="2322" max="2322" width="11.75" style="477" customWidth="1"/>
    <col min="2323" max="2323" width="6.375" style="477" bestFit="1" customWidth="1"/>
    <col min="2324" max="2324" width="11.75" style="477" customWidth="1"/>
    <col min="2325" max="2325" width="0" style="477" hidden="1" customWidth="1"/>
    <col min="2326" max="2326" width="3.75" style="477" customWidth="1"/>
    <col min="2327" max="2327" width="11.125" style="477" bestFit="1" customWidth="1"/>
    <col min="2328" max="2560" width="10.625" style="477"/>
    <col min="2561" max="2568" width="0" style="477" hidden="1" customWidth="1"/>
    <col min="2569" max="2571" width="3.75" style="477" customWidth="1"/>
    <col min="2572" max="2572" width="12.75" style="477" customWidth="1"/>
    <col min="2573" max="2573" width="47.375" style="477" customWidth="1"/>
    <col min="2574" max="2577" width="0" style="477" hidden="1" customWidth="1"/>
    <col min="2578" max="2578" width="11.75" style="477" customWidth="1"/>
    <col min="2579" max="2579" width="6.375" style="477" bestFit="1" customWidth="1"/>
    <col min="2580" max="2580" width="11.75" style="477" customWidth="1"/>
    <col min="2581" max="2581" width="0" style="477" hidden="1" customWidth="1"/>
    <col min="2582" max="2582" width="3.75" style="477" customWidth="1"/>
    <col min="2583" max="2583" width="11.125" style="477" bestFit="1" customWidth="1"/>
    <col min="2584" max="2816" width="10.625" style="477"/>
    <col min="2817" max="2824" width="0" style="477" hidden="1" customWidth="1"/>
    <col min="2825" max="2827" width="3.75" style="477" customWidth="1"/>
    <col min="2828" max="2828" width="12.75" style="477" customWidth="1"/>
    <col min="2829" max="2829" width="47.375" style="477" customWidth="1"/>
    <col min="2830" max="2833" width="0" style="477" hidden="1" customWidth="1"/>
    <col min="2834" max="2834" width="11.75" style="477" customWidth="1"/>
    <col min="2835" max="2835" width="6.375" style="477" bestFit="1" customWidth="1"/>
    <col min="2836" max="2836" width="11.75" style="477" customWidth="1"/>
    <col min="2837" max="2837" width="0" style="477" hidden="1" customWidth="1"/>
    <col min="2838" max="2838" width="3.75" style="477" customWidth="1"/>
    <col min="2839" max="2839" width="11.125" style="477" bestFit="1" customWidth="1"/>
    <col min="2840" max="3072" width="10.625" style="477"/>
    <col min="3073" max="3080" width="0" style="477" hidden="1" customWidth="1"/>
    <col min="3081" max="3083" width="3.75" style="477" customWidth="1"/>
    <col min="3084" max="3084" width="12.75" style="477" customWidth="1"/>
    <col min="3085" max="3085" width="47.375" style="477" customWidth="1"/>
    <col min="3086" max="3089" width="0" style="477" hidden="1" customWidth="1"/>
    <col min="3090" max="3090" width="11.75" style="477" customWidth="1"/>
    <col min="3091" max="3091" width="6.375" style="477" bestFit="1" customWidth="1"/>
    <col min="3092" max="3092" width="11.75" style="477" customWidth="1"/>
    <col min="3093" max="3093" width="0" style="477" hidden="1" customWidth="1"/>
    <col min="3094" max="3094" width="3.75" style="477" customWidth="1"/>
    <col min="3095" max="3095" width="11.125" style="477" bestFit="1" customWidth="1"/>
    <col min="3096" max="3328" width="10.625" style="477"/>
    <col min="3329" max="3336" width="0" style="477" hidden="1" customWidth="1"/>
    <col min="3337" max="3339" width="3.75" style="477" customWidth="1"/>
    <col min="3340" max="3340" width="12.75" style="477" customWidth="1"/>
    <col min="3341" max="3341" width="47.375" style="477" customWidth="1"/>
    <col min="3342" max="3345" width="0" style="477" hidden="1" customWidth="1"/>
    <col min="3346" max="3346" width="11.75" style="477" customWidth="1"/>
    <col min="3347" max="3347" width="6.375" style="477" bestFit="1" customWidth="1"/>
    <col min="3348" max="3348" width="11.75" style="477" customWidth="1"/>
    <col min="3349" max="3349" width="0" style="477" hidden="1" customWidth="1"/>
    <col min="3350" max="3350" width="3.75" style="477" customWidth="1"/>
    <col min="3351" max="3351" width="11.125" style="477" bestFit="1" customWidth="1"/>
    <col min="3352" max="3584" width="10.625" style="477"/>
    <col min="3585" max="3592" width="0" style="477" hidden="1" customWidth="1"/>
    <col min="3593" max="3595" width="3.75" style="477" customWidth="1"/>
    <col min="3596" max="3596" width="12.75" style="477" customWidth="1"/>
    <col min="3597" max="3597" width="47.375" style="477" customWidth="1"/>
    <col min="3598" max="3601" width="0" style="477" hidden="1" customWidth="1"/>
    <col min="3602" max="3602" width="11.75" style="477" customWidth="1"/>
    <col min="3603" max="3603" width="6.375" style="477" bestFit="1" customWidth="1"/>
    <col min="3604" max="3604" width="11.75" style="477" customWidth="1"/>
    <col min="3605" max="3605" width="0" style="477" hidden="1" customWidth="1"/>
    <col min="3606" max="3606" width="3.75" style="477" customWidth="1"/>
    <col min="3607" max="3607" width="11.125" style="477" bestFit="1" customWidth="1"/>
    <col min="3608" max="3840" width="10.625" style="477"/>
    <col min="3841" max="3848" width="0" style="477" hidden="1" customWidth="1"/>
    <col min="3849" max="3851" width="3.75" style="477" customWidth="1"/>
    <col min="3852" max="3852" width="12.75" style="477" customWidth="1"/>
    <col min="3853" max="3853" width="47.375" style="477" customWidth="1"/>
    <col min="3854" max="3857" width="0" style="477" hidden="1" customWidth="1"/>
    <col min="3858" max="3858" width="11.75" style="477" customWidth="1"/>
    <col min="3859" max="3859" width="6.375" style="477" bestFit="1" customWidth="1"/>
    <col min="3860" max="3860" width="11.75" style="477" customWidth="1"/>
    <col min="3861" max="3861" width="0" style="477" hidden="1" customWidth="1"/>
    <col min="3862" max="3862" width="3.75" style="477" customWidth="1"/>
    <col min="3863" max="3863" width="11.125" style="477" bestFit="1" customWidth="1"/>
    <col min="3864" max="4096" width="10.625" style="477"/>
    <col min="4097" max="4104" width="0" style="477" hidden="1" customWidth="1"/>
    <col min="4105" max="4107" width="3.75" style="477" customWidth="1"/>
    <col min="4108" max="4108" width="12.75" style="477" customWidth="1"/>
    <col min="4109" max="4109" width="47.375" style="477" customWidth="1"/>
    <col min="4110" max="4113" width="0" style="477" hidden="1" customWidth="1"/>
    <col min="4114" max="4114" width="11.75" style="477" customWidth="1"/>
    <col min="4115" max="4115" width="6.375" style="477" bestFit="1" customWidth="1"/>
    <col min="4116" max="4116" width="11.75" style="477" customWidth="1"/>
    <col min="4117" max="4117" width="0" style="477" hidden="1" customWidth="1"/>
    <col min="4118" max="4118" width="3.75" style="477" customWidth="1"/>
    <col min="4119" max="4119" width="11.125" style="477" bestFit="1" customWidth="1"/>
    <col min="4120" max="4352" width="10.625" style="477"/>
    <col min="4353" max="4360" width="0" style="477" hidden="1" customWidth="1"/>
    <col min="4361" max="4363" width="3.75" style="477" customWidth="1"/>
    <col min="4364" max="4364" width="12.75" style="477" customWidth="1"/>
    <col min="4365" max="4365" width="47.375" style="477" customWidth="1"/>
    <col min="4366" max="4369" width="0" style="477" hidden="1" customWidth="1"/>
    <col min="4370" max="4370" width="11.75" style="477" customWidth="1"/>
    <col min="4371" max="4371" width="6.375" style="477" bestFit="1" customWidth="1"/>
    <col min="4372" max="4372" width="11.75" style="477" customWidth="1"/>
    <col min="4373" max="4373" width="0" style="477" hidden="1" customWidth="1"/>
    <col min="4374" max="4374" width="3.75" style="477" customWidth="1"/>
    <col min="4375" max="4375" width="11.125" style="477" bestFit="1" customWidth="1"/>
    <col min="4376" max="4608" width="10.625" style="477"/>
    <col min="4609" max="4616" width="0" style="477" hidden="1" customWidth="1"/>
    <col min="4617" max="4619" width="3.75" style="477" customWidth="1"/>
    <col min="4620" max="4620" width="12.75" style="477" customWidth="1"/>
    <col min="4621" max="4621" width="47.375" style="477" customWidth="1"/>
    <col min="4622" max="4625" width="0" style="477" hidden="1" customWidth="1"/>
    <col min="4626" max="4626" width="11.75" style="477" customWidth="1"/>
    <col min="4627" max="4627" width="6.375" style="477" bestFit="1" customWidth="1"/>
    <col min="4628" max="4628" width="11.75" style="477" customWidth="1"/>
    <col min="4629" max="4629" width="0" style="477" hidden="1" customWidth="1"/>
    <col min="4630" max="4630" width="3.75" style="477" customWidth="1"/>
    <col min="4631" max="4631" width="11.125" style="477" bestFit="1" customWidth="1"/>
    <col min="4632" max="4864" width="10.625" style="477"/>
    <col min="4865" max="4872" width="0" style="477" hidden="1" customWidth="1"/>
    <col min="4873" max="4875" width="3.75" style="477" customWidth="1"/>
    <col min="4876" max="4876" width="12.75" style="477" customWidth="1"/>
    <col min="4877" max="4877" width="47.375" style="477" customWidth="1"/>
    <col min="4878" max="4881" width="0" style="477" hidden="1" customWidth="1"/>
    <col min="4882" max="4882" width="11.75" style="477" customWidth="1"/>
    <col min="4883" max="4883" width="6.375" style="477" bestFit="1" customWidth="1"/>
    <col min="4884" max="4884" width="11.75" style="477" customWidth="1"/>
    <col min="4885" max="4885" width="0" style="477" hidden="1" customWidth="1"/>
    <col min="4886" max="4886" width="3.75" style="477" customWidth="1"/>
    <col min="4887" max="4887" width="11.125" style="477" bestFit="1" customWidth="1"/>
    <col min="4888" max="5120" width="10.625" style="477"/>
    <col min="5121" max="5128" width="0" style="477" hidden="1" customWidth="1"/>
    <col min="5129" max="5131" width="3.75" style="477" customWidth="1"/>
    <col min="5132" max="5132" width="12.75" style="477" customWidth="1"/>
    <col min="5133" max="5133" width="47.375" style="477" customWidth="1"/>
    <col min="5134" max="5137" width="0" style="477" hidden="1" customWidth="1"/>
    <col min="5138" max="5138" width="11.75" style="477" customWidth="1"/>
    <col min="5139" max="5139" width="6.375" style="477" bestFit="1" customWidth="1"/>
    <col min="5140" max="5140" width="11.75" style="477" customWidth="1"/>
    <col min="5141" max="5141" width="0" style="477" hidden="1" customWidth="1"/>
    <col min="5142" max="5142" width="3.75" style="477" customWidth="1"/>
    <col min="5143" max="5143" width="11.125" style="477" bestFit="1" customWidth="1"/>
    <col min="5144" max="5376" width="10.625" style="477"/>
    <col min="5377" max="5384" width="0" style="477" hidden="1" customWidth="1"/>
    <col min="5385" max="5387" width="3.75" style="477" customWidth="1"/>
    <col min="5388" max="5388" width="12.75" style="477" customWidth="1"/>
    <col min="5389" max="5389" width="47.375" style="477" customWidth="1"/>
    <col min="5390" max="5393" width="0" style="477" hidden="1" customWidth="1"/>
    <col min="5394" max="5394" width="11.75" style="477" customWidth="1"/>
    <col min="5395" max="5395" width="6.375" style="477" bestFit="1" customWidth="1"/>
    <col min="5396" max="5396" width="11.75" style="477" customWidth="1"/>
    <col min="5397" max="5397" width="0" style="477" hidden="1" customWidth="1"/>
    <col min="5398" max="5398" width="3.75" style="477" customWidth="1"/>
    <col min="5399" max="5399" width="11.125" style="477" bestFit="1" customWidth="1"/>
    <col min="5400" max="5632" width="10.625" style="477"/>
    <col min="5633" max="5640" width="0" style="477" hidden="1" customWidth="1"/>
    <col min="5641" max="5643" width="3.75" style="477" customWidth="1"/>
    <col min="5644" max="5644" width="12.75" style="477" customWidth="1"/>
    <col min="5645" max="5645" width="47.375" style="477" customWidth="1"/>
    <col min="5646" max="5649" width="0" style="477" hidden="1" customWidth="1"/>
    <col min="5650" max="5650" width="11.75" style="477" customWidth="1"/>
    <col min="5651" max="5651" width="6.375" style="477" bestFit="1" customWidth="1"/>
    <col min="5652" max="5652" width="11.75" style="477" customWidth="1"/>
    <col min="5653" max="5653" width="0" style="477" hidden="1" customWidth="1"/>
    <col min="5654" max="5654" width="3.75" style="477" customWidth="1"/>
    <col min="5655" max="5655" width="11.125" style="477" bestFit="1" customWidth="1"/>
    <col min="5656" max="5888" width="10.625" style="477"/>
    <col min="5889" max="5896" width="0" style="477" hidden="1" customWidth="1"/>
    <col min="5897" max="5899" width="3.75" style="477" customWidth="1"/>
    <col min="5900" max="5900" width="12.75" style="477" customWidth="1"/>
    <col min="5901" max="5901" width="47.375" style="477" customWidth="1"/>
    <col min="5902" max="5905" width="0" style="477" hidden="1" customWidth="1"/>
    <col min="5906" max="5906" width="11.75" style="477" customWidth="1"/>
    <col min="5907" max="5907" width="6.375" style="477" bestFit="1" customWidth="1"/>
    <col min="5908" max="5908" width="11.75" style="477" customWidth="1"/>
    <col min="5909" max="5909" width="0" style="477" hidden="1" customWidth="1"/>
    <col min="5910" max="5910" width="3.75" style="477" customWidth="1"/>
    <col min="5911" max="5911" width="11.125" style="477" bestFit="1" customWidth="1"/>
    <col min="5912" max="6144" width="10.625" style="477"/>
    <col min="6145" max="6152" width="0" style="477" hidden="1" customWidth="1"/>
    <col min="6153" max="6155" width="3.75" style="477" customWidth="1"/>
    <col min="6156" max="6156" width="12.75" style="477" customWidth="1"/>
    <col min="6157" max="6157" width="47.375" style="477" customWidth="1"/>
    <col min="6158" max="6161" width="0" style="477" hidden="1" customWidth="1"/>
    <col min="6162" max="6162" width="11.75" style="477" customWidth="1"/>
    <col min="6163" max="6163" width="6.375" style="477" bestFit="1" customWidth="1"/>
    <col min="6164" max="6164" width="11.75" style="477" customWidth="1"/>
    <col min="6165" max="6165" width="0" style="477" hidden="1" customWidth="1"/>
    <col min="6166" max="6166" width="3.75" style="477" customWidth="1"/>
    <col min="6167" max="6167" width="11.125" style="477" bestFit="1" customWidth="1"/>
    <col min="6168" max="6400" width="10.625" style="477"/>
    <col min="6401" max="6408" width="0" style="477" hidden="1" customWidth="1"/>
    <col min="6409" max="6411" width="3.75" style="477" customWidth="1"/>
    <col min="6412" max="6412" width="12.75" style="477" customWidth="1"/>
    <col min="6413" max="6413" width="47.375" style="477" customWidth="1"/>
    <col min="6414" max="6417" width="0" style="477" hidden="1" customWidth="1"/>
    <col min="6418" max="6418" width="11.75" style="477" customWidth="1"/>
    <col min="6419" max="6419" width="6.375" style="477" bestFit="1" customWidth="1"/>
    <col min="6420" max="6420" width="11.75" style="477" customWidth="1"/>
    <col min="6421" max="6421" width="0" style="477" hidden="1" customWidth="1"/>
    <col min="6422" max="6422" width="3.75" style="477" customWidth="1"/>
    <col min="6423" max="6423" width="11.125" style="477" bestFit="1" customWidth="1"/>
    <col min="6424" max="6656" width="10.625" style="477"/>
    <col min="6657" max="6664" width="0" style="477" hidden="1" customWidth="1"/>
    <col min="6665" max="6667" width="3.75" style="477" customWidth="1"/>
    <col min="6668" max="6668" width="12.75" style="477" customWidth="1"/>
    <col min="6669" max="6669" width="47.375" style="477" customWidth="1"/>
    <col min="6670" max="6673" width="0" style="477" hidden="1" customWidth="1"/>
    <col min="6674" max="6674" width="11.75" style="477" customWidth="1"/>
    <col min="6675" max="6675" width="6.375" style="477" bestFit="1" customWidth="1"/>
    <col min="6676" max="6676" width="11.75" style="477" customWidth="1"/>
    <col min="6677" max="6677" width="0" style="477" hidden="1" customWidth="1"/>
    <col min="6678" max="6678" width="3.75" style="477" customWidth="1"/>
    <col min="6679" max="6679" width="11.125" style="477" bestFit="1" customWidth="1"/>
    <col min="6680" max="6912" width="10.625" style="477"/>
    <col min="6913" max="6920" width="0" style="477" hidden="1" customWidth="1"/>
    <col min="6921" max="6923" width="3.75" style="477" customWidth="1"/>
    <col min="6924" max="6924" width="12.75" style="477" customWidth="1"/>
    <col min="6925" max="6925" width="47.375" style="477" customWidth="1"/>
    <col min="6926" max="6929" width="0" style="477" hidden="1" customWidth="1"/>
    <col min="6930" max="6930" width="11.75" style="477" customWidth="1"/>
    <col min="6931" max="6931" width="6.375" style="477" bestFit="1" customWidth="1"/>
    <col min="6932" max="6932" width="11.75" style="477" customWidth="1"/>
    <col min="6933" max="6933" width="0" style="477" hidden="1" customWidth="1"/>
    <col min="6934" max="6934" width="3.75" style="477" customWidth="1"/>
    <col min="6935" max="6935" width="11.125" style="477" bestFit="1" customWidth="1"/>
    <col min="6936" max="7168" width="10.625" style="477"/>
    <col min="7169" max="7176" width="0" style="477" hidden="1" customWidth="1"/>
    <col min="7177" max="7179" width="3.75" style="477" customWidth="1"/>
    <col min="7180" max="7180" width="12.75" style="477" customWidth="1"/>
    <col min="7181" max="7181" width="47.375" style="477" customWidth="1"/>
    <col min="7182" max="7185" width="0" style="477" hidden="1" customWidth="1"/>
    <col min="7186" max="7186" width="11.75" style="477" customWidth="1"/>
    <col min="7187" max="7187" width="6.375" style="477" bestFit="1" customWidth="1"/>
    <col min="7188" max="7188" width="11.75" style="477" customWidth="1"/>
    <col min="7189" max="7189" width="0" style="477" hidden="1" customWidth="1"/>
    <col min="7190" max="7190" width="3.75" style="477" customWidth="1"/>
    <col min="7191" max="7191" width="11.125" style="477" bestFit="1" customWidth="1"/>
    <col min="7192" max="7424" width="10.625" style="477"/>
    <col min="7425" max="7432" width="0" style="477" hidden="1" customWidth="1"/>
    <col min="7433" max="7435" width="3.75" style="477" customWidth="1"/>
    <col min="7436" max="7436" width="12.75" style="477" customWidth="1"/>
    <col min="7437" max="7437" width="47.375" style="477" customWidth="1"/>
    <col min="7438" max="7441" width="0" style="477" hidden="1" customWidth="1"/>
    <col min="7442" max="7442" width="11.75" style="477" customWidth="1"/>
    <col min="7443" max="7443" width="6.375" style="477" bestFit="1" customWidth="1"/>
    <col min="7444" max="7444" width="11.75" style="477" customWidth="1"/>
    <col min="7445" max="7445" width="0" style="477" hidden="1" customWidth="1"/>
    <col min="7446" max="7446" width="3.75" style="477" customWidth="1"/>
    <col min="7447" max="7447" width="11.125" style="477" bestFit="1" customWidth="1"/>
    <col min="7448" max="7680" width="10.625" style="477"/>
    <col min="7681" max="7688" width="0" style="477" hidden="1" customWidth="1"/>
    <col min="7689" max="7691" width="3.75" style="477" customWidth="1"/>
    <col min="7692" max="7692" width="12.75" style="477" customWidth="1"/>
    <col min="7693" max="7693" width="47.375" style="477" customWidth="1"/>
    <col min="7694" max="7697" width="0" style="477" hidden="1" customWidth="1"/>
    <col min="7698" max="7698" width="11.75" style="477" customWidth="1"/>
    <col min="7699" max="7699" width="6.375" style="477" bestFit="1" customWidth="1"/>
    <col min="7700" max="7700" width="11.75" style="477" customWidth="1"/>
    <col min="7701" max="7701" width="0" style="477" hidden="1" customWidth="1"/>
    <col min="7702" max="7702" width="3.75" style="477" customWidth="1"/>
    <col min="7703" max="7703" width="11.125" style="477" bestFit="1" customWidth="1"/>
    <col min="7704" max="7936" width="10.625" style="477"/>
    <col min="7937" max="7944" width="0" style="477" hidden="1" customWidth="1"/>
    <col min="7945" max="7947" width="3.75" style="477" customWidth="1"/>
    <col min="7948" max="7948" width="12.75" style="477" customWidth="1"/>
    <col min="7949" max="7949" width="47.375" style="477" customWidth="1"/>
    <col min="7950" max="7953" width="0" style="477" hidden="1" customWidth="1"/>
    <col min="7954" max="7954" width="11.75" style="477" customWidth="1"/>
    <col min="7955" max="7955" width="6.375" style="477" bestFit="1" customWidth="1"/>
    <col min="7956" max="7956" width="11.75" style="477" customWidth="1"/>
    <col min="7957" max="7957" width="0" style="477" hidden="1" customWidth="1"/>
    <col min="7958" max="7958" width="3.75" style="477" customWidth="1"/>
    <col min="7959" max="7959" width="11.125" style="477" bestFit="1" customWidth="1"/>
    <col min="7960" max="8192" width="10.625" style="477"/>
    <col min="8193" max="8200" width="0" style="477" hidden="1" customWidth="1"/>
    <col min="8201" max="8203" width="3.75" style="477" customWidth="1"/>
    <col min="8204" max="8204" width="12.75" style="477" customWidth="1"/>
    <col min="8205" max="8205" width="47.375" style="477" customWidth="1"/>
    <col min="8206" max="8209" width="0" style="477" hidden="1" customWidth="1"/>
    <col min="8210" max="8210" width="11.75" style="477" customWidth="1"/>
    <col min="8211" max="8211" width="6.375" style="477" bestFit="1" customWidth="1"/>
    <col min="8212" max="8212" width="11.75" style="477" customWidth="1"/>
    <col min="8213" max="8213" width="0" style="477" hidden="1" customWidth="1"/>
    <col min="8214" max="8214" width="3.75" style="477" customWidth="1"/>
    <col min="8215" max="8215" width="11.125" style="477" bestFit="1" customWidth="1"/>
    <col min="8216" max="8448" width="10.625" style="477"/>
    <col min="8449" max="8456" width="0" style="477" hidden="1" customWidth="1"/>
    <col min="8457" max="8459" width="3.75" style="477" customWidth="1"/>
    <col min="8460" max="8460" width="12.75" style="477" customWidth="1"/>
    <col min="8461" max="8461" width="47.375" style="477" customWidth="1"/>
    <col min="8462" max="8465" width="0" style="477" hidden="1" customWidth="1"/>
    <col min="8466" max="8466" width="11.75" style="477" customWidth="1"/>
    <col min="8467" max="8467" width="6.375" style="477" bestFit="1" customWidth="1"/>
    <col min="8468" max="8468" width="11.75" style="477" customWidth="1"/>
    <col min="8469" max="8469" width="0" style="477" hidden="1" customWidth="1"/>
    <col min="8470" max="8470" width="3.75" style="477" customWidth="1"/>
    <col min="8471" max="8471" width="11.125" style="477" bestFit="1" customWidth="1"/>
    <col min="8472" max="8704" width="10.625" style="477"/>
    <col min="8705" max="8712" width="0" style="477" hidden="1" customWidth="1"/>
    <col min="8713" max="8715" width="3.75" style="477" customWidth="1"/>
    <col min="8716" max="8716" width="12.75" style="477" customWidth="1"/>
    <col min="8717" max="8717" width="47.375" style="477" customWidth="1"/>
    <col min="8718" max="8721" width="0" style="477" hidden="1" customWidth="1"/>
    <col min="8722" max="8722" width="11.75" style="477" customWidth="1"/>
    <col min="8723" max="8723" width="6.375" style="477" bestFit="1" customWidth="1"/>
    <col min="8724" max="8724" width="11.75" style="477" customWidth="1"/>
    <col min="8725" max="8725" width="0" style="477" hidden="1" customWidth="1"/>
    <col min="8726" max="8726" width="3.75" style="477" customWidth="1"/>
    <col min="8727" max="8727" width="11.125" style="477" bestFit="1" customWidth="1"/>
    <col min="8728" max="8960" width="10.625" style="477"/>
    <col min="8961" max="8968" width="0" style="477" hidden="1" customWidth="1"/>
    <col min="8969" max="8971" width="3.75" style="477" customWidth="1"/>
    <col min="8972" max="8972" width="12.75" style="477" customWidth="1"/>
    <col min="8973" max="8973" width="47.375" style="477" customWidth="1"/>
    <col min="8974" max="8977" width="0" style="477" hidden="1" customWidth="1"/>
    <col min="8978" max="8978" width="11.75" style="477" customWidth="1"/>
    <col min="8979" max="8979" width="6.375" style="477" bestFit="1" customWidth="1"/>
    <col min="8980" max="8980" width="11.75" style="477" customWidth="1"/>
    <col min="8981" max="8981" width="0" style="477" hidden="1" customWidth="1"/>
    <col min="8982" max="8982" width="3.75" style="477" customWidth="1"/>
    <col min="8983" max="8983" width="11.125" style="477" bestFit="1" customWidth="1"/>
    <col min="8984" max="9216" width="10.625" style="477"/>
    <col min="9217" max="9224" width="0" style="477" hidden="1" customWidth="1"/>
    <col min="9225" max="9227" width="3.75" style="477" customWidth="1"/>
    <col min="9228" max="9228" width="12.75" style="477" customWidth="1"/>
    <col min="9229" max="9229" width="47.375" style="477" customWidth="1"/>
    <col min="9230" max="9233" width="0" style="477" hidden="1" customWidth="1"/>
    <col min="9234" max="9234" width="11.75" style="477" customWidth="1"/>
    <col min="9235" max="9235" width="6.375" style="477" bestFit="1" customWidth="1"/>
    <col min="9236" max="9236" width="11.75" style="477" customWidth="1"/>
    <col min="9237" max="9237" width="0" style="477" hidden="1" customWidth="1"/>
    <col min="9238" max="9238" width="3.75" style="477" customWidth="1"/>
    <col min="9239" max="9239" width="11.125" style="477" bestFit="1" customWidth="1"/>
    <col min="9240" max="9472" width="10.625" style="477"/>
    <col min="9473" max="9480" width="0" style="477" hidden="1" customWidth="1"/>
    <col min="9481" max="9483" width="3.75" style="477" customWidth="1"/>
    <col min="9484" max="9484" width="12.75" style="477" customWidth="1"/>
    <col min="9485" max="9485" width="47.375" style="477" customWidth="1"/>
    <col min="9486" max="9489" width="0" style="477" hidden="1" customWidth="1"/>
    <col min="9490" max="9490" width="11.75" style="477" customWidth="1"/>
    <col min="9491" max="9491" width="6.375" style="477" bestFit="1" customWidth="1"/>
    <col min="9492" max="9492" width="11.75" style="477" customWidth="1"/>
    <col min="9493" max="9493" width="0" style="477" hidden="1" customWidth="1"/>
    <col min="9494" max="9494" width="3.75" style="477" customWidth="1"/>
    <col min="9495" max="9495" width="11.125" style="477" bestFit="1" customWidth="1"/>
    <col min="9496" max="9728" width="10.625" style="477"/>
    <col min="9729" max="9736" width="0" style="477" hidden="1" customWidth="1"/>
    <col min="9737" max="9739" width="3.75" style="477" customWidth="1"/>
    <col min="9740" max="9740" width="12.75" style="477" customWidth="1"/>
    <col min="9741" max="9741" width="47.375" style="477" customWidth="1"/>
    <col min="9742" max="9745" width="0" style="477" hidden="1" customWidth="1"/>
    <col min="9746" max="9746" width="11.75" style="477" customWidth="1"/>
    <col min="9747" max="9747" width="6.375" style="477" bestFit="1" customWidth="1"/>
    <col min="9748" max="9748" width="11.75" style="477" customWidth="1"/>
    <col min="9749" max="9749" width="0" style="477" hidden="1" customWidth="1"/>
    <col min="9750" max="9750" width="3.75" style="477" customWidth="1"/>
    <col min="9751" max="9751" width="11.125" style="477" bestFit="1" customWidth="1"/>
    <col min="9752" max="9984" width="10.625" style="477"/>
    <col min="9985" max="9992" width="0" style="477" hidden="1" customWidth="1"/>
    <col min="9993" max="9995" width="3.75" style="477" customWidth="1"/>
    <col min="9996" max="9996" width="12.75" style="477" customWidth="1"/>
    <col min="9997" max="9997" width="47.375" style="477" customWidth="1"/>
    <col min="9998" max="10001" width="0" style="477" hidden="1" customWidth="1"/>
    <col min="10002" max="10002" width="11.75" style="477" customWidth="1"/>
    <col min="10003" max="10003" width="6.375" style="477" bestFit="1" customWidth="1"/>
    <col min="10004" max="10004" width="11.75" style="477" customWidth="1"/>
    <col min="10005" max="10005" width="0" style="477" hidden="1" customWidth="1"/>
    <col min="10006" max="10006" width="3.75" style="477" customWidth="1"/>
    <col min="10007" max="10007" width="11.125" style="477" bestFit="1" customWidth="1"/>
    <col min="10008" max="10240" width="10.625" style="477"/>
    <col min="10241" max="10248" width="0" style="477" hidden="1" customWidth="1"/>
    <col min="10249" max="10251" width="3.75" style="477" customWidth="1"/>
    <col min="10252" max="10252" width="12.75" style="477" customWidth="1"/>
    <col min="10253" max="10253" width="47.375" style="477" customWidth="1"/>
    <col min="10254" max="10257" width="0" style="477" hidden="1" customWidth="1"/>
    <col min="10258" max="10258" width="11.75" style="477" customWidth="1"/>
    <col min="10259" max="10259" width="6.375" style="477" bestFit="1" customWidth="1"/>
    <col min="10260" max="10260" width="11.75" style="477" customWidth="1"/>
    <col min="10261" max="10261" width="0" style="477" hidden="1" customWidth="1"/>
    <col min="10262" max="10262" width="3.75" style="477" customWidth="1"/>
    <col min="10263" max="10263" width="11.125" style="477" bestFit="1" customWidth="1"/>
    <col min="10264" max="10496" width="10.625" style="477"/>
    <col min="10497" max="10504" width="0" style="477" hidden="1" customWidth="1"/>
    <col min="10505" max="10507" width="3.75" style="477" customWidth="1"/>
    <col min="10508" max="10508" width="12.75" style="477" customWidth="1"/>
    <col min="10509" max="10509" width="47.375" style="477" customWidth="1"/>
    <col min="10510" max="10513" width="0" style="477" hidden="1" customWidth="1"/>
    <col min="10514" max="10514" width="11.75" style="477" customWidth="1"/>
    <col min="10515" max="10515" width="6.375" style="477" bestFit="1" customWidth="1"/>
    <col min="10516" max="10516" width="11.75" style="477" customWidth="1"/>
    <col min="10517" max="10517" width="0" style="477" hidden="1" customWidth="1"/>
    <col min="10518" max="10518" width="3.75" style="477" customWidth="1"/>
    <col min="10519" max="10519" width="11.125" style="477" bestFit="1" customWidth="1"/>
    <col min="10520" max="10752" width="10.625" style="477"/>
    <col min="10753" max="10760" width="0" style="477" hidden="1" customWidth="1"/>
    <col min="10761" max="10763" width="3.75" style="477" customWidth="1"/>
    <col min="10764" max="10764" width="12.75" style="477" customWidth="1"/>
    <col min="10765" max="10765" width="47.375" style="477" customWidth="1"/>
    <col min="10766" max="10769" width="0" style="477" hidden="1" customWidth="1"/>
    <col min="10770" max="10770" width="11.75" style="477" customWidth="1"/>
    <col min="10771" max="10771" width="6.375" style="477" bestFit="1" customWidth="1"/>
    <col min="10772" max="10772" width="11.75" style="477" customWidth="1"/>
    <col min="10773" max="10773" width="0" style="477" hidden="1" customWidth="1"/>
    <col min="10774" max="10774" width="3.75" style="477" customWidth="1"/>
    <col min="10775" max="10775" width="11.125" style="477" bestFit="1" customWidth="1"/>
    <col min="10776" max="11008" width="10.625" style="477"/>
    <col min="11009" max="11016" width="0" style="477" hidden="1" customWidth="1"/>
    <col min="11017" max="11019" width="3.75" style="477" customWidth="1"/>
    <col min="11020" max="11020" width="12.75" style="477" customWidth="1"/>
    <col min="11021" max="11021" width="47.375" style="477" customWidth="1"/>
    <col min="11022" max="11025" width="0" style="477" hidden="1" customWidth="1"/>
    <col min="11026" max="11026" width="11.75" style="477" customWidth="1"/>
    <col min="11027" max="11027" width="6.375" style="477" bestFit="1" customWidth="1"/>
    <col min="11028" max="11028" width="11.75" style="477" customWidth="1"/>
    <col min="11029" max="11029" width="0" style="477" hidden="1" customWidth="1"/>
    <col min="11030" max="11030" width="3.75" style="477" customWidth="1"/>
    <col min="11031" max="11031" width="11.125" style="477" bestFit="1" customWidth="1"/>
    <col min="11032" max="11264" width="10.625" style="477"/>
    <col min="11265" max="11272" width="0" style="477" hidden="1" customWidth="1"/>
    <col min="11273" max="11275" width="3.75" style="477" customWidth="1"/>
    <col min="11276" max="11276" width="12.75" style="477" customWidth="1"/>
    <col min="11277" max="11277" width="47.375" style="477" customWidth="1"/>
    <col min="11278" max="11281" width="0" style="477" hidden="1" customWidth="1"/>
    <col min="11282" max="11282" width="11.75" style="477" customWidth="1"/>
    <col min="11283" max="11283" width="6.375" style="477" bestFit="1" customWidth="1"/>
    <col min="11284" max="11284" width="11.75" style="477" customWidth="1"/>
    <col min="11285" max="11285" width="0" style="477" hidden="1" customWidth="1"/>
    <col min="11286" max="11286" width="3.75" style="477" customWidth="1"/>
    <col min="11287" max="11287" width="11.125" style="477" bestFit="1" customWidth="1"/>
    <col min="11288" max="11520" width="10.625" style="477"/>
    <col min="11521" max="11528" width="0" style="477" hidden="1" customWidth="1"/>
    <col min="11529" max="11531" width="3.75" style="477" customWidth="1"/>
    <col min="11532" max="11532" width="12.75" style="477" customWidth="1"/>
    <col min="11533" max="11533" width="47.375" style="477" customWidth="1"/>
    <col min="11534" max="11537" width="0" style="477" hidden="1" customWidth="1"/>
    <col min="11538" max="11538" width="11.75" style="477" customWidth="1"/>
    <col min="11539" max="11539" width="6.375" style="477" bestFit="1" customWidth="1"/>
    <col min="11540" max="11540" width="11.75" style="477" customWidth="1"/>
    <col min="11541" max="11541" width="0" style="477" hidden="1" customWidth="1"/>
    <col min="11542" max="11542" width="3.75" style="477" customWidth="1"/>
    <col min="11543" max="11543" width="11.125" style="477" bestFit="1" customWidth="1"/>
    <col min="11544" max="11776" width="10.625" style="477"/>
    <col min="11777" max="11784" width="0" style="477" hidden="1" customWidth="1"/>
    <col min="11785" max="11787" width="3.75" style="477" customWidth="1"/>
    <col min="11788" max="11788" width="12.75" style="477" customWidth="1"/>
    <col min="11789" max="11789" width="47.375" style="477" customWidth="1"/>
    <col min="11790" max="11793" width="0" style="477" hidden="1" customWidth="1"/>
    <col min="11794" max="11794" width="11.75" style="477" customWidth="1"/>
    <col min="11795" max="11795" width="6.375" style="477" bestFit="1" customWidth="1"/>
    <col min="11796" max="11796" width="11.75" style="477" customWidth="1"/>
    <col min="11797" max="11797" width="0" style="477" hidden="1" customWidth="1"/>
    <col min="11798" max="11798" width="3.75" style="477" customWidth="1"/>
    <col min="11799" max="11799" width="11.125" style="477" bestFit="1" customWidth="1"/>
    <col min="11800" max="12032" width="10.625" style="477"/>
    <col min="12033" max="12040" width="0" style="477" hidden="1" customWidth="1"/>
    <col min="12041" max="12043" width="3.75" style="477" customWidth="1"/>
    <col min="12044" max="12044" width="12.75" style="477" customWidth="1"/>
    <col min="12045" max="12045" width="47.375" style="477" customWidth="1"/>
    <col min="12046" max="12049" width="0" style="477" hidden="1" customWidth="1"/>
    <col min="12050" max="12050" width="11.75" style="477" customWidth="1"/>
    <col min="12051" max="12051" width="6.375" style="477" bestFit="1" customWidth="1"/>
    <col min="12052" max="12052" width="11.75" style="477" customWidth="1"/>
    <col min="12053" max="12053" width="0" style="477" hidden="1" customWidth="1"/>
    <col min="12054" max="12054" width="3.75" style="477" customWidth="1"/>
    <col min="12055" max="12055" width="11.125" style="477" bestFit="1" customWidth="1"/>
    <col min="12056" max="12288" width="10.625" style="477"/>
    <col min="12289" max="12296" width="0" style="477" hidden="1" customWidth="1"/>
    <col min="12297" max="12299" width="3.75" style="477" customWidth="1"/>
    <col min="12300" max="12300" width="12.75" style="477" customWidth="1"/>
    <col min="12301" max="12301" width="47.375" style="477" customWidth="1"/>
    <col min="12302" max="12305" width="0" style="477" hidden="1" customWidth="1"/>
    <col min="12306" max="12306" width="11.75" style="477" customWidth="1"/>
    <col min="12307" max="12307" width="6.375" style="477" bestFit="1" customWidth="1"/>
    <col min="12308" max="12308" width="11.75" style="477" customWidth="1"/>
    <col min="12309" max="12309" width="0" style="477" hidden="1" customWidth="1"/>
    <col min="12310" max="12310" width="3.75" style="477" customWidth="1"/>
    <col min="12311" max="12311" width="11.125" style="477" bestFit="1" customWidth="1"/>
    <col min="12312" max="12544" width="10.625" style="477"/>
    <col min="12545" max="12552" width="0" style="477" hidden="1" customWidth="1"/>
    <col min="12553" max="12555" width="3.75" style="477" customWidth="1"/>
    <col min="12556" max="12556" width="12.75" style="477" customWidth="1"/>
    <col min="12557" max="12557" width="47.375" style="477" customWidth="1"/>
    <col min="12558" max="12561" width="0" style="477" hidden="1" customWidth="1"/>
    <col min="12562" max="12562" width="11.75" style="477" customWidth="1"/>
    <col min="12563" max="12563" width="6.375" style="477" bestFit="1" customWidth="1"/>
    <col min="12564" max="12564" width="11.75" style="477" customWidth="1"/>
    <col min="12565" max="12565" width="0" style="477" hidden="1" customWidth="1"/>
    <col min="12566" max="12566" width="3.75" style="477" customWidth="1"/>
    <col min="12567" max="12567" width="11.125" style="477" bestFit="1" customWidth="1"/>
    <col min="12568" max="12800" width="10.625" style="477"/>
    <col min="12801" max="12808" width="0" style="477" hidden="1" customWidth="1"/>
    <col min="12809" max="12811" width="3.75" style="477" customWidth="1"/>
    <col min="12812" max="12812" width="12.75" style="477" customWidth="1"/>
    <col min="12813" max="12813" width="47.375" style="477" customWidth="1"/>
    <col min="12814" max="12817" width="0" style="477" hidden="1" customWidth="1"/>
    <col min="12818" max="12818" width="11.75" style="477" customWidth="1"/>
    <col min="12819" max="12819" width="6.375" style="477" bestFit="1" customWidth="1"/>
    <col min="12820" max="12820" width="11.75" style="477" customWidth="1"/>
    <col min="12821" max="12821" width="0" style="477" hidden="1" customWidth="1"/>
    <col min="12822" max="12822" width="3.75" style="477" customWidth="1"/>
    <col min="12823" max="12823" width="11.125" style="477" bestFit="1" customWidth="1"/>
    <col min="12824" max="13056" width="10.625" style="477"/>
    <col min="13057" max="13064" width="0" style="477" hidden="1" customWidth="1"/>
    <col min="13065" max="13067" width="3.75" style="477" customWidth="1"/>
    <col min="13068" max="13068" width="12.75" style="477" customWidth="1"/>
    <col min="13069" max="13069" width="47.375" style="477" customWidth="1"/>
    <col min="13070" max="13073" width="0" style="477" hidden="1" customWidth="1"/>
    <col min="13074" max="13074" width="11.75" style="477" customWidth="1"/>
    <col min="13075" max="13075" width="6.375" style="477" bestFit="1" customWidth="1"/>
    <col min="13076" max="13076" width="11.75" style="477" customWidth="1"/>
    <col min="13077" max="13077" width="0" style="477" hidden="1" customWidth="1"/>
    <col min="13078" max="13078" width="3.75" style="477" customWidth="1"/>
    <col min="13079" max="13079" width="11.125" style="477" bestFit="1" customWidth="1"/>
    <col min="13080" max="13312" width="10.625" style="477"/>
    <col min="13313" max="13320" width="0" style="477" hidden="1" customWidth="1"/>
    <col min="13321" max="13323" width="3.75" style="477" customWidth="1"/>
    <col min="13324" max="13324" width="12.75" style="477" customWidth="1"/>
    <col min="13325" max="13325" width="47.375" style="477" customWidth="1"/>
    <col min="13326" max="13329" width="0" style="477" hidden="1" customWidth="1"/>
    <col min="13330" max="13330" width="11.75" style="477" customWidth="1"/>
    <col min="13331" max="13331" width="6.375" style="477" bestFit="1" customWidth="1"/>
    <col min="13332" max="13332" width="11.75" style="477" customWidth="1"/>
    <col min="13333" max="13333" width="0" style="477" hidden="1" customWidth="1"/>
    <col min="13334" max="13334" width="3.75" style="477" customWidth="1"/>
    <col min="13335" max="13335" width="11.125" style="477" bestFit="1" customWidth="1"/>
    <col min="13336" max="13568" width="10.625" style="477"/>
    <col min="13569" max="13576" width="0" style="477" hidden="1" customWidth="1"/>
    <col min="13577" max="13579" width="3.75" style="477" customWidth="1"/>
    <col min="13580" max="13580" width="12.75" style="477" customWidth="1"/>
    <col min="13581" max="13581" width="47.375" style="477" customWidth="1"/>
    <col min="13582" max="13585" width="0" style="477" hidden="1" customWidth="1"/>
    <col min="13586" max="13586" width="11.75" style="477" customWidth="1"/>
    <col min="13587" max="13587" width="6.375" style="477" bestFit="1" customWidth="1"/>
    <col min="13588" max="13588" width="11.75" style="477" customWidth="1"/>
    <col min="13589" max="13589" width="0" style="477" hidden="1" customWidth="1"/>
    <col min="13590" max="13590" width="3.75" style="477" customWidth="1"/>
    <col min="13591" max="13591" width="11.125" style="477" bestFit="1" customWidth="1"/>
    <col min="13592" max="13824" width="10.625" style="477"/>
    <col min="13825" max="13832" width="0" style="477" hidden="1" customWidth="1"/>
    <col min="13833" max="13835" width="3.75" style="477" customWidth="1"/>
    <col min="13836" max="13836" width="12.75" style="477" customWidth="1"/>
    <col min="13837" max="13837" width="47.375" style="477" customWidth="1"/>
    <col min="13838" max="13841" width="0" style="477" hidden="1" customWidth="1"/>
    <col min="13842" max="13842" width="11.75" style="477" customWidth="1"/>
    <col min="13843" max="13843" width="6.375" style="477" bestFit="1" customWidth="1"/>
    <col min="13844" max="13844" width="11.75" style="477" customWidth="1"/>
    <col min="13845" max="13845" width="0" style="477" hidden="1" customWidth="1"/>
    <col min="13846" max="13846" width="3.75" style="477" customWidth="1"/>
    <col min="13847" max="13847" width="11.125" style="477" bestFit="1" customWidth="1"/>
    <col min="13848" max="14080" width="10.625" style="477"/>
    <col min="14081" max="14088" width="0" style="477" hidden="1" customWidth="1"/>
    <col min="14089" max="14091" width="3.75" style="477" customWidth="1"/>
    <col min="14092" max="14092" width="12.75" style="477" customWidth="1"/>
    <col min="14093" max="14093" width="47.375" style="477" customWidth="1"/>
    <col min="14094" max="14097" width="0" style="477" hidden="1" customWidth="1"/>
    <col min="14098" max="14098" width="11.75" style="477" customWidth="1"/>
    <col min="14099" max="14099" width="6.375" style="477" bestFit="1" customWidth="1"/>
    <col min="14100" max="14100" width="11.75" style="477" customWidth="1"/>
    <col min="14101" max="14101" width="0" style="477" hidden="1" customWidth="1"/>
    <col min="14102" max="14102" width="3.75" style="477" customWidth="1"/>
    <col min="14103" max="14103" width="11.125" style="477" bestFit="1" customWidth="1"/>
    <col min="14104" max="14336" width="10.625" style="477"/>
    <col min="14337" max="14344" width="0" style="477" hidden="1" customWidth="1"/>
    <col min="14345" max="14347" width="3.75" style="477" customWidth="1"/>
    <col min="14348" max="14348" width="12.75" style="477" customWidth="1"/>
    <col min="14349" max="14349" width="47.375" style="477" customWidth="1"/>
    <col min="14350" max="14353" width="0" style="477" hidden="1" customWidth="1"/>
    <col min="14354" max="14354" width="11.75" style="477" customWidth="1"/>
    <col min="14355" max="14355" width="6.375" style="477" bestFit="1" customWidth="1"/>
    <col min="14356" max="14356" width="11.75" style="477" customWidth="1"/>
    <col min="14357" max="14357" width="0" style="477" hidden="1" customWidth="1"/>
    <col min="14358" max="14358" width="3.75" style="477" customWidth="1"/>
    <col min="14359" max="14359" width="11.125" style="477" bestFit="1" customWidth="1"/>
    <col min="14360" max="14592" width="10.625" style="477"/>
    <col min="14593" max="14600" width="0" style="477" hidden="1" customWidth="1"/>
    <col min="14601" max="14603" width="3.75" style="477" customWidth="1"/>
    <col min="14604" max="14604" width="12.75" style="477" customWidth="1"/>
    <col min="14605" max="14605" width="47.375" style="477" customWidth="1"/>
    <col min="14606" max="14609" width="0" style="477" hidden="1" customWidth="1"/>
    <col min="14610" max="14610" width="11.75" style="477" customWidth="1"/>
    <col min="14611" max="14611" width="6.375" style="477" bestFit="1" customWidth="1"/>
    <col min="14612" max="14612" width="11.75" style="477" customWidth="1"/>
    <col min="14613" max="14613" width="0" style="477" hidden="1" customWidth="1"/>
    <col min="14614" max="14614" width="3.75" style="477" customWidth="1"/>
    <col min="14615" max="14615" width="11.125" style="477" bestFit="1" customWidth="1"/>
    <col min="14616" max="14848" width="10.625" style="477"/>
    <col min="14849" max="14856" width="0" style="477" hidden="1" customWidth="1"/>
    <col min="14857" max="14859" width="3.75" style="477" customWidth="1"/>
    <col min="14860" max="14860" width="12.75" style="477" customWidth="1"/>
    <col min="14861" max="14861" width="47.375" style="477" customWidth="1"/>
    <col min="14862" max="14865" width="0" style="477" hidden="1" customWidth="1"/>
    <col min="14866" max="14866" width="11.75" style="477" customWidth="1"/>
    <col min="14867" max="14867" width="6.375" style="477" bestFit="1" customWidth="1"/>
    <col min="14868" max="14868" width="11.75" style="477" customWidth="1"/>
    <col min="14869" max="14869" width="0" style="477" hidden="1" customWidth="1"/>
    <col min="14870" max="14870" width="3.75" style="477" customWidth="1"/>
    <col min="14871" max="14871" width="11.125" style="477" bestFit="1" customWidth="1"/>
    <col min="14872" max="15104" width="10.625" style="477"/>
    <col min="15105" max="15112" width="0" style="477" hidden="1" customWidth="1"/>
    <col min="15113" max="15115" width="3.75" style="477" customWidth="1"/>
    <col min="15116" max="15116" width="12.75" style="477" customWidth="1"/>
    <col min="15117" max="15117" width="47.375" style="477" customWidth="1"/>
    <col min="15118" max="15121" width="0" style="477" hidden="1" customWidth="1"/>
    <col min="15122" max="15122" width="11.75" style="477" customWidth="1"/>
    <col min="15123" max="15123" width="6.375" style="477" bestFit="1" customWidth="1"/>
    <col min="15124" max="15124" width="11.75" style="477" customWidth="1"/>
    <col min="15125" max="15125" width="0" style="477" hidden="1" customWidth="1"/>
    <col min="15126" max="15126" width="3.75" style="477" customWidth="1"/>
    <col min="15127" max="15127" width="11.125" style="477" bestFit="1" customWidth="1"/>
    <col min="15128" max="15360" width="10.625" style="477"/>
    <col min="15361" max="15368" width="0" style="477" hidden="1" customWidth="1"/>
    <col min="15369" max="15371" width="3.75" style="477" customWidth="1"/>
    <col min="15372" max="15372" width="12.75" style="477" customWidth="1"/>
    <col min="15373" max="15373" width="47.375" style="477" customWidth="1"/>
    <col min="15374" max="15377" width="0" style="477" hidden="1" customWidth="1"/>
    <col min="15378" max="15378" width="11.75" style="477" customWidth="1"/>
    <col min="15379" max="15379" width="6.375" style="477" bestFit="1" customWidth="1"/>
    <col min="15380" max="15380" width="11.75" style="477" customWidth="1"/>
    <col min="15381" max="15381" width="0" style="477" hidden="1" customWidth="1"/>
    <col min="15382" max="15382" width="3.75" style="477" customWidth="1"/>
    <col min="15383" max="15383" width="11.125" style="477" bestFit="1" customWidth="1"/>
    <col min="15384" max="15616" width="10.625" style="477"/>
    <col min="15617" max="15624" width="0" style="477" hidden="1" customWidth="1"/>
    <col min="15625" max="15627" width="3.75" style="477" customWidth="1"/>
    <col min="15628" max="15628" width="12.75" style="477" customWidth="1"/>
    <col min="15629" max="15629" width="47.375" style="477" customWidth="1"/>
    <col min="15630" max="15633" width="0" style="477" hidden="1" customWidth="1"/>
    <col min="15634" max="15634" width="11.75" style="477" customWidth="1"/>
    <col min="15635" max="15635" width="6.375" style="477" bestFit="1" customWidth="1"/>
    <col min="15636" max="15636" width="11.75" style="477" customWidth="1"/>
    <col min="15637" max="15637" width="0" style="477" hidden="1" customWidth="1"/>
    <col min="15638" max="15638" width="3.75" style="477" customWidth="1"/>
    <col min="15639" max="15639" width="11.125" style="477" bestFit="1" customWidth="1"/>
    <col min="15640" max="15872" width="10.625" style="477"/>
    <col min="15873" max="15880" width="0" style="477" hidden="1" customWidth="1"/>
    <col min="15881" max="15883" width="3.75" style="477" customWidth="1"/>
    <col min="15884" max="15884" width="12.75" style="477" customWidth="1"/>
    <col min="15885" max="15885" width="47.375" style="477" customWidth="1"/>
    <col min="15886" max="15889" width="0" style="477" hidden="1" customWidth="1"/>
    <col min="15890" max="15890" width="11.75" style="477" customWidth="1"/>
    <col min="15891" max="15891" width="6.375" style="477" bestFit="1" customWidth="1"/>
    <col min="15892" max="15892" width="11.75" style="477" customWidth="1"/>
    <col min="15893" max="15893" width="0" style="477" hidden="1" customWidth="1"/>
    <col min="15894" max="15894" width="3.75" style="477" customWidth="1"/>
    <col min="15895" max="15895" width="11.125" style="477" bestFit="1" customWidth="1"/>
    <col min="15896" max="16128" width="10.625" style="477"/>
    <col min="16129" max="16136" width="0" style="477" hidden="1" customWidth="1"/>
    <col min="16137" max="16139" width="3.75" style="477" customWidth="1"/>
    <col min="16140" max="16140" width="12.75" style="477" customWidth="1"/>
    <col min="16141" max="16141" width="47.375" style="477" customWidth="1"/>
    <col min="16142" max="16145" width="0" style="477" hidden="1" customWidth="1"/>
    <col min="16146" max="16146" width="11.75" style="477" customWidth="1"/>
    <col min="16147" max="16147" width="6.375" style="477" bestFit="1" customWidth="1"/>
    <col min="16148" max="16148" width="11.75" style="477" customWidth="1"/>
    <col min="16149" max="16149" width="0" style="477" hidden="1" customWidth="1"/>
    <col min="16150" max="16150" width="3.75" style="477" customWidth="1"/>
    <col min="16151" max="16151" width="11.125" style="477" bestFit="1" customWidth="1"/>
    <col min="16152" max="16384" width="10.625" style="477"/>
  </cols>
  <sheetData>
    <row r="1" spans="1:34" hidden="1"/>
    <row r="2" spans="1:34" hidden="1"/>
    <row r="3" spans="1:34" hidden="1"/>
    <row r="4" spans="1:34" ht="3.15" customHeight="1">
      <c r="J4" s="482"/>
      <c r="K4" s="482"/>
      <c r="L4" s="478"/>
      <c r="M4" s="478"/>
      <c r="N4" s="478"/>
      <c r="O4" s="485"/>
      <c r="P4" s="485"/>
      <c r="Q4" s="485"/>
      <c r="R4" s="485"/>
      <c r="S4" s="485"/>
      <c r="T4" s="485"/>
      <c r="U4" s="478"/>
    </row>
    <row r="5" spans="1:34" ht="22.65" customHeight="1">
      <c r="J5" s="482"/>
      <c r="K5" s="482"/>
      <c r="L5" s="1229" t="s">
        <v>656</v>
      </c>
      <c r="M5" s="1229"/>
      <c r="N5" s="1229"/>
      <c r="O5" s="1229"/>
      <c r="P5" s="1229"/>
      <c r="Q5" s="1229"/>
      <c r="R5" s="1229"/>
      <c r="S5" s="1229"/>
      <c r="T5" s="1229"/>
      <c r="U5" s="497"/>
    </row>
    <row r="6" spans="1:34" ht="3.15" customHeight="1">
      <c r="J6" s="482"/>
      <c r="K6" s="482"/>
      <c r="L6" s="478"/>
      <c r="M6" s="478"/>
      <c r="N6" s="478"/>
      <c r="O6" s="481"/>
      <c r="P6" s="481"/>
      <c r="Q6" s="481"/>
      <c r="R6" s="481"/>
      <c r="S6" s="481"/>
      <c r="T6" s="481"/>
      <c r="U6" s="478"/>
    </row>
    <row r="7" spans="1:34" s="492" customFormat="1" ht="34.200000000000003">
      <c r="A7" s="505"/>
      <c r="B7" s="505"/>
      <c r="C7" s="505"/>
      <c r="D7" s="505"/>
      <c r="E7" s="505"/>
      <c r="F7" s="505"/>
      <c r="G7" s="505"/>
      <c r="H7" s="505"/>
      <c r="L7" s="499"/>
      <c r="M7" s="617" t="s">
        <v>501</v>
      </c>
      <c r="N7" s="666"/>
      <c r="O7" s="1264" t="str">
        <f>IF(NameOrPr_ch="",IF(NameOrPr="","",NameOrPr),NameOrPr_ch)</f>
        <v>Комитет по тарифам Санкт-Петербурга</v>
      </c>
      <c r="P7" s="1265"/>
      <c r="Q7" s="1265"/>
      <c r="R7" s="1265"/>
      <c r="S7" s="1265"/>
      <c r="T7" s="1266"/>
      <c r="U7" s="667"/>
      <c r="X7" s="505"/>
      <c r="Y7" s="505"/>
      <c r="Z7" s="505"/>
      <c r="AA7" s="505"/>
      <c r="AB7" s="505"/>
      <c r="AC7" s="505"/>
      <c r="AD7" s="505"/>
      <c r="AE7" s="505"/>
      <c r="AF7" s="505"/>
      <c r="AG7" s="505"/>
      <c r="AH7" s="505"/>
    </row>
    <row r="8" spans="1:34" s="570" customFormat="1" ht="18.600000000000001">
      <c r="A8" s="590"/>
      <c r="B8" s="590"/>
      <c r="C8" s="590"/>
      <c r="D8" s="590"/>
      <c r="E8" s="590"/>
      <c r="F8" s="590"/>
      <c r="G8" s="590"/>
      <c r="H8" s="590"/>
      <c r="L8" s="499"/>
      <c r="M8" s="617" t="s">
        <v>595</v>
      </c>
      <c r="N8" s="666"/>
      <c r="O8" s="1264" t="str">
        <f>IF(datePr_ch="",IF(datePr="","",datePr),datePr_ch)</f>
        <v>18.12.2020</v>
      </c>
      <c r="P8" s="1265"/>
      <c r="Q8" s="1265"/>
      <c r="R8" s="1265"/>
      <c r="S8" s="1265"/>
      <c r="T8" s="1266"/>
      <c r="U8" s="667"/>
      <c r="X8" s="590"/>
      <c r="Y8" s="590"/>
      <c r="Z8" s="590"/>
      <c r="AA8" s="590"/>
      <c r="AB8" s="590"/>
      <c r="AC8" s="590"/>
      <c r="AD8" s="590"/>
      <c r="AE8" s="590"/>
      <c r="AF8" s="590"/>
      <c r="AG8" s="590"/>
      <c r="AH8" s="590"/>
    </row>
    <row r="9" spans="1:34" s="492" customFormat="1" ht="18.600000000000001">
      <c r="A9" s="505"/>
      <c r="B9" s="505"/>
      <c r="C9" s="505"/>
      <c r="D9" s="505"/>
      <c r="E9" s="505"/>
      <c r="F9" s="505"/>
      <c r="G9" s="505"/>
      <c r="H9" s="505"/>
      <c r="L9" s="552"/>
      <c r="M9" s="617" t="s">
        <v>594</v>
      </c>
      <c r="N9" s="666"/>
      <c r="O9" s="1264" t="str">
        <f>IF(numberPr_ch="",IF(numberPr="","",numberPr),numberPr_ch)</f>
        <v>52-р, 226-р, 257-р</v>
      </c>
      <c r="P9" s="1265"/>
      <c r="Q9" s="1265"/>
      <c r="R9" s="1265"/>
      <c r="S9" s="1265"/>
      <c r="T9" s="1266"/>
      <c r="U9" s="667"/>
      <c r="X9" s="505"/>
      <c r="Y9" s="505"/>
      <c r="Z9" s="505"/>
      <c r="AA9" s="505"/>
      <c r="AB9" s="505"/>
      <c r="AC9" s="505"/>
      <c r="AD9" s="505"/>
      <c r="AE9" s="505"/>
      <c r="AF9" s="505"/>
      <c r="AG9" s="505"/>
      <c r="AH9" s="505"/>
    </row>
    <row r="10" spans="1:34" s="492" customFormat="1" ht="22.8">
      <c r="A10" s="505"/>
      <c r="B10" s="505"/>
      <c r="C10" s="505"/>
      <c r="D10" s="505"/>
      <c r="E10" s="505"/>
      <c r="F10" s="505"/>
      <c r="G10" s="505"/>
      <c r="H10" s="505"/>
      <c r="L10" s="552"/>
      <c r="M10" s="617" t="s">
        <v>500</v>
      </c>
      <c r="N10" s="666"/>
      <c r="O10" s="1264" t="str">
        <f>IF(IstPub_ch="",IF(IstPub="","",IstPub),IstPub_ch)</f>
        <v>официальный сайт Комитета по тарифам Санкт-Петербурга</v>
      </c>
      <c r="P10" s="1265"/>
      <c r="Q10" s="1265"/>
      <c r="R10" s="1265"/>
      <c r="S10" s="1265"/>
      <c r="T10" s="1266"/>
      <c r="U10" s="667"/>
      <c r="X10" s="505"/>
      <c r="Y10" s="505"/>
      <c r="Z10" s="505"/>
      <c r="AA10" s="505"/>
      <c r="AB10" s="505"/>
      <c r="AC10" s="505"/>
      <c r="AD10" s="505"/>
      <c r="AE10" s="505"/>
      <c r="AF10" s="505"/>
      <c r="AG10" s="505"/>
      <c r="AH10" s="505"/>
    </row>
    <row r="11" spans="1:34" s="492" customFormat="1" ht="11.4" hidden="1">
      <c r="A11" s="505"/>
      <c r="B11" s="505"/>
      <c r="C11" s="505"/>
      <c r="D11" s="505"/>
      <c r="E11" s="505"/>
      <c r="F11" s="505"/>
      <c r="G11" s="505"/>
      <c r="H11" s="505"/>
      <c r="L11" s="552"/>
      <c r="M11" s="552"/>
      <c r="N11" s="566"/>
      <c r="O11" s="582"/>
      <c r="P11" s="582"/>
      <c r="Q11" s="582"/>
      <c r="R11" s="582"/>
      <c r="S11" s="582"/>
      <c r="T11" s="582"/>
      <c r="U11" s="503" t="s">
        <v>372</v>
      </c>
      <c r="X11" s="505"/>
      <c r="Y11" s="505"/>
      <c r="Z11" s="505"/>
      <c r="AA11" s="505"/>
      <c r="AB11" s="505"/>
      <c r="AC11" s="505"/>
      <c r="AD11" s="505"/>
      <c r="AE11" s="505"/>
      <c r="AF11" s="505"/>
      <c r="AG11" s="505"/>
      <c r="AH11" s="505"/>
    </row>
    <row r="12" spans="1:34" ht="15" customHeight="1">
      <c r="J12" s="482"/>
      <c r="K12" s="482"/>
      <c r="L12" s="478"/>
      <c r="M12" s="478"/>
      <c r="N12" s="478"/>
      <c r="O12" s="1263"/>
      <c r="P12" s="1263"/>
      <c r="Q12" s="1263"/>
      <c r="R12" s="1263"/>
      <c r="S12" s="1263"/>
      <c r="T12" s="1263"/>
      <c r="U12" s="1263"/>
    </row>
    <row r="13" spans="1:34">
      <c r="J13" s="482"/>
      <c r="K13" s="482"/>
      <c r="L13" s="1163" t="s">
        <v>453</v>
      </c>
      <c r="M13" s="1163"/>
      <c r="N13" s="1163"/>
      <c r="O13" s="1163"/>
      <c r="P13" s="1163"/>
      <c r="Q13" s="1163"/>
      <c r="R13" s="1163"/>
      <c r="S13" s="1163"/>
      <c r="T13" s="1163"/>
      <c r="U13" s="1163"/>
      <c r="V13" s="1163"/>
      <c r="W13" s="1163" t="s">
        <v>454</v>
      </c>
    </row>
    <row r="14" spans="1:34" ht="14.25" customHeight="1">
      <c r="J14" s="482"/>
      <c r="K14" s="482"/>
      <c r="L14" s="1242" t="s">
        <v>91</v>
      </c>
      <c r="M14" s="1242" t="s">
        <v>638</v>
      </c>
      <c r="N14" s="521"/>
      <c r="O14" s="1243" t="s">
        <v>640</v>
      </c>
      <c r="P14" s="1244"/>
      <c r="Q14" s="1244"/>
      <c r="R14" s="1244"/>
      <c r="S14" s="1244"/>
      <c r="T14" s="1245"/>
      <c r="U14" s="1226" t="s">
        <v>340</v>
      </c>
      <c r="V14" s="1239" t="s">
        <v>274</v>
      </c>
      <c r="W14" s="1163"/>
    </row>
    <row r="15" spans="1:34" s="523" customFormat="1" ht="14.25" customHeight="1">
      <c r="A15" s="585"/>
      <c r="B15" s="585"/>
      <c r="C15" s="585"/>
      <c r="D15" s="585"/>
      <c r="E15" s="585"/>
      <c r="F15" s="585"/>
      <c r="G15" s="591"/>
      <c r="H15" s="591"/>
      <c r="I15" s="531"/>
      <c r="J15" s="529"/>
      <c r="K15" s="529"/>
      <c r="L15" s="1242"/>
      <c r="M15" s="1242"/>
      <c r="N15" s="521"/>
      <c r="O15" s="1248" t="s">
        <v>770</v>
      </c>
      <c r="P15" s="1246" t="s">
        <v>270</v>
      </c>
      <c r="Q15" s="1247"/>
      <c r="R15" s="1224" t="s">
        <v>653</v>
      </c>
      <c r="S15" s="1224"/>
      <c r="T15" s="1225"/>
      <c r="U15" s="1227"/>
      <c r="V15" s="1240"/>
      <c r="W15" s="1163"/>
      <c r="X15" s="585"/>
      <c r="Y15" s="585"/>
      <c r="Z15" s="585"/>
      <c r="AA15" s="585"/>
      <c r="AB15" s="585"/>
      <c r="AC15" s="585"/>
      <c r="AD15" s="585"/>
      <c r="AE15" s="585"/>
      <c r="AF15" s="585"/>
      <c r="AG15" s="585"/>
      <c r="AH15" s="585"/>
    </row>
    <row r="16" spans="1:34" ht="34.200000000000003">
      <c r="J16" s="482"/>
      <c r="K16" s="482"/>
      <c r="L16" s="1242"/>
      <c r="M16" s="1242"/>
      <c r="N16" s="520"/>
      <c r="O16" s="1249"/>
      <c r="P16" s="535" t="s">
        <v>763</v>
      </c>
      <c r="Q16" s="535" t="s">
        <v>764</v>
      </c>
      <c r="R16" s="536" t="s">
        <v>273</v>
      </c>
      <c r="S16" s="1237" t="s">
        <v>272</v>
      </c>
      <c r="T16" s="1238"/>
      <c r="U16" s="1228"/>
      <c r="V16" s="1241"/>
      <c r="W16" s="1163"/>
    </row>
    <row r="17" spans="1:35">
      <c r="J17" s="482"/>
      <c r="K17" s="490">
        <v>1</v>
      </c>
      <c r="L17" s="525" t="s">
        <v>92</v>
      </c>
      <c r="M17" s="525" t="s">
        <v>48</v>
      </c>
      <c r="N17" s="496" t="s">
        <v>48</v>
      </c>
      <c r="O17" s="488">
        <f ca="1">OFFSET(O17,0,-1)+1</f>
        <v>3</v>
      </c>
      <c r="P17" s="488">
        <f ca="1">OFFSET(P17,0,-1)+1</f>
        <v>4</v>
      </c>
      <c r="Q17" s="488">
        <f ca="1">OFFSET(Q17,0,-1)+1</f>
        <v>5</v>
      </c>
      <c r="R17" s="488">
        <f ca="1">OFFSET(R17,0,-1)+1</f>
        <v>6</v>
      </c>
      <c r="S17" s="1231">
        <f ca="1">OFFSET(S17,0,-1)+1</f>
        <v>7</v>
      </c>
      <c r="T17" s="1231"/>
      <c r="U17" s="488">
        <f ca="1">OFFSET(U17,0,-2)+1</f>
        <v>8</v>
      </c>
      <c r="V17" s="651">
        <f ca="1">OFFSET(V17,0,-1)</f>
        <v>8</v>
      </c>
      <c r="W17" s="488">
        <f ca="1">OFFSET(W17,0,-1)+1</f>
        <v>9</v>
      </c>
    </row>
    <row r="18" spans="1:35" ht="22.8">
      <c r="A18" s="1215">
        <v>1</v>
      </c>
      <c r="B18" s="958"/>
      <c r="C18" s="958"/>
      <c r="D18" s="958"/>
      <c r="E18" s="959"/>
      <c r="F18" s="960"/>
      <c r="G18" s="960"/>
      <c r="H18" s="960"/>
      <c r="I18" s="961"/>
      <c r="J18" s="956"/>
      <c r="K18" s="963"/>
      <c r="L18" s="593">
        <f>mergeValue(A18)</f>
        <v>1</v>
      </c>
      <c r="M18" s="641" t="s">
        <v>20</v>
      </c>
      <c r="N18" s="580"/>
      <c r="O18" s="1261"/>
      <c r="P18" s="1261"/>
      <c r="Q18" s="1261"/>
      <c r="R18" s="1261"/>
      <c r="S18" s="1261"/>
      <c r="T18" s="1261"/>
      <c r="U18" s="1261"/>
      <c r="V18" s="1261"/>
      <c r="W18" s="630" t="s">
        <v>657</v>
      </c>
    </row>
    <row r="19" spans="1:35" ht="34.200000000000003">
      <c r="A19" s="1215"/>
      <c r="B19" s="1215">
        <v>1</v>
      </c>
      <c r="C19" s="958"/>
      <c r="D19" s="958"/>
      <c r="E19" s="960"/>
      <c r="F19" s="960"/>
      <c r="G19" s="960"/>
      <c r="H19" s="960"/>
      <c r="I19" s="955"/>
      <c r="J19" s="954"/>
      <c r="K19" s="957"/>
      <c r="L19" s="593" t="str">
        <f>mergeValue(A19) &amp;"."&amp; mergeValue(B19)</f>
        <v>1.1</v>
      </c>
      <c r="M19" s="546" t="s">
        <v>16</v>
      </c>
      <c r="N19" s="580"/>
      <c r="O19" s="1261"/>
      <c r="P19" s="1261"/>
      <c r="Q19" s="1261"/>
      <c r="R19" s="1261"/>
      <c r="S19" s="1261"/>
      <c r="T19" s="1261"/>
      <c r="U19" s="1261"/>
      <c r="V19" s="1261"/>
      <c r="W19" s="630" t="s">
        <v>476</v>
      </c>
    </row>
    <row r="20" spans="1:35" ht="22.8">
      <c r="A20" s="1215"/>
      <c r="B20" s="1215"/>
      <c r="C20" s="1215">
        <v>1</v>
      </c>
      <c r="D20" s="958"/>
      <c r="E20" s="960"/>
      <c r="F20" s="960"/>
      <c r="G20" s="960"/>
      <c r="H20" s="960"/>
      <c r="I20" s="962"/>
      <c r="J20" s="954"/>
      <c r="K20" s="957"/>
      <c r="L20" s="593" t="str">
        <f>mergeValue(A20) &amp;"."&amp; mergeValue(B20)&amp;"."&amp; mergeValue(C20)</f>
        <v>1.1.1</v>
      </c>
      <c r="M20" s="547" t="s">
        <v>7</v>
      </c>
      <c r="N20" s="580"/>
      <c r="O20" s="1261"/>
      <c r="P20" s="1261"/>
      <c r="Q20" s="1261"/>
      <c r="R20" s="1261"/>
      <c r="S20" s="1261"/>
      <c r="T20" s="1261"/>
      <c r="U20" s="1261"/>
      <c r="V20" s="1261"/>
      <c r="W20" s="630" t="s">
        <v>632</v>
      </c>
    </row>
    <row r="21" spans="1:35" ht="22.8">
      <c r="A21" s="1215"/>
      <c r="B21" s="1215"/>
      <c r="C21" s="1215"/>
      <c r="D21" s="1215">
        <v>1</v>
      </c>
      <c r="E21" s="960"/>
      <c r="F21" s="960"/>
      <c r="G21" s="960"/>
      <c r="H21" s="960"/>
      <c r="I21" s="962"/>
      <c r="J21" s="954"/>
      <c r="K21" s="957"/>
      <c r="L21" s="593" t="str">
        <f>mergeValue(A21) &amp;"."&amp; mergeValue(B21)&amp;"."&amp; mergeValue(C21)&amp;"."&amp; mergeValue(D21)</f>
        <v>1.1.1.1</v>
      </c>
      <c r="M21" s="548" t="s">
        <v>22</v>
      </c>
      <c r="N21" s="580"/>
      <c r="O21" s="1261"/>
      <c r="P21" s="1261"/>
      <c r="Q21" s="1261"/>
      <c r="R21" s="1261"/>
      <c r="S21" s="1261"/>
      <c r="T21" s="1261"/>
      <c r="U21" s="1261"/>
      <c r="V21" s="1261"/>
      <c r="W21" s="630" t="s">
        <v>633</v>
      </c>
    </row>
    <row r="22" spans="1:35" ht="11.25" hidden="1" customHeight="1">
      <c r="A22" s="1215"/>
      <c r="B22" s="1215"/>
      <c r="C22" s="1215"/>
      <c r="D22" s="1215"/>
      <c r="E22" s="1215">
        <v>1</v>
      </c>
      <c r="F22" s="960"/>
      <c r="G22" s="960"/>
      <c r="H22" s="958">
        <v>1</v>
      </c>
      <c r="I22" s="1215">
        <v>1</v>
      </c>
      <c r="J22" s="960"/>
      <c r="K22" s="965"/>
      <c r="L22" s="593"/>
      <c r="M22" s="554"/>
      <c r="N22" s="581"/>
      <c r="O22" s="631"/>
      <c r="P22" s="631"/>
      <c r="Q22" s="631"/>
      <c r="R22" s="631"/>
      <c r="S22" s="631"/>
      <c r="T22" s="631"/>
      <c r="U22" s="631"/>
      <c r="V22" s="508"/>
      <c r="W22" s="559"/>
    </row>
    <row r="23" spans="1:35" ht="91.2">
      <c r="A23" s="1215"/>
      <c r="B23" s="1215"/>
      <c r="C23" s="1215"/>
      <c r="D23" s="1215"/>
      <c r="E23" s="1215"/>
      <c r="F23" s="1215">
        <v>1</v>
      </c>
      <c r="G23" s="958"/>
      <c r="H23" s="958"/>
      <c r="I23" s="1215"/>
      <c r="J23" s="1215">
        <v>1</v>
      </c>
      <c r="K23" s="966"/>
      <c r="L23" s="593" t="str">
        <f>mergeValue(A23) &amp;"."&amp; mergeValue(B23)&amp;"."&amp; mergeValue(C23)&amp;"."&amp; mergeValue(D23)&amp;"."&amp;  mergeValue(F23)</f>
        <v>1.1.1.1.1</v>
      </c>
      <c r="M23" s="555" t="s">
        <v>10</v>
      </c>
      <c r="N23" s="581"/>
      <c r="O23" s="1217"/>
      <c r="P23" s="1217"/>
      <c r="Q23" s="1217"/>
      <c r="R23" s="1217"/>
      <c r="S23" s="1217"/>
      <c r="T23" s="1217"/>
      <c r="U23" s="1217"/>
      <c r="V23" s="1217"/>
      <c r="W23" s="630" t="s">
        <v>634</v>
      </c>
      <c r="Y23" s="504" t="str">
        <f>strCheckUnique(Z23:Z26)</f>
        <v/>
      </c>
      <c r="AA23" s="504"/>
    </row>
    <row r="24" spans="1:35" ht="189" customHeight="1">
      <c r="A24" s="1215"/>
      <c r="B24" s="1215"/>
      <c r="C24" s="1215"/>
      <c r="D24" s="1215"/>
      <c r="E24" s="1215"/>
      <c r="F24" s="1215"/>
      <c r="G24" s="958">
        <v>1</v>
      </c>
      <c r="H24" s="958"/>
      <c r="I24" s="1215"/>
      <c r="J24" s="1215"/>
      <c r="K24" s="966">
        <v>1</v>
      </c>
      <c r="L24" s="593" t="str">
        <f>mergeValue(A24) &amp;"."&amp; mergeValue(B24)&amp;"."&amp; mergeValue(C24)&amp;"."&amp; mergeValue(D24)&amp;"."&amp; mergeValue(F24)&amp;"."&amp; mergeValue(G24)</f>
        <v>1.1.1.1.1.1</v>
      </c>
      <c r="M24" s="1065"/>
      <c r="N24" s="586"/>
      <c r="O24" s="562"/>
      <c r="P24" s="562"/>
      <c r="Q24" s="1089"/>
      <c r="R24" s="1250"/>
      <c r="S24" s="1222" t="s">
        <v>83</v>
      </c>
      <c r="T24" s="1250"/>
      <c r="U24" s="1222" t="s">
        <v>84</v>
      </c>
      <c r="V24" s="578"/>
      <c r="W24" s="1232" t="s">
        <v>658</v>
      </c>
      <c r="X24" s="500" t="str">
        <f>strCheckDate(O25:V25)</f>
        <v/>
      </c>
      <c r="Y24" s="504"/>
      <c r="Z24" s="504" t="str">
        <f>IF(M24="","",M24 )</f>
        <v/>
      </c>
      <c r="AA24" s="504"/>
      <c r="AB24" s="504"/>
      <c r="AC24" s="504"/>
    </row>
    <row r="25" spans="1:35" ht="11.4" hidden="1">
      <c r="A25" s="1215"/>
      <c r="B25" s="1215"/>
      <c r="C25" s="1215"/>
      <c r="D25" s="1215"/>
      <c r="E25" s="1215"/>
      <c r="F25" s="1215"/>
      <c r="G25" s="958"/>
      <c r="H25" s="958"/>
      <c r="I25" s="1215"/>
      <c r="J25" s="1215"/>
      <c r="K25" s="966"/>
      <c r="L25" s="600"/>
      <c r="M25" s="646"/>
      <c r="N25" s="586"/>
      <c r="O25" s="562"/>
      <c r="P25" s="562"/>
      <c r="Q25" s="584" t="str">
        <f>R24 &amp; "-" &amp; T24</f>
        <v>-</v>
      </c>
      <c r="R25" s="1221"/>
      <c r="S25" s="1222"/>
      <c r="T25" s="1221"/>
      <c r="U25" s="1222"/>
      <c r="V25" s="578"/>
      <c r="W25" s="1233"/>
    </row>
    <row r="26" spans="1:35" s="476" customFormat="1" ht="15" customHeight="1">
      <c r="A26" s="1215"/>
      <c r="B26" s="1215"/>
      <c r="C26" s="1215"/>
      <c r="D26" s="1215"/>
      <c r="E26" s="1215"/>
      <c r="F26" s="1215"/>
      <c r="G26" s="960"/>
      <c r="H26" s="958"/>
      <c r="I26" s="1215"/>
      <c r="J26" s="1215"/>
      <c r="K26" s="965"/>
      <c r="L26" s="538"/>
      <c r="M26" s="556" t="s">
        <v>25</v>
      </c>
      <c r="N26" s="551"/>
      <c r="O26" s="545"/>
      <c r="P26" s="545"/>
      <c r="Q26" s="545"/>
      <c r="R26" s="573"/>
      <c r="S26" s="564"/>
      <c r="T26" s="563"/>
      <c r="U26" s="551"/>
      <c r="V26" s="560"/>
      <c r="W26" s="1234"/>
      <c r="X26" s="501"/>
      <c r="Y26" s="501"/>
      <c r="Z26" s="501"/>
      <c r="AA26" s="501"/>
      <c r="AB26" s="501"/>
      <c r="AC26" s="501"/>
      <c r="AD26" s="501"/>
      <c r="AE26" s="501"/>
      <c r="AF26" s="501"/>
      <c r="AG26" s="501"/>
      <c r="AH26" s="501"/>
    </row>
    <row r="27" spans="1:35" s="476" customFormat="1" ht="15" customHeight="1">
      <c r="A27" s="1215"/>
      <c r="B27" s="1215"/>
      <c r="C27" s="1215"/>
      <c r="D27" s="1215"/>
      <c r="E27" s="1215"/>
      <c r="F27" s="960"/>
      <c r="G27" s="960"/>
      <c r="H27" s="958"/>
      <c r="I27" s="1215"/>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6" customFormat="1" ht="15" hidden="1" customHeight="1">
      <c r="A28" s="1215"/>
      <c r="B28" s="1215"/>
      <c r="C28" s="1215"/>
      <c r="D28" s="1215"/>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6" customFormat="1" ht="15" customHeight="1">
      <c r="A29" s="1215"/>
      <c r="B29" s="1215"/>
      <c r="C29" s="1215"/>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6" customFormat="1" ht="15" customHeight="1">
      <c r="A30" s="1215"/>
      <c r="B30" s="1215"/>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6" customFormat="1" ht="15" customHeight="1">
      <c r="A31" s="1215"/>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6" customFormat="1" ht="15" customHeight="1">
      <c r="A32" s="952"/>
      <c r="B32" s="952"/>
      <c r="C32" s="952"/>
      <c r="D32" s="952"/>
      <c r="E32" s="952"/>
      <c r="F32" s="952"/>
      <c r="G32" s="952"/>
      <c r="H32" s="952"/>
      <c r="I32" s="952"/>
      <c r="J32" s="952"/>
      <c r="K32" s="952"/>
      <c r="L32" s="538"/>
      <c r="M32" s="565" t="s">
        <v>308</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15" customHeight="1">
      <c r="L33" s="486"/>
      <c r="M33" s="486"/>
      <c r="N33" s="486"/>
      <c r="O33" s="486"/>
      <c r="P33" s="486"/>
      <c r="Q33" s="486"/>
      <c r="R33" s="486"/>
      <c r="S33" s="486"/>
      <c r="T33" s="486"/>
      <c r="U33" s="486"/>
    </row>
    <row r="34" spans="12:23" ht="141.75" customHeight="1">
      <c r="L34" s="1">
        <v>1</v>
      </c>
      <c r="M34" s="1208" t="s">
        <v>659</v>
      </c>
      <c r="N34" s="1208"/>
      <c r="O34" s="1208"/>
      <c r="P34" s="1208"/>
      <c r="Q34" s="1208"/>
      <c r="R34" s="1208"/>
      <c r="S34" s="1208"/>
      <c r="T34" s="1208"/>
      <c r="U34" s="1208"/>
      <c r="V34" s="1208"/>
      <c r="W34" s="1208"/>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625" defaultRowHeight="13.8"/>
  <cols>
    <col min="1" max="1" width="3.75" style="215" hidden="1" customWidth="1"/>
    <col min="2" max="4" width="3.75" style="202" hidden="1" customWidth="1"/>
    <col min="5" max="5" width="3.75" style="87" customWidth="1"/>
    <col min="6" max="6" width="9.75" style="36" customWidth="1"/>
    <col min="7" max="7" width="37.75" style="36" customWidth="1"/>
    <col min="8" max="8" width="66.875" style="36" customWidth="1"/>
    <col min="9" max="9" width="115.75" style="36" customWidth="1"/>
    <col min="10" max="11" width="10.625" style="202"/>
    <col min="12" max="12" width="11.125" style="202" customWidth="1"/>
    <col min="13" max="20" width="10.625" style="202"/>
    <col min="21" max="16384" width="10.625" style="36"/>
  </cols>
  <sheetData>
    <row r="1" spans="1:20" ht="3.15" customHeight="1">
      <c r="A1" s="215" t="s">
        <v>67</v>
      </c>
    </row>
    <row r="2" spans="1:20" ht="22.2">
      <c r="F2" s="1209" t="s">
        <v>490</v>
      </c>
      <c r="G2" s="1210"/>
      <c r="H2" s="1211"/>
      <c r="I2" s="435"/>
    </row>
    <row r="3" spans="1:20" ht="3.15" customHeight="1"/>
    <row r="4" spans="1:20" s="190" customFormat="1" ht="11.4">
      <c r="A4" s="214"/>
      <c r="B4" s="214"/>
      <c r="C4" s="214"/>
      <c r="D4" s="214"/>
      <c r="F4" s="1163" t="s">
        <v>453</v>
      </c>
      <c r="G4" s="1163"/>
      <c r="H4" s="1163"/>
      <c r="I4" s="1212"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12"/>
      <c r="J5" s="214"/>
      <c r="K5" s="214"/>
      <c r="L5" s="214"/>
      <c r="M5" s="214"/>
      <c r="N5" s="214"/>
      <c r="O5" s="214"/>
      <c r="P5" s="214"/>
      <c r="Q5" s="214"/>
      <c r="R5" s="214"/>
      <c r="S5" s="214"/>
      <c r="T5" s="214"/>
    </row>
    <row r="6" spans="1:20" s="190" customFormat="1" ht="12.15"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600000000000001">
      <c r="A7" s="214"/>
      <c r="B7" s="214"/>
      <c r="C7" s="214"/>
      <c r="D7" s="214"/>
      <c r="F7" s="334">
        <v>1</v>
      </c>
      <c r="G7" s="416" t="s">
        <v>491</v>
      </c>
      <c r="H7" s="317" t="str">
        <f>IF(dateCh="","",dateCh)</f>
        <v>18.12.2020</v>
      </c>
      <c r="I7" s="196" t="s">
        <v>492</v>
      </c>
      <c r="J7" s="333"/>
      <c r="K7" s="214"/>
      <c r="L7" s="214"/>
      <c r="M7" s="214"/>
      <c r="N7" s="214"/>
      <c r="O7" s="214"/>
      <c r="P7" s="214"/>
      <c r="Q7" s="214"/>
      <c r="R7" s="214"/>
      <c r="S7" s="214"/>
      <c r="T7" s="214"/>
    </row>
    <row r="8" spans="1:20" s="190" customFormat="1" ht="45.6">
      <c r="A8" s="1213">
        <v>1</v>
      </c>
      <c r="B8" s="214"/>
      <c r="C8" s="214"/>
      <c r="D8" s="214"/>
      <c r="F8" s="334" t="str">
        <f>"2." &amp;mergeValue(A8)</f>
        <v>2.1</v>
      </c>
      <c r="G8" s="416" t="s">
        <v>493</v>
      </c>
      <c r="H8" s="317" t="str">
        <f>IF('Перечень тарифов'!R37="","наименование отсутствует","" &amp; 'Перечень тарифов'!R37 &amp; "")</f>
        <v>наименование отсутствует</v>
      </c>
      <c r="I8" s="196" t="s">
        <v>589</v>
      </c>
      <c r="J8" s="333"/>
      <c r="K8" s="214"/>
      <c r="L8" s="214"/>
      <c r="M8" s="214"/>
      <c r="N8" s="214"/>
      <c r="O8" s="214"/>
      <c r="P8" s="214"/>
      <c r="Q8" s="214"/>
      <c r="R8" s="214"/>
      <c r="S8" s="214"/>
      <c r="T8" s="214"/>
    </row>
    <row r="9" spans="1:20" s="190" customFormat="1" ht="34.200000000000003">
      <c r="A9" s="1213"/>
      <c r="B9" s="214"/>
      <c r="C9" s="214"/>
      <c r="D9" s="214"/>
      <c r="F9" s="334" t="str">
        <f>"3." &amp;mergeValue(A9)</f>
        <v>3.1</v>
      </c>
      <c r="G9" s="416" t="s">
        <v>494</v>
      </c>
      <c r="H9" s="317" t="str">
        <f>IF('Перечень тарифов'!F37="","наименование отсутствует","" &amp; 'Перечень тарифов'!F37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96" t="s">
        <v>587</v>
      </c>
      <c r="J9" s="333"/>
      <c r="K9" s="214"/>
      <c r="L9" s="214"/>
      <c r="M9" s="214"/>
      <c r="N9" s="214"/>
      <c r="O9" s="214"/>
      <c r="P9" s="214"/>
      <c r="Q9" s="214"/>
      <c r="R9" s="214"/>
      <c r="S9" s="214"/>
      <c r="T9" s="214"/>
    </row>
    <row r="10" spans="1:20" s="190" customFormat="1" ht="22.8">
      <c r="A10" s="1213"/>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600000000000001">
      <c r="A11" s="1213"/>
      <c r="B11" s="1213">
        <v>1</v>
      </c>
      <c r="C11" s="343"/>
      <c r="D11" s="343"/>
      <c r="F11" s="334" t="str">
        <f>"4."&amp;mergeValue(A11) &amp;"."&amp;mergeValue(B11)</f>
        <v>4.1.1</v>
      </c>
      <c r="G11" s="324" t="s">
        <v>591</v>
      </c>
      <c r="H11" s="317" t="str">
        <f>IF(region_name="","",region_name)</f>
        <v>г.Санкт-Петербург</v>
      </c>
      <c r="I11" s="196" t="s">
        <v>498</v>
      </c>
      <c r="J11" s="333"/>
      <c r="K11" s="214"/>
      <c r="L11" s="214"/>
      <c r="M11" s="214"/>
      <c r="N11" s="214"/>
      <c r="O11" s="214"/>
      <c r="P11" s="214"/>
      <c r="Q11" s="214"/>
      <c r="R11" s="214"/>
      <c r="S11" s="214"/>
      <c r="T11" s="214"/>
    </row>
    <row r="12" spans="1:20" s="190" customFormat="1" ht="22.8">
      <c r="A12" s="1213"/>
      <c r="B12" s="1213"/>
      <c r="C12" s="1213">
        <v>1</v>
      </c>
      <c r="D12" s="343"/>
      <c r="F12" s="334" t="str">
        <f>"4."&amp;mergeValue(A12) &amp;"."&amp;mergeValue(B12)&amp;"."&amp;mergeValue(C12)</f>
        <v>4.1.1.1</v>
      </c>
      <c r="G12" s="340" t="s">
        <v>496</v>
      </c>
      <c r="H12" s="317" t="str">
        <f>IF(Территории!H13="","","" &amp; Территории!H13 &amp; "")</f>
        <v>город Санкт-Петербург</v>
      </c>
      <c r="I12" s="196" t="s">
        <v>499</v>
      </c>
      <c r="J12" s="333"/>
      <c r="K12" s="214"/>
      <c r="L12" s="214"/>
      <c r="M12" s="214"/>
      <c r="N12" s="214"/>
      <c r="O12" s="214"/>
      <c r="P12" s="214"/>
      <c r="Q12" s="214"/>
      <c r="R12" s="214"/>
      <c r="S12" s="214"/>
      <c r="T12" s="214"/>
    </row>
    <row r="13" spans="1:20" s="190" customFormat="1" ht="57">
      <c r="A13" s="1213"/>
      <c r="B13" s="1213"/>
      <c r="C13" s="1213"/>
      <c r="D13" s="343">
        <v>1</v>
      </c>
      <c r="F13" s="334" t="str">
        <f>"4."&amp;mergeValue(A13) &amp;"."&amp;mergeValue(B13)&amp;"."&amp;mergeValue(C13)&amp;"."&amp;mergeValue(D13)</f>
        <v>4.1.1.1.1</v>
      </c>
      <c r="G13" s="419" t="s">
        <v>497</v>
      </c>
      <c r="H13" s="317" t="str">
        <f>IF(Территории!R14="","","" &amp; Территории!R14 &amp; "")</f>
        <v>город Санкт-Петербург (40000000)</v>
      </c>
      <c r="I13" s="1107" t="s">
        <v>590</v>
      </c>
      <c r="J13" s="333"/>
      <c r="K13" s="214"/>
      <c r="L13" s="214"/>
      <c r="M13" s="214"/>
      <c r="N13" s="214"/>
      <c r="O13" s="214"/>
      <c r="P13" s="214"/>
      <c r="Q13" s="214"/>
      <c r="R13" s="214"/>
      <c r="S13" s="214"/>
      <c r="T13" s="214"/>
    </row>
    <row r="14" spans="1:20" s="326" customFormat="1" ht="3.15" customHeight="1">
      <c r="A14" s="327"/>
      <c r="B14" s="327"/>
      <c r="C14" s="327"/>
      <c r="D14" s="327"/>
      <c r="F14" s="344"/>
      <c r="G14" s="345"/>
      <c r="H14" s="346"/>
      <c r="I14" s="347"/>
      <c r="J14" s="327"/>
      <c r="K14" s="327"/>
      <c r="L14" s="327"/>
      <c r="M14" s="327"/>
      <c r="N14" s="327"/>
      <c r="O14" s="327"/>
      <c r="P14" s="327"/>
      <c r="Q14" s="327"/>
      <c r="R14" s="327"/>
      <c r="S14" s="327"/>
      <c r="T14" s="327"/>
    </row>
    <row r="15" spans="1:20" s="326" customFormat="1" ht="15" customHeight="1">
      <c r="A15" s="327"/>
      <c r="B15" s="327"/>
      <c r="C15" s="327"/>
      <c r="D15" s="327"/>
      <c r="F15" s="325"/>
      <c r="G15" s="1208" t="s">
        <v>592</v>
      </c>
      <c r="H15" s="1208"/>
      <c r="I15" s="226"/>
      <c r="J15" s="327"/>
      <c r="K15" s="327"/>
      <c r="L15" s="327"/>
      <c r="M15" s="327"/>
      <c r="N15" s="327"/>
      <c r="O15" s="327"/>
      <c r="P15" s="327"/>
      <c r="Q15" s="327"/>
      <c r="R15" s="327"/>
      <c r="S15" s="327"/>
      <c r="T15" s="327"/>
    </row>
  </sheetData>
  <sheetProtection algorithmName="SHA-512" hashValue="LRMJR20g8awhOPyDuaDZ3jowDM0nAF2ympwIm8k8xrnHw4tpmvrYFHLk5swh1WyuiEUsjAT4GPepPiqAxKSMRw==" saltValue="ZAXvO9j3/TtptViMzkL3A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Z41"/>
  <sheetViews>
    <sheetView showGridLines="0" topLeftCell="I4" zoomScaleNormal="100" workbookViewId="0">
      <selection activeCell="I4" sqref="I4"/>
    </sheetView>
  </sheetViews>
  <sheetFormatPr defaultColWidth="10.625" defaultRowHeight="13.8"/>
  <cols>
    <col min="1" max="6" width="10.625" style="500" hidden="1" customWidth="1"/>
    <col min="7" max="8" width="11.125" style="506" hidden="1" customWidth="1"/>
    <col min="9" max="9" width="3.75" style="484" customWidth="1"/>
    <col min="10" max="11" width="3.75" style="483" customWidth="1"/>
    <col min="12" max="12" width="12.75" style="477" customWidth="1"/>
    <col min="13" max="13" width="44.75" style="477" customWidth="1"/>
    <col min="14" max="14" width="1.75" style="477" hidden="1" customWidth="1"/>
    <col min="15" max="15" width="15.75" style="477" customWidth="1"/>
    <col min="16" max="16" width="14" style="477" customWidth="1"/>
    <col min="17" max="21" width="23.75" style="477" hidden="1" customWidth="1"/>
    <col min="22" max="22" width="1.75" style="477" hidden="1" customWidth="1"/>
    <col min="23" max="23" width="11.75" style="477" customWidth="1"/>
    <col min="24" max="24" width="3.75" style="477" customWidth="1"/>
    <col min="25" max="25" width="11.75" style="477" customWidth="1"/>
    <col min="26" max="26" width="8.625" style="477" customWidth="1"/>
    <col min="27" max="27" width="15.75" style="1057" customWidth="1"/>
    <col min="28" max="28" width="14" style="1057" customWidth="1"/>
    <col min="29" max="33" width="23.75" style="1057" hidden="1" customWidth="1"/>
    <col min="34" max="34" width="1.75" style="1057" hidden="1" customWidth="1"/>
    <col min="35" max="35" width="11.75" style="1057" customWidth="1"/>
    <col min="36" max="36" width="3.75" style="1057" customWidth="1"/>
    <col min="37" max="37" width="11.75" style="1057" customWidth="1"/>
    <col min="38" max="38" width="8.625" style="1057" customWidth="1"/>
    <col min="39" max="39" width="4.75" style="477" customWidth="1"/>
    <col min="40" max="40" width="115.75" style="477" customWidth="1"/>
    <col min="41" max="45" width="10.625" style="500"/>
    <col min="46" max="261" width="10.625" style="477"/>
    <col min="262" max="269" width="0" style="477" hidden="1" customWidth="1"/>
    <col min="270" max="272" width="3.75" style="477" customWidth="1"/>
    <col min="273" max="273" width="12.75" style="477" customWidth="1"/>
    <col min="274" max="274" width="47.375" style="477" customWidth="1"/>
    <col min="275" max="283" width="0" style="477" hidden="1" customWidth="1"/>
    <col min="284" max="284" width="11.75" style="477" customWidth="1"/>
    <col min="285" max="285" width="6.375" style="477" bestFit="1" customWidth="1"/>
    <col min="286" max="286" width="11.75" style="477" customWidth="1"/>
    <col min="287" max="287" width="0" style="477" hidden="1" customWidth="1"/>
    <col min="288" max="288" width="3.75" style="477" customWidth="1"/>
    <col min="289" max="289" width="11.125" style="477" bestFit="1" customWidth="1"/>
    <col min="290" max="517" width="10.625" style="477"/>
    <col min="518" max="525" width="0" style="477" hidden="1" customWidth="1"/>
    <col min="526" max="528" width="3.75" style="477" customWidth="1"/>
    <col min="529" max="529" width="12.75" style="477" customWidth="1"/>
    <col min="530" max="530" width="47.375" style="477" customWidth="1"/>
    <col min="531" max="539" width="0" style="477" hidden="1" customWidth="1"/>
    <col min="540" max="540" width="11.75" style="477" customWidth="1"/>
    <col min="541" max="541" width="6.375" style="477" bestFit="1" customWidth="1"/>
    <col min="542" max="542" width="11.75" style="477" customWidth="1"/>
    <col min="543" max="543" width="0" style="477" hidden="1" customWidth="1"/>
    <col min="544" max="544" width="3.75" style="477" customWidth="1"/>
    <col min="545" max="545" width="11.125" style="477" bestFit="1" customWidth="1"/>
    <col min="546" max="773" width="10.625" style="477"/>
    <col min="774" max="781" width="0" style="477" hidden="1" customWidth="1"/>
    <col min="782" max="784" width="3.75" style="477" customWidth="1"/>
    <col min="785" max="785" width="12.75" style="477" customWidth="1"/>
    <col min="786" max="786" width="47.375" style="477" customWidth="1"/>
    <col min="787" max="795" width="0" style="477" hidden="1" customWidth="1"/>
    <col min="796" max="796" width="11.75" style="477" customWidth="1"/>
    <col min="797" max="797" width="6.375" style="477" bestFit="1" customWidth="1"/>
    <col min="798" max="798" width="11.75" style="477" customWidth="1"/>
    <col min="799" max="799" width="0" style="477" hidden="1" customWidth="1"/>
    <col min="800" max="800" width="3.75" style="477" customWidth="1"/>
    <col min="801" max="801" width="11.125" style="477" bestFit="1" customWidth="1"/>
    <col min="802" max="1029" width="10.625" style="477"/>
    <col min="1030" max="1037" width="0" style="477" hidden="1" customWidth="1"/>
    <col min="1038" max="1040" width="3.75" style="477" customWidth="1"/>
    <col min="1041" max="1041" width="12.75" style="477" customWidth="1"/>
    <col min="1042" max="1042" width="47.375" style="477" customWidth="1"/>
    <col min="1043" max="1051" width="0" style="477" hidden="1" customWidth="1"/>
    <col min="1052" max="1052" width="11.75" style="477" customWidth="1"/>
    <col min="1053" max="1053" width="6.375" style="477" bestFit="1" customWidth="1"/>
    <col min="1054" max="1054" width="11.75" style="477" customWidth="1"/>
    <col min="1055" max="1055" width="0" style="477" hidden="1" customWidth="1"/>
    <col min="1056" max="1056" width="3.75" style="477" customWidth="1"/>
    <col min="1057" max="1057" width="11.125" style="477" bestFit="1" customWidth="1"/>
    <col min="1058" max="1285" width="10.625" style="477"/>
    <col min="1286" max="1293" width="0" style="477" hidden="1" customWidth="1"/>
    <col min="1294" max="1296" width="3.75" style="477" customWidth="1"/>
    <col min="1297" max="1297" width="12.75" style="477" customWidth="1"/>
    <col min="1298" max="1298" width="47.375" style="477" customWidth="1"/>
    <col min="1299" max="1307" width="0" style="477" hidden="1" customWidth="1"/>
    <col min="1308" max="1308" width="11.75" style="477" customWidth="1"/>
    <col min="1309" max="1309" width="6.375" style="477" bestFit="1" customWidth="1"/>
    <col min="1310" max="1310" width="11.75" style="477" customWidth="1"/>
    <col min="1311" max="1311" width="0" style="477" hidden="1" customWidth="1"/>
    <col min="1312" max="1312" width="3.75" style="477" customWidth="1"/>
    <col min="1313" max="1313" width="11.125" style="477" bestFit="1" customWidth="1"/>
    <col min="1314" max="1541" width="10.625" style="477"/>
    <col min="1542" max="1549" width="0" style="477" hidden="1" customWidth="1"/>
    <col min="1550" max="1552" width="3.75" style="477" customWidth="1"/>
    <col min="1553" max="1553" width="12.75" style="477" customWidth="1"/>
    <col min="1554" max="1554" width="47.375" style="477" customWidth="1"/>
    <col min="1555" max="1563" width="0" style="477" hidden="1" customWidth="1"/>
    <col min="1564" max="1564" width="11.75" style="477" customWidth="1"/>
    <col min="1565" max="1565" width="6.375" style="477" bestFit="1" customWidth="1"/>
    <col min="1566" max="1566" width="11.75" style="477" customWidth="1"/>
    <col min="1567" max="1567" width="0" style="477" hidden="1" customWidth="1"/>
    <col min="1568" max="1568" width="3.75" style="477" customWidth="1"/>
    <col min="1569" max="1569" width="11.125" style="477" bestFit="1" customWidth="1"/>
    <col min="1570" max="1797" width="10.625" style="477"/>
    <col min="1798" max="1805" width="0" style="477" hidden="1" customWidth="1"/>
    <col min="1806" max="1808" width="3.75" style="477" customWidth="1"/>
    <col min="1809" max="1809" width="12.75" style="477" customWidth="1"/>
    <col min="1810" max="1810" width="47.375" style="477" customWidth="1"/>
    <col min="1811" max="1819" width="0" style="477" hidden="1" customWidth="1"/>
    <col min="1820" max="1820" width="11.75" style="477" customWidth="1"/>
    <col min="1821" max="1821" width="6.375" style="477" bestFit="1" customWidth="1"/>
    <col min="1822" max="1822" width="11.75" style="477" customWidth="1"/>
    <col min="1823" max="1823" width="0" style="477" hidden="1" customWidth="1"/>
    <col min="1824" max="1824" width="3.75" style="477" customWidth="1"/>
    <col min="1825" max="1825" width="11.125" style="477" bestFit="1" customWidth="1"/>
    <col min="1826" max="2053" width="10.625" style="477"/>
    <col min="2054" max="2061" width="0" style="477" hidden="1" customWidth="1"/>
    <col min="2062" max="2064" width="3.75" style="477" customWidth="1"/>
    <col min="2065" max="2065" width="12.75" style="477" customWidth="1"/>
    <col min="2066" max="2066" width="47.375" style="477" customWidth="1"/>
    <col min="2067" max="2075" width="0" style="477" hidden="1" customWidth="1"/>
    <col min="2076" max="2076" width="11.75" style="477" customWidth="1"/>
    <col min="2077" max="2077" width="6.375" style="477" bestFit="1" customWidth="1"/>
    <col min="2078" max="2078" width="11.75" style="477" customWidth="1"/>
    <col min="2079" max="2079" width="0" style="477" hidden="1" customWidth="1"/>
    <col min="2080" max="2080" width="3.75" style="477" customWidth="1"/>
    <col min="2081" max="2081" width="11.125" style="477" bestFit="1" customWidth="1"/>
    <col min="2082" max="2309" width="10.625" style="477"/>
    <col min="2310" max="2317" width="0" style="477" hidden="1" customWidth="1"/>
    <col min="2318" max="2320" width="3.75" style="477" customWidth="1"/>
    <col min="2321" max="2321" width="12.75" style="477" customWidth="1"/>
    <col min="2322" max="2322" width="47.375" style="477" customWidth="1"/>
    <col min="2323" max="2331" width="0" style="477" hidden="1" customWidth="1"/>
    <col min="2332" max="2332" width="11.75" style="477" customWidth="1"/>
    <col min="2333" max="2333" width="6.375" style="477" bestFit="1" customWidth="1"/>
    <col min="2334" max="2334" width="11.75" style="477" customWidth="1"/>
    <col min="2335" max="2335" width="0" style="477" hidden="1" customWidth="1"/>
    <col min="2336" max="2336" width="3.75" style="477" customWidth="1"/>
    <col min="2337" max="2337" width="11.125" style="477" bestFit="1" customWidth="1"/>
    <col min="2338" max="2565" width="10.625" style="477"/>
    <col min="2566" max="2573" width="0" style="477" hidden="1" customWidth="1"/>
    <col min="2574" max="2576" width="3.75" style="477" customWidth="1"/>
    <col min="2577" max="2577" width="12.75" style="477" customWidth="1"/>
    <col min="2578" max="2578" width="47.375" style="477" customWidth="1"/>
    <col min="2579" max="2587" width="0" style="477" hidden="1" customWidth="1"/>
    <col min="2588" max="2588" width="11.75" style="477" customWidth="1"/>
    <col min="2589" max="2589" width="6.375" style="477" bestFit="1" customWidth="1"/>
    <col min="2590" max="2590" width="11.75" style="477" customWidth="1"/>
    <col min="2591" max="2591" width="0" style="477" hidden="1" customWidth="1"/>
    <col min="2592" max="2592" width="3.75" style="477" customWidth="1"/>
    <col min="2593" max="2593" width="11.125" style="477" bestFit="1" customWidth="1"/>
    <col min="2594" max="2821" width="10.625" style="477"/>
    <col min="2822" max="2829" width="0" style="477" hidden="1" customWidth="1"/>
    <col min="2830" max="2832" width="3.75" style="477" customWidth="1"/>
    <col min="2833" max="2833" width="12.75" style="477" customWidth="1"/>
    <col min="2834" max="2834" width="47.375" style="477" customWidth="1"/>
    <col min="2835" max="2843" width="0" style="477" hidden="1" customWidth="1"/>
    <col min="2844" max="2844" width="11.75" style="477" customWidth="1"/>
    <col min="2845" max="2845" width="6.375" style="477" bestFit="1" customWidth="1"/>
    <col min="2846" max="2846" width="11.75" style="477" customWidth="1"/>
    <col min="2847" max="2847" width="0" style="477" hidden="1" customWidth="1"/>
    <col min="2848" max="2848" width="3.75" style="477" customWidth="1"/>
    <col min="2849" max="2849" width="11.125" style="477" bestFit="1" customWidth="1"/>
    <col min="2850" max="3077" width="10.625" style="477"/>
    <col min="3078" max="3085" width="0" style="477" hidden="1" customWidth="1"/>
    <col min="3086" max="3088" width="3.75" style="477" customWidth="1"/>
    <col min="3089" max="3089" width="12.75" style="477" customWidth="1"/>
    <col min="3090" max="3090" width="47.375" style="477" customWidth="1"/>
    <col min="3091" max="3099" width="0" style="477" hidden="1" customWidth="1"/>
    <col min="3100" max="3100" width="11.75" style="477" customWidth="1"/>
    <col min="3101" max="3101" width="6.375" style="477" bestFit="1" customWidth="1"/>
    <col min="3102" max="3102" width="11.75" style="477" customWidth="1"/>
    <col min="3103" max="3103" width="0" style="477" hidden="1" customWidth="1"/>
    <col min="3104" max="3104" width="3.75" style="477" customWidth="1"/>
    <col min="3105" max="3105" width="11.125" style="477" bestFit="1" customWidth="1"/>
    <col min="3106" max="3333" width="10.625" style="477"/>
    <col min="3334" max="3341" width="0" style="477" hidden="1" customWidth="1"/>
    <col min="3342" max="3344" width="3.75" style="477" customWidth="1"/>
    <col min="3345" max="3345" width="12.75" style="477" customWidth="1"/>
    <col min="3346" max="3346" width="47.375" style="477" customWidth="1"/>
    <col min="3347" max="3355" width="0" style="477" hidden="1" customWidth="1"/>
    <col min="3356" max="3356" width="11.75" style="477" customWidth="1"/>
    <col min="3357" max="3357" width="6.375" style="477" bestFit="1" customWidth="1"/>
    <col min="3358" max="3358" width="11.75" style="477" customWidth="1"/>
    <col min="3359" max="3359" width="0" style="477" hidden="1" customWidth="1"/>
    <col min="3360" max="3360" width="3.75" style="477" customWidth="1"/>
    <col min="3361" max="3361" width="11.125" style="477" bestFit="1" customWidth="1"/>
    <col min="3362" max="3589" width="10.625" style="477"/>
    <col min="3590" max="3597" width="0" style="477" hidden="1" customWidth="1"/>
    <col min="3598" max="3600" width="3.75" style="477" customWidth="1"/>
    <col min="3601" max="3601" width="12.75" style="477" customWidth="1"/>
    <col min="3602" max="3602" width="47.375" style="477" customWidth="1"/>
    <col min="3603" max="3611" width="0" style="477" hidden="1" customWidth="1"/>
    <col min="3612" max="3612" width="11.75" style="477" customWidth="1"/>
    <col min="3613" max="3613" width="6.375" style="477" bestFit="1" customWidth="1"/>
    <col min="3614" max="3614" width="11.75" style="477" customWidth="1"/>
    <col min="3615" max="3615" width="0" style="477" hidden="1" customWidth="1"/>
    <col min="3616" max="3616" width="3.75" style="477" customWidth="1"/>
    <col min="3617" max="3617" width="11.125" style="477" bestFit="1" customWidth="1"/>
    <col min="3618" max="3845" width="10.625" style="477"/>
    <col min="3846" max="3853" width="0" style="477" hidden="1" customWidth="1"/>
    <col min="3854" max="3856" width="3.75" style="477" customWidth="1"/>
    <col min="3857" max="3857" width="12.75" style="477" customWidth="1"/>
    <col min="3858" max="3858" width="47.375" style="477" customWidth="1"/>
    <col min="3859" max="3867" width="0" style="477" hidden="1" customWidth="1"/>
    <col min="3868" max="3868" width="11.75" style="477" customWidth="1"/>
    <col min="3869" max="3869" width="6.375" style="477" bestFit="1" customWidth="1"/>
    <col min="3870" max="3870" width="11.75" style="477" customWidth="1"/>
    <col min="3871" max="3871" width="0" style="477" hidden="1" customWidth="1"/>
    <col min="3872" max="3872" width="3.75" style="477" customWidth="1"/>
    <col min="3873" max="3873" width="11.125" style="477" bestFit="1" customWidth="1"/>
    <col min="3874" max="4101" width="10.625" style="477"/>
    <col min="4102" max="4109" width="0" style="477" hidden="1" customWidth="1"/>
    <col min="4110" max="4112" width="3.75" style="477" customWidth="1"/>
    <col min="4113" max="4113" width="12.75" style="477" customWidth="1"/>
    <col min="4114" max="4114" width="47.375" style="477" customWidth="1"/>
    <col min="4115" max="4123" width="0" style="477" hidden="1" customWidth="1"/>
    <col min="4124" max="4124" width="11.75" style="477" customWidth="1"/>
    <col min="4125" max="4125" width="6.375" style="477" bestFit="1" customWidth="1"/>
    <col min="4126" max="4126" width="11.75" style="477" customWidth="1"/>
    <col min="4127" max="4127" width="0" style="477" hidden="1" customWidth="1"/>
    <col min="4128" max="4128" width="3.75" style="477" customWidth="1"/>
    <col min="4129" max="4129" width="11.125" style="477" bestFit="1" customWidth="1"/>
    <col min="4130" max="4357" width="10.625" style="477"/>
    <col min="4358" max="4365" width="0" style="477" hidden="1" customWidth="1"/>
    <col min="4366" max="4368" width="3.75" style="477" customWidth="1"/>
    <col min="4369" max="4369" width="12.75" style="477" customWidth="1"/>
    <col min="4370" max="4370" width="47.375" style="477" customWidth="1"/>
    <col min="4371" max="4379" width="0" style="477" hidden="1" customWidth="1"/>
    <col min="4380" max="4380" width="11.75" style="477" customWidth="1"/>
    <col min="4381" max="4381" width="6.375" style="477" bestFit="1" customWidth="1"/>
    <col min="4382" max="4382" width="11.75" style="477" customWidth="1"/>
    <col min="4383" max="4383" width="0" style="477" hidden="1" customWidth="1"/>
    <col min="4384" max="4384" width="3.75" style="477" customWidth="1"/>
    <col min="4385" max="4385" width="11.125" style="477" bestFit="1" customWidth="1"/>
    <col min="4386" max="4613" width="10.625" style="477"/>
    <col min="4614" max="4621" width="0" style="477" hidden="1" customWidth="1"/>
    <col min="4622" max="4624" width="3.75" style="477" customWidth="1"/>
    <col min="4625" max="4625" width="12.75" style="477" customWidth="1"/>
    <col min="4626" max="4626" width="47.375" style="477" customWidth="1"/>
    <col min="4627" max="4635" width="0" style="477" hidden="1" customWidth="1"/>
    <col min="4636" max="4636" width="11.75" style="477" customWidth="1"/>
    <col min="4637" max="4637" width="6.375" style="477" bestFit="1" customWidth="1"/>
    <col min="4638" max="4638" width="11.75" style="477" customWidth="1"/>
    <col min="4639" max="4639" width="0" style="477" hidden="1" customWidth="1"/>
    <col min="4640" max="4640" width="3.75" style="477" customWidth="1"/>
    <col min="4641" max="4641" width="11.125" style="477" bestFit="1" customWidth="1"/>
    <col min="4642" max="4869" width="10.625" style="477"/>
    <col min="4870" max="4877" width="0" style="477" hidden="1" customWidth="1"/>
    <col min="4878" max="4880" width="3.75" style="477" customWidth="1"/>
    <col min="4881" max="4881" width="12.75" style="477" customWidth="1"/>
    <col min="4882" max="4882" width="47.375" style="477" customWidth="1"/>
    <col min="4883" max="4891" width="0" style="477" hidden="1" customWidth="1"/>
    <col min="4892" max="4892" width="11.75" style="477" customWidth="1"/>
    <col min="4893" max="4893" width="6.375" style="477" bestFit="1" customWidth="1"/>
    <col min="4894" max="4894" width="11.75" style="477" customWidth="1"/>
    <col min="4895" max="4895" width="0" style="477" hidden="1" customWidth="1"/>
    <col min="4896" max="4896" width="3.75" style="477" customWidth="1"/>
    <col min="4897" max="4897" width="11.125" style="477" bestFit="1" customWidth="1"/>
    <col min="4898" max="5125" width="10.625" style="477"/>
    <col min="5126" max="5133" width="0" style="477" hidden="1" customWidth="1"/>
    <col min="5134" max="5136" width="3.75" style="477" customWidth="1"/>
    <col min="5137" max="5137" width="12.75" style="477" customWidth="1"/>
    <col min="5138" max="5138" width="47.375" style="477" customWidth="1"/>
    <col min="5139" max="5147" width="0" style="477" hidden="1" customWidth="1"/>
    <col min="5148" max="5148" width="11.75" style="477" customWidth="1"/>
    <col min="5149" max="5149" width="6.375" style="477" bestFit="1" customWidth="1"/>
    <col min="5150" max="5150" width="11.75" style="477" customWidth="1"/>
    <col min="5151" max="5151" width="0" style="477" hidden="1" customWidth="1"/>
    <col min="5152" max="5152" width="3.75" style="477" customWidth="1"/>
    <col min="5153" max="5153" width="11.125" style="477" bestFit="1" customWidth="1"/>
    <col min="5154" max="5381" width="10.625" style="477"/>
    <col min="5382" max="5389" width="0" style="477" hidden="1" customWidth="1"/>
    <col min="5390" max="5392" width="3.75" style="477" customWidth="1"/>
    <col min="5393" max="5393" width="12.75" style="477" customWidth="1"/>
    <col min="5394" max="5394" width="47.375" style="477" customWidth="1"/>
    <col min="5395" max="5403" width="0" style="477" hidden="1" customWidth="1"/>
    <col min="5404" max="5404" width="11.75" style="477" customWidth="1"/>
    <col min="5405" max="5405" width="6.375" style="477" bestFit="1" customWidth="1"/>
    <col min="5406" max="5406" width="11.75" style="477" customWidth="1"/>
    <col min="5407" max="5407" width="0" style="477" hidden="1" customWidth="1"/>
    <col min="5408" max="5408" width="3.75" style="477" customWidth="1"/>
    <col min="5409" max="5409" width="11.125" style="477" bestFit="1" customWidth="1"/>
    <col min="5410" max="5637" width="10.625" style="477"/>
    <col min="5638" max="5645" width="0" style="477" hidden="1" customWidth="1"/>
    <col min="5646" max="5648" width="3.75" style="477" customWidth="1"/>
    <col min="5649" max="5649" width="12.75" style="477" customWidth="1"/>
    <col min="5650" max="5650" width="47.375" style="477" customWidth="1"/>
    <col min="5651" max="5659" width="0" style="477" hidden="1" customWidth="1"/>
    <col min="5660" max="5660" width="11.75" style="477" customWidth="1"/>
    <col min="5661" max="5661" width="6.375" style="477" bestFit="1" customWidth="1"/>
    <col min="5662" max="5662" width="11.75" style="477" customWidth="1"/>
    <col min="5663" max="5663" width="0" style="477" hidden="1" customWidth="1"/>
    <col min="5664" max="5664" width="3.75" style="477" customWidth="1"/>
    <col min="5665" max="5665" width="11.125" style="477" bestFit="1" customWidth="1"/>
    <col min="5666" max="5893" width="10.625" style="477"/>
    <col min="5894" max="5901" width="0" style="477" hidden="1" customWidth="1"/>
    <col min="5902" max="5904" width="3.75" style="477" customWidth="1"/>
    <col min="5905" max="5905" width="12.75" style="477" customWidth="1"/>
    <col min="5906" max="5906" width="47.375" style="477" customWidth="1"/>
    <col min="5907" max="5915" width="0" style="477" hidden="1" customWidth="1"/>
    <col min="5916" max="5916" width="11.75" style="477" customWidth="1"/>
    <col min="5917" max="5917" width="6.375" style="477" bestFit="1" customWidth="1"/>
    <col min="5918" max="5918" width="11.75" style="477" customWidth="1"/>
    <col min="5919" max="5919" width="0" style="477" hidden="1" customWidth="1"/>
    <col min="5920" max="5920" width="3.75" style="477" customWidth="1"/>
    <col min="5921" max="5921" width="11.125" style="477" bestFit="1" customWidth="1"/>
    <col min="5922" max="6149" width="10.625" style="477"/>
    <col min="6150" max="6157" width="0" style="477" hidden="1" customWidth="1"/>
    <col min="6158" max="6160" width="3.75" style="477" customWidth="1"/>
    <col min="6161" max="6161" width="12.75" style="477" customWidth="1"/>
    <col min="6162" max="6162" width="47.375" style="477" customWidth="1"/>
    <col min="6163" max="6171" width="0" style="477" hidden="1" customWidth="1"/>
    <col min="6172" max="6172" width="11.75" style="477" customWidth="1"/>
    <col min="6173" max="6173" width="6.375" style="477" bestFit="1" customWidth="1"/>
    <col min="6174" max="6174" width="11.75" style="477" customWidth="1"/>
    <col min="6175" max="6175" width="0" style="477" hidden="1" customWidth="1"/>
    <col min="6176" max="6176" width="3.75" style="477" customWidth="1"/>
    <col min="6177" max="6177" width="11.125" style="477" bestFit="1" customWidth="1"/>
    <col min="6178" max="6405" width="10.625" style="477"/>
    <col min="6406" max="6413" width="0" style="477" hidden="1" customWidth="1"/>
    <col min="6414" max="6416" width="3.75" style="477" customWidth="1"/>
    <col min="6417" max="6417" width="12.75" style="477" customWidth="1"/>
    <col min="6418" max="6418" width="47.375" style="477" customWidth="1"/>
    <col min="6419" max="6427" width="0" style="477" hidden="1" customWidth="1"/>
    <col min="6428" max="6428" width="11.75" style="477" customWidth="1"/>
    <col min="6429" max="6429" width="6.375" style="477" bestFit="1" customWidth="1"/>
    <col min="6430" max="6430" width="11.75" style="477" customWidth="1"/>
    <col min="6431" max="6431" width="0" style="477" hidden="1" customWidth="1"/>
    <col min="6432" max="6432" width="3.75" style="477" customWidth="1"/>
    <col min="6433" max="6433" width="11.125" style="477" bestFit="1" customWidth="1"/>
    <col min="6434" max="6661" width="10.625" style="477"/>
    <col min="6662" max="6669" width="0" style="477" hidden="1" customWidth="1"/>
    <col min="6670" max="6672" width="3.75" style="477" customWidth="1"/>
    <col min="6673" max="6673" width="12.75" style="477" customWidth="1"/>
    <col min="6674" max="6674" width="47.375" style="477" customWidth="1"/>
    <col min="6675" max="6683" width="0" style="477" hidden="1" customWidth="1"/>
    <col min="6684" max="6684" width="11.75" style="477" customWidth="1"/>
    <col min="6685" max="6685" width="6.375" style="477" bestFit="1" customWidth="1"/>
    <col min="6686" max="6686" width="11.75" style="477" customWidth="1"/>
    <col min="6687" max="6687" width="0" style="477" hidden="1" customWidth="1"/>
    <col min="6688" max="6688" width="3.75" style="477" customWidth="1"/>
    <col min="6689" max="6689" width="11.125" style="477" bestFit="1" customWidth="1"/>
    <col min="6690" max="6917" width="10.625" style="477"/>
    <col min="6918" max="6925" width="0" style="477" hidden="1" customWidth="1"/>
    <col min="6926" max="6928" width="3.75" style="477" customWidth="1"/>
    <col min="6929" max="6929" width="12.75" style="477" customWidth="1"/>
    <col min="6930" max="6930" width="47.375" style="477" customWidth="1"/>
    <col min="6931" max="6939" width="0" style="477" hidden="1" customWidth="1"/>
    <col min="6940" max="6940" width="11.75" style="477" customWidth="1"/>
    <col min="6941" max="6941" width="6.375" style="477" bestFit="1" customWidth="1"/>
    <col min="6942" max="6942" width="11.75" style="477" customWidth="1"/>
    <col min="6943" max="6943" width="0" style="477" hidden="1" customWidth="1"/>
    <col min="6944" max="6944" width="3.75" style="477" customWidth="1"/>
    <col min="6945" max="6945" width="11.125" style="477" bestFit="1" customWidth="1"/>
    <col min="6946" max="7173" width="10.625" style="477"/>
    <col min="7174" max="7181" width="0" style="477" hidden="1" customWidth="1"/>
    <col min="7182" max="7184" width="3.75" style="477" customWidth="1"/>
    <col min="7185" max="7185" width="12.75" style="477" customWidth="1"/>
    <col min="7186" max="7186" width="47.375" style="477" customWidth="1"/>
    <col min="7187" max="7195" width="0" style="477" hidden="1" customWidth="1"/>
    <col min="7196" max="7196" width="11.75" style="477" customWidth="1"/>
    <col min="7197" max="7197" width="6.375" style="477" bestFit="1" customWidth="1"/>
    <col min="7198" max="7198" width="11.75" style="477" customWidth="1"/>
    <col min="7199" max="7199" width="0" style="477" hidden="1" customWidth="1"/>
    <col min="7200" max="7200" width="3.75" style="477" customWidth="1"/>
    <col min="7201" max="7201" width="11.125" style="477" bestFit="1" customWidth="1"/>
    <col min="7202" max="7429" width="10.625" style="477"/>
    <col min="7430" max="7437" width="0" style="477" hidden="1" customWidth="1"/>
    <col min="7438" max="7440" width="3.75" style="477" customWidth="1"/>
    <col min="7441" max="7441" width="12.75" style="477" customWidth="1"/>
    <col min="7442" max="7442" width="47.375" style="477" customWidth="1"/>
    <col min="7443" max="7451" width="0" style="477" hidden="1" customWidth="1"/>
    <col min="7452" max="7452" width="11.75" style="477" customWidth="1"/>
    <col min="7453" max="7453" width="6.375" style="477" bestFit="1" customWidth="1"/>
    <col min="7454" max="7454" width="11.75" style="477" customWidth="1"/>
    <col min="7455" max="7455" width="0" style="477" hidden="1" customWidth="1"/>
    <col min="7456" max="7456" width="3.75" style="477" customWidth="1"/>
    <col min="7457" max="7457" width="11.125" style="477" bestFit="1" customWidth="1"/>
    <col min="7458" max="7685" width="10.625" style="477"/>
    <col min="7686" max="7693" width="0" style="477" hidden="1" customWidth="1"/>
    <col min="7694" max="7696" width="3.75" style="477" customWidth="1"/>
    <col min="7697" max="7697" width="12.75" style="477" customWidth="1"/>
    <col min="7698" max="7698" width="47.375" style="477" customWidth="1"/>
    <col min="7699" max="7707" width="0" style="477" hidden="1" customWidth="1"/>
    <col min="7708" max="7708" width="11.75" style="477" customWidth="1"/>
    <col min="7709" max="7709" width="6.375" style="477" bestFit="1" customWidth="1"/>
    <col min="7710" max="7710" width="11.75" style="477" customWidth="1"/>
    <col min="7711" max="7711" width="0" style="477" hidden="1" customWidth="1"/>
    <col min="7712" max="7712" width="3.75" style="477" customWidth="1"/>
    <col min="7713" max="7713" width="11.125" style="477" bestFit="1" customWidth="1"/>
    <col min="7714" max="7941" width="10.625" style="477"/>
    <col min="7942" max="7949" width="0" style="477" hidden="1" customWidth="1"/>
    <col min="7950" max="7952" width="3.75" style="477" customWidth="1"/>
    <col min="7953" max="7953" width="12.75" style="477" customWidth="1"/>
    <col min="7954" max="7954" width="47.375" style="477" customWidth="1"/>
    <col min="7955" max="7963" width="0" style="477" hidden="1" customWidth="1"/>
    <col min="7964" max="7964" width="11.75" style="477" customWidth="1"/>
    <col min="7965" max="7965" width="6.375" style="477" bestFit="1" customWidth="1"/>
    <col min="7966" max="7966" width="11.75" style="477" customWidth="1"/>
    <col min="7967" max="7967" width="0" style="477" hidden="1" customWidth="1"/>
    <col min="7968" max="7968" width="3.75" style="477" customWidth="1"/>
    <col min="7969" max="7969" width="11.125" style="477" bestFit="1" customWidth="1"/>
    <col min="7970" max="8197" width="10.625" style="477"/>
    <col min="8198" max="8205" width="0" style="477" hidden="1" customWidth="1"/>
    <col min="8206" max="8208" width="3.75" style="477" customWidth="1"/>
    <col min="8209" max="8209" width="12.75" style="477" customWidth="1"/>
    <col min="8210" max="8210" width="47.375" style="477" customWidth="1"/>
    <col min="8211" max="8219" width="0" style="477" hidden="1" customWidth="1"/>
    <col min="8220" max="8220" width="11.75" style="477" customWidth="1"/>
    <col min="8221" max="8221" width="6.375" style="477" bestFit="1" customWidth="1"/>
    <col min="8222" max="8222" width="11.75" style="477" customWidth="1"/>
    <col min="8223" max="8223" width="0" style="477" hidden="1" customWidth="1"/>
    <col min="8224" max="8224" width="3.75" style="477" customWidth="1"/>
    <col min="8225" max="8225" width="11.125" style="477" bestFit="1" customWidth="1"/>
    <col min="8226" max="8453" width="10.625" style="477"/>
    <col min="8454" max="8461" width="0" style="477" hidden="1" customWidth="1"/>
    <col min="8462" max="8464" width="3.75" style="477" customWidth="1"/>
    <col min="8465" max="8465" width="12.75" style="477" customWidth="1"/>
    <col min="8466" max="8466" width="47.375" style="477" customWidth="1"/>
    <col min="8467" max="8475" width="0" style="477" hidden="1" customWidth="1"/>
    <col min="8476" max="8476" width="11.75" style="477" customWidth="1"/>
    <col min="8477" max="8477" width="6.375" style="477" bestFit="1" customWidth="1"/>
    <col min="8478" max="8478" width="11.75" style="477" customWidth="1"/>
    <col min="8479" max="8479" width="0" style="477" hidden="1" customWidth="1"/>
    <col min="8480" max="8480" width="3.75" style="477" customWidth="1"/>
    <col min="8481" max="8481" width="11.125" style="477" bestFit="1" customWidth="1"/>
    <col min="8482" max="8709" width="10.625" style="477"/>
    <col min="8710" max="8717" width="0" style="477" hidden="1" customWidth="1"/>
    <col min="8718" max="8720" width="3.75" style="477" customWidth="1"/>
    <col min="8721" max="8721" width="12.75" style="477" customWidth="1"/>
    <col min="8722" max="8722" width="47.375" style="477" customWidth="1"/>
    <col min="8723" max="8731" width="0" style="477" hidden="1" customWidth="1"/>
    <col min="8732" max="8732" width="11.75" style="477" customWidth="1"/>
    <col min="8733" max="8733" width="6.375" style="477" bestFit="1" customWidth="1"/>
    <col min="8734" max="8734" width="11.75" style="477" customWidth="1"/>
    <col min="8735" max="8735" width="0" style="477" hidden="1" customWidth="1"/>
    <col min="8736" max="8736" width="3.75" style="477" customWidth="1"/>
    <col min="8737" max="8737" width="11.125" style="477" bestFit="1" customWidth="1"/>
    <col min="8738" max="8965" width="10.625" style="477"/>
    <col min="8966" max="8973" width="0" style="477" hidden="1" customWidth="1"/>
    <col min="8974" max="8976" width="3.75" style="477" customWidth="1"/>
    <col min="8977" max="8977" width="12.75" style="477" customWidth="1"/>
    <col min="8978" max="8978" width="47.375" style="477" customWidth="1"/>
    <col min="8979" max="8987" width="0" style="477" hidden="1" customWidth="1"/>
    <col min="8988" max="8988" width="11.75" style="477" customWidth="1"/>
    <col min="8989" max="8989" width="6.375" style="477" bestFit="1" customWidth="1"/>
    <col min="8990" max="8990" width="11.75" style="477" customWidth="1"/>
    <col min="8991" max="8991" width="0" style="477" hidden="1" customWidth="1"/>
    <col min="8992" max="8992" width="3.75" style="477" customWidth="1"/>
    <col min="8993" max="8993" width="11.125" style="477" bestFit="1" customWidth="1"/>
    <col min="8994" max="9221" width="10.625" style="477"/>
    <col min="9222" max="9229" width="0" style="477" hidden="1" customWidth="1"/>
    <col min="9230" max="9232" width="3.75" style="477" customWidth="1"/>
    <col min="9233" max="9233" width="12.75" style="477" customWidth="1"/>
    <col min="9234" max="9234" width="47.375" style="477" customWidth="1"/>
    <col min="9235" max="9243" width="0" style="477" hidden="1" customWidth="1"/>
    <col min="9244" max="9244" width="11.75" style="477" customWidth="1"/>
    <col min="9245" max="9245" width="6.375" style="477" bestFit="1" customWidth="1"/>
    <col min="9246" max="9246" width="11.75" style="477" customWidth="1"/>
    <col min="9247" max="9247" width="0" style="477" hidden="1" customWidth="1"/>
    <col min="9248" max="9248" width="3.75" style="477" customWidth="1"/>
    <col min="9249" max="9249" width="11.125" style="477" bestFit="1" customWidth="1"/>
    <col min="9250" max="9477" width="10.625" style="477"/>
    <col min="9478" max="9485" width="0" style="477" hidden="1" customWidth="1"/>
    <col min="9486" max="9488" width="3.75" style="477" customWidth="1"/>
    <col min="9489" max="9489" width="12.75" style="477" customWidth="1"/>
    <col min="9490" max="9490" width="47.375" style="477" customWidth="1"/>
    <col min="9491" max="9499" width="0" style="477" hidden="1" customWidth="1"/>
    <col min="9500" max="9500" width="11.75" style="477" customWidth="1"/>
    <col min="9501" max="9501" width="6.375" style="477" bestFit="1" customWidth="1"/>
    <col min="9502" max="9502" width="11.75" style="477" customWidth="1"/>
    <col min="9503" max="9503" width="0" style="477" hidden="1" customWidth="1"/>
    <col min="9504" max="9504" width="3.75" style="477" customWidth="1"/>
    <col min="9505" max="9505" width="11.125" style="477" bestFit="1" customWidth="1"/>
    <col min="9506" max="9733" width="10.625" style="477"/>
    <col min="9734" max="9741" width="0" style="477" hidden="1" customWidth="1"/>
    <col min="9742" max="9744" width="3.75" style="477" customWidth="1"/>
    <col min="9745" max="9745" width="12.75" style="477" customWidth="1"/>
    <col min="9746" max="9746" width="47.375" style="477" customWidth="1"/>
    <col min="9747" max="9755" width="0" style="477" hidden="1" customWidth="1"/>
    <col min="9756" max="9756" width="11.75" style="477" customWidth="1"/>
    <col min="9757" max="9757" width="6.375" style="477" bestFit="1" customWidth="1"/>
    <col min="9758" max="9758" width="11.75" style="477" customWidth="1"/>
    <col min="9759" max="9759" width="0" style="477" hidden="1" customWidth="1"/>
    <col min="9760" max="9760" width="3.75" style="477" customWidth="1"/>
    <col min="9761" max="9761" width="11.125" style="477" bestFit="1" customWidth="1"/>
    <col min="9762" max="9989" width="10.625" style="477"/>
    <col min="9990" max="9997" width="0" style="477" hidden="1" customWidth="1"/>
    <col min="9998" max="10000" width="3.75" style="477" customWidth="1"/>
    <col min="10001" max="10001" width="12.75" style="477" customWidth="1"/>
    <col min="10002" max="10002" width="47.375" style="477" customWidth="1"/>
    <col min="10003" max="10011" width="0" style="477" hidden="1" customWidth="1"/>
    <col min="10012" max="10012" width="11.75" style="477" customWidth="1"/>
    <col min="10013" max="10013" width="6.375" style="477" bestFit="1" customWidth="1"/>
    <col min="10014" max="10014" width="11.75" style="477" customWidth="1"/>
    <col min="10015" max="10015" width="0" style="477" hidden="1" customWidth="1"/>
    <col min="10016" max="10016" width="3.75" style="477" customWidth="1"/>
    <col min="10017" max="10017" width="11.125" style="477" bestFit="1" customWidth="1"/>
    <col min="10018" max="10245" width="10.625" style="477"/>
    <col min="10246" max="10253" width="0" style="477" hidden="1" customWidth="1"/>
    <col min="10254" max="10256" width="3.75" style="477" customWidth="1"/>
    <col min="10257" max="10257" width="12.75" style="477" customWidth="1"/>
    <col min="10258" max="10258" width="47.375" style="477" customWidth="1"/>
    <col min="10259" max="10267" width="0" style="477" hidden="1" customWidth="1"/>
    <col min="10268" max="10268" width="11.75" style="477" customWidth="1"/>
    <col min="10269" max="10269" width="6.375" style="477" bestFit="1" customWidth="1"/>
    <col min="10270" max="10270" width="11.75" style="477" customWidth="1"/>
    <col min="10271" max="10271" width="0" style="477" hidden="1" customWidth="1"/>
    <col min="10272" max="10272" width="3.75" style="477" customWidth="1"/>
    <col min="10273" max="10273" width="11.125" style="477" bestFit="1" customWidth="1"/>
    <col min="10274" max="10501" width="10.625" style="477"/>
    <col min="10502" max="10509" width="0" style="477" hidden="1" customWidth="1"/>
    <col min="10510" max="10512" width="3.75" style="477" customWidth="1"/>
    <col min="10513" max="10513" width="12.75" style="477" customWidth="1"/>
    <col min="10514" max="10514" width="47.375" style="477" customWidth="1"/>
    <col min="10515" max="10523" width="0" style="477" hidden="1" customWidth="1"/>
    <col min="10524" max="10524" width="11.75" style="477" customWidth="1"/>
    <col min="10525" max="10525" width="6.375" style="477" bestFit="1" customWidth="1"/>
    <col min="10526" max="10526" width="11.75" style="477" customWidth="1"/>
    <col min="10527" max="10527" width="0" style="477" hidden="1" customWidth="1"/>
    <col min="10528" max="10528" width="3.75" style="477" customWidth="1"/>
    <col min="10529" max="10529" width="11.125" style="477" bestFit="1" customWidth="1"/>
    <col min="10530" max="10757" width="10.625" style="477"/>
    <col min="10758" max="10765" width="0" style="477" hidden="1" customWidth="1"/>
    <col min="10766" max="10768" width="3.75" style="477" customWidth="1"/>
    <col min="10769" max="10769" width="12.75" style="477" customWidth="1"/>
    <col min="10770" max="10770" width="47.375" style="477" customWidth="1"/>
    <col min="10771" max="10779" width="0" style="477" hidden="1" customWidth="1"/>
    <col min="10780" max="10780" width="11.75" style="477" customWidth="1"/>
    <col min="10781" max="10781" width="6.375" style="477" bestFit="1" customWidth="1"/>
    <col min="10782" max="10782" width="11.75" style="477" customWidth="1"/>
    <col min="10783" max="10783" width="0" style="477" hidden="1" customWidth="1"/>
    <col min="10784" max="10784" width="3.75" style="477" customWidth="1"/>
    <col min="10785" max="10785" width="11.125" style="477" bestFit="1" customWidth="1"/>
    <col min="10786" max="11013" width="10.625" style="477"/>
    <col min="11014" max="11021" width="0" style="477" hidden="1" customWidth="1"/>
    <col min="11022" max="11024" width="3.75" style="477" customWidth="1"/>
    <col min="11025" max="11025" width="12.75" style="477" customWidth="1"/>
    <col min="11026" max="11026" width="47.375" style="477" customWidth="1"/>
    <col min="11027" max="11035" width="0" style="477" hidden="1" customWidth="1"/>
    <col min="11036" max="11036" width="11.75" style="477" customWidth="1"/>
    <col min="11037" max="11037" width="6.375" style="477" bestFit="1" customWidth="1"/>
    <col min="11038" max="11038" width="11.75" style="477" customWidth="1"/>
    <col min="11039" max="11039" width="0" style="477" hidden="1" customWidth="1"/>
    <col min="11040" max="11040" width="3.75" style="477" customWidth="1"/>
    <col min="11041" max="11041" width="11.125" style="477" bestFit="1" customWidth="1"/>
    <col min="11042" max="11269" width="10.625" style="477"/>
    <col min="11270" max="11277" width="0" style="477" hidden="1" customWidth="1"/>
    <col min="11278" max="11280" width="3.75" style="477" customWidth="1"/>
    <col min="11281" max="11281" width="12.75" style="477" customWidth="1"/>
    <col min="11282" max="11282" width="47.375" style="477" customWidth="1"/>
    <col min="11283" max="11291" width="0" style="477" hidden="1" customWidth="1"/>
    <col min="11292" max="11292" width="11.75" style="477" customWidth="1"/>
    <col min="11293" max="11293" width="6.375" style="477" bestFit="1" customWidth="1"/>
    <col min="11294" max="11294" width="11.75" style="477" customWidth="1"/>
    <col min="11295" max="11295" width="0" style="477" hidden="1" customWidth="1"/>
    <col min="11296" max="11296" width="3.75" style="477" customWidth="1"/>
    <col min="11297" max="11297" width="11.125" style="477" bestFit="1" customWidth="1"/>
    <col min="11298" max="11525" width="10.625" style="477"/>
    <col min="11526" max="11533" width="0" style="477" hidden="1" customWidth="1"/>
    <col min="11534" max="11536" width="3.75" style="477" customWidth="1"/>
    <col min="11537" max="11537" width="12.75" style="477" customWidth="1"/>
    <col min="11538" max="11538" width="47.375" style="477" customWidth="1"/>
    <col min="11539" max="11547" width="0" style="477" hidden="1" customWidth="1"/>
    <col min="11548" max="11548" width="11.75" style="477" customWidth="1"/>
    <col min="11549" max="11549" width="6.375" style="477" bestFit="1" customWidth="1"/>
    <col min="11550" max="11550" width="11.75" style="477" customWidth="1"/>
    <col min="11551" max="11551" width="0" style="477" hidden="1" customWidth="1"/>
    <col min="11552" max="11552" width="3.75" style="477" customWidth="1"/>
    <col min="11553" max="11553" width="11.125" style="477" bestFit="1" customWidth="1"/>
    <col min="11554" max="11781" width="10.625" style="477"/>
    <col min="11782" max="11789" width="0" style="477" hidden="1" customWidth="1"/>
    <col min="11790" max="11792" width="3.75" style="477" customWidth="1"/>
    <col min="11793" max="11793" width="12.75" style="477" customWidth="1"/>
    <col min="11794" max="11794" width="47.375" style="477" customWidth="1"/>
    <col min="11795" max="11803" width="0" style="477" hidden="1" customWidth="1"/>
    <col min="11804" max="11804" width="11.75" style="477" customWidth="1"/>
    <col min="11805" max="11805" width="6.375" style="477" bestFit="1" customWidth="1"/>
    <col min="11806" max="11806" width="11.75" style="477" customWidth="1"/>
    <col min="11807" max="11807" width="0" style="477" hidden="1" customWidth="1"/>
    <col min="11808" max="11808" width="3.75" style="477" customWidth="1"/>
    <col min="11809" max="11809" width="11.125" style="477" bestFit="1" customWidth="1"/>
    <col min="11810" max="12037" width="10.625" style="477"/>
    <col min="12038" max="12045" width="0" style="477" hidden="1" customWidth="1"/>
    <col min="12046" max="12048" width="3.75" style="477" customWidth="1"/>
    <col min="12049" max="12049" width="12.75" style="477" customWidth="1"/>
    <col min="12050" max="12050" width="47.375" style="477" customWidth="1"/>
    <col min="12051" max="12059" width="0" style="477" hidden="1" customWidth="1"/>
    <col min="12060" max="12060" width="11.75" style="477" customWidth="1"/>
    <col min="12061" max="12061" width="6.375" style="477" bestFit="1" customWidth="1"/>
    <col min="12062" max="12062" width="11.75" style="477" customWidth="1"/>
    <col min="12063" max="12063" width="0" style="477" hidden="1" customWidth="1"/>
    <col min="12064" max="12064" width="3.75" style="477" customWidth="1"/>
    <col min="12065" max="12065" width="11.125" style="477" bestFit="1" customWidth="1"/>
    <col min="12066" max="12293" width="10.625" style="477"/>
    <col min="12294" max="12301" width="0" style="477" hidden="1" customWidth="1"/>
    <col min="12302" max="12304" width="3.75" style="477" customWidth="1"/>
    <col min="12305" max="12305" width="12.75" style="477" customWidth="1"/>
    <col min="12306" max="12306" width="47.375" style="477" customWidth="1"/>
    <col min="12307" max="12315" width="0" style="477" hidden="1" customWidth="1"/>
    <col min="12316" max="12316" width="11.75" style="477" customWidth="1"/>
    <col min="12317" max="12317" width="6.375" style="477" bestFit="1" customWidth="1"/>
    <col min="12318" max="12318" width="11.75" style="477" customWidth="1"/>
    <col min="12319" max="12319" width="0" style="477" hidden="1" customWidth="1"/>
    <col min="12320" max="12320" width="3.75" style="477" customWidth="1"/>
    <col min="12321" max="12321" width="11.125" style="477" bestFit="1" customWidth="1"/>
    <col min="12322" max="12549" width="10.625" style="477"/>
    <col min="12550" max="12557" width="0" style="477" hidden="1" customWidth="1"/>
    <col min="12558" max="12560" width="3.75" style="477" customWidth="1"/>
    <col min="12561" max="12561" width="12.75" style="477" customWidth="1"/>
    <col min="12562" max="12562" width="47.375" style="477" customWidth="1"/>
    <col min="12563" max="12571" width="0" style="477" hidden="1" customWidth="1"/>
    <col min="12572" max="12572" width="11.75" style="477" customWidth="1"/>
    <col min="12573" max="12573" width="6.375" style="477" bestFit="1" customWidth="1"/>
    <col min="12574" max="12574" width="11.75" style="477" customWidth="1"/>
    <col min="12575" max="12575" width="0" style="477" hidden="1" customWidth="1"/>
    <col min="12576" max="12576" width="3.75" style="477" customWidth="1"/>
    <col min="12577" max="12577" width="11.125" style="477" bestFit="1" customWidth="1"/>
    <col min="12578" max="12805" width="10.625" style="477"/>
    <col min="12806" max="12813" width="0" style="477" hidden="1" customWidth="1"/>
    <col min="12814" max="12816" width="3.75" style="477" customWidth="1"/>
    <col min="12817" max="12817" width="12.75" style="477" customWidth="1"/>
    <col min="12818" max="12818" width="47.375" style="477" customWidth="1"/>
    <col min="12819" max="12827" width="0" style="477" hidden="1" customWidth="1"/>
    <col min="12828" max="12828" width="11.75" style="477" customWidth="1"/>
    <col min="12829" max="12829" width="6.375" style="477" bestFit="1" customWidth="1"/>
    <col min="12830" max="12830" width="11.75" style="477" customWidth="1"/>
    <col min="12831" max="12831" width="0" style="477" hidden="1" customWidth="1"/>
    <col min="12832" max="12832" width="3.75" style="477" customWidth="1"/>
    <col min="12833" max="12833" width="11.125" style="477" bestFit="1" customWidth="1"/>
    <col min="12834" max="13061" width="10.625" style="477"/>
    <col min="13062" max="13069" width="0" style="477" hidden="1" customWidth="1"/>
    <col min="13070" max="13072" width="3.75" style="477" customWidth="1"/>
    <col min="13073" max="13073" width="12.75" style="477" customWidth="1"/>
    <col min="13074" max="13074" width="47.375" style="477" customWidth="1"/>
    <col min="13075" max="13083" width="0" style="477" hidden="1" customWidth="1"/>
    <col min="13084" max="13084" width="11.75" style="477" customWidth="1"/>
    <col min="13085" max="13085" width="6.375" style="477" bestFit="1" customWidth="1"/>
    <col min="13086" max="13086" width="11.75" style="477" customWidth="1"/>
    <col min="13087" max="13087" width="0" style="477" hidden="1" customWidth="1"/>
    <col min="13088" max="13088" width="3.75" style="477" customWidth="1"/>
    <col min="13089" max="13089" width="11.125" style="477" bestFit="1" customWidth="1"/>
    <col min="13090" max="13317" width="10.625" style="477"/>
    <col min="13318" max="13325" width="0" style="477" hidden="1" customWidth="1"/>
    <col min="13326" max="13328" width="3.75" style="477" customWidth="1"/>
    <col min="13329" max="13329" width="12.75" style="477" customWidth="1"/>
    <col min="13330" max="13330" width="47.375" style="477" customWidth="1"/>
    <col min="13331" max="13339" width="0" style="477" hidden="1" customWidth="1"/>
    <col min="13340" max="13340" width="11.75" style="477" customWidth="1"/>
    <col min="13341" max="13341" width="6.375" style="477" bestFit="1" customWidth="1"/>
    <col min="13342" max="13342" width="11.75" style="477" customWidth="1"/>
    <col min="13343" max="13343" width="0" style="477" hidden="1" customWidth="1"/>
    <col min="13344" max="13344" width="3.75" style="477" customWidth="1"/>
    <col min="13345" max="13345" width="11.125" style="477" bestFit="1" customWidth="1"/>
    <col min="13346" max="13573" width="10.625" style="477"/>
    <col min="13574" max="13581" width="0" style="477" hidden="1" customWidth="1"/>
    <col min="13582" max="13584" width="3.75" style="477" customWidth="1"/>
    <col min="13585" max="13585" width="12.75" style="477" customWidth="1"/>
    <col min="13586" max="13586" width="47.375" style="477" customWidth="1"/>
    <col min="13587" max="13595" width="0" style="477" hidden="1" customWidth="1"/>
    <col min="13596" max="13596" width="11.75" style="477" customWidth="1"/>
    <col min="13597" max="13597" width="6.375" style="477" bestFit="1" customWidth="1"/>
    <col min="13598" max="13598" width="11.75" style="477" customWidth="1"/>
    <col min="13599" max="13599" width="0" style="477" hidden="1" customWidth="1"/>
    <col min="13600" max="13600" width="3.75" style="477" customWidth="1"/>
    <col min="13601" max="13601" width="11.125" style="477" bestFit="1" customWidth="1"/>
    <col min="13602" max="13829" width="10.625" style="477"/>
    <col min="13830" max="13837" width="0" style="477" hidden="1" customWidth="1"/>
    <col min="13838" max="13840" width="3.75" style="477" customWidth="1"/>
    <col min="13841" max="13841" width="12.75" style="477" customWidth="1"/>
    <col min="13842" max="13842" width="47.375" style="477" customWidth="1"/>
    <col min="13843" max="13851" width="0" style="477" hidden="1" customWidth="1"/>
    <col min="13852" max="13852" width="11.75" style="477" customWidth="1"/>
    <col min="13853" max="13853" width="6.375" style="477" bestFit="1" customWidth="1"/>
    <col min="13854" max="13854" width="11.75" style="477" customWidth="1"/>
    <col min="13855" max="13855" width="0" style="477" hidden="1" customWidth="1"/>
    <col min="13856" max="13856" width="3.75" style="477" customWidth="1"/>
    <col min="13857" max="13857" width="11.125" style="477" bestFit="1" customWidth="1"/>
    <col min="13858" max="14085" width="10.625" style="477"/>
    <col min="14086" max="14093" width="0" style="477" hidden="1" customWidth="1"/>
    <col min="14094" max="14096" width="3.75" style="477" customWidth="1"/>
    <col min="14097" max="14097" width="12.75" style="477" customWidth="1"/>
    <col min="14098" max="14098" width="47.375" style="477" customWidth="1"/>
    <col min="14099" max="14107" width="0" style="477" hidden="1" customWidth="1"/>
    <col min="14108" max="14108" width="11.75" style="477" customWidth="1"/>
    <col min="14109" max="14109" width="6.375" style="477" bestFit="1" customWidth="1"/>
    <col min="14110" max="14110" width="11.75" style="477" customWidth="1"/>
    <col min="14111" max="14111" width="0" style="477" hidden="1" customWidth="1"/>
    <col min="14112" max="14112" width="3.75" style="477" customWidth="1"/>
    <col min="14113" max="14113" width="11.125" style="477" bestFit="1" customWidth="1"/>
    <col min="14114" max="14341" width="10.625" style="477"/>
    <col min="14342" max="14349" width="0" style="477" hidden="1" customWidth="1"/>
    <col min="14350" max="14352" width="3.75" style="477" customWidth="1"/>
    <col min="14353" max="14353" width="12.75" style="477" customWidth="1"/>
    <col min="14354" max="14354" width="47.375" style="477" customWidth="1"/>
    <col min="14355" max="14363" width="0" style="477" hidden="1" customWidth="1"/>
    <col min="14364" max="14364" width="11.75" style="477" customWidth="1"/>
    <col min="14365" max="14365" width="6.375" style="477" bestFit="1" customWidth="1"/>
    <col min="14366" max="14366" width="11.75" style="477" customWidth="1"/>
    <col min="14367" max="14367" width="0" style="477" hidden="1" customWidth="1"/>
    <col min="14368" max="14368" width="3.75" style="477" customWidth="1"/>
    <col min="14369" max="14369" width="11.125" style="477" bestFit="1" customWidth="1"/>
    <col min="14370" max="14597" width="10.625" style="477"/>
    <col min="14598" max="14605" width="0" style="477" hidden="1" customWidth="1"/>
    <col min="14606" max="14608" width="3.75" style="477" customWidth="1"/>
    <col min="14609" max="14609" width="12.75" style="477" customWidth="1"/>
    <col min="14610" max="14610" width="47.375" style="477" customWidth="1"/>
    <col min="14611" max="14619" width="0" style="477" hidden="1" customWidth="1"/>
    <col min="14620" max="14620" width="11.75" style="477" customWidth="1"/>
    <col min="14621" max="14621" width="6.375" style="477" bestFit="1" customWidth="1"/>
    <col min="14622" max="14622" width="11.75" style="477" customWidth="1"/>
    <col min="14623" max="14623" width="0" style="477" hidden="1" customWidth="1"/>
    <col min="14624" max="14624" width="3.75" style="477" customWidth="1"/>
    <col min="14625" max="14625" width="11.125" style="477" bestFit="1" customWidth="1"/>
    <col min="14626" max="14853" width="10.625" style="477"/>
    <col min="14854" max="14861" width="0" style="477" hidden="1" customWidth="1"/>
    <col min="14862" max="14864" width="3.75" style="477" customWidth="1"/>
    <col min="14865" max="14865" width="12.75" style="477" customWidth="1"/>
    <col min="14866" max="14866" width="47.375" style="477" customWidth="1"/>
    <col min="14867" max="14875" width="0" style="477" hidden="1" customWidth="1"/>
    <col min="14876" max="14876" width="11.75" style="477" customWidth="1"/>
    <col min="14877" max="14877" width="6.375" style="477" bestFit="1" customWidth="1"/>
    <col min="14878" max="14878" width="11.75" style="477" customWidth="1"/>
    <col min="14879" max="14879" width="0" style="477" hidden="1" customWidth="1"/>
    <col min="14880" max="14880" width="3.75" style="477" customWidth="1"/>
    <col min="14881" max="14881" width="11.125" style="477" bestFit="1" customWidth="1"/>
    <col min="14882" max="15109" width="10.625" style="477"/>
    <col min="15110" max="15117" width="0" style="477" hidden="1" customWidth="1"/>
    <col min="15118" max="15120" width="3.75" style="477" customWidth="1"/>
    <col min="15121" max="15121" width="12.75" style="477" customWidth="1"/>
    <col min="15122" max="15122" width="47.375" style="477" customWidth="1"/>
    <col min="15123" max="15131" width="0" style="477" hidden="1" customWidth="1"/>
    <col min="15132" max="15132" width="11.75" style="477" customWidth="1"/>
    <col min="15133" max="15133" width="6.375" style="477" bestFit="1" customWidth="1"/>
    <col min="15134" max="15134" width="11.75" style="477" customWidth="1"/>
    <col min="15135" max="15135" width="0" style="477" hidden="1" customWidth="1"/>
    <col min="15136" max="15136" width="3.75" style="477" customWidth="1"/>
    <col min="15137" max="15137" width="11.125" style="477" bestFit="1" customWidth="1"/>
    <col min="15138" max="15365" width="10.625" style="477"/>
    <col min="15366" max="15373" width="0" style="477" hidden="1" customWidth="1"/>
    <col min="15374" max="15376" width="3.75" style="477" customWidth="1"/>
    <col min="15377" max="15377" width="12.75" style="477" customWidth="1"/>
    <col min="15378" max="15378" width="47.375" style="477" customWidth="1"/>
    <col min="15379" max="15387" width="0" style="477" hidden="1" customWidth="1"/>
    <col min="15388" max="15388" width="11.75" style="477" customWidth="1"/>
    <col min="15389" max="15389" width="6.375" style="477" bestFit="1" customWidth="1"/>
    <col min="15390" max="15390" width="11.75" style="477" customWidth="1"/>
    <col min="15391" max="15391" width="0" style="477" hidden="1" customWidth="1"/>
    <col min="15392" max="15392" width="3.75" style="477" customWidth="1"/>
    <col min="15393" max="15393" width="11.125" style="477" bestFit="1" customWidth="1"/>
    <col min="15394" max="15621" width="10.625" style="477"/>
    <col min="15622" max="15629" width="0" style="477" hidden="1" customWidth="1"/>
    <col min="15630" max="15632" width="3.75" style="477" customWidth="1"/>
    <col min="15633" max="15633" width="12.75" style="477" customWidth="1"/>
    <col min="15634" max="15634" width="47.375" style="477" customWidth="1"/>
    <col min="15635" max="15643" width="0" style="477" hidden="1" customWidth="1"/>
    <col min="15644" max="15644" width="11.75" style="477" customWidth="1"/>
    <col min="15645" max="15645" width="6.375" style="477" bestFit="1" customWidth="1"/>
    <col min="15646" max="15646" width="11.75" style="477" customWidth="1"/>
    <col min="15647" max="15647" width="0" style="477" hidden="1" customWidth="1"/>
    <col min="15648" max="15648" width="3.75" style="477" customWidth="1"/>
    <col min="15649" max="15649" width="11.125" style="477" bestFit="1" customWidth="1"/>
    <col min="15650" max="15877" width="10.625" style="477"/>
    <col min="15878" max="15885" width="0" style="477" hidden="1" customWidth="1"/>
    <col min="15886" max="15888" width="3.75" style="477" customWidth="1"/>
    <col min="15889" max="15889" width="12.75" style="477" customWidth="1"/>
    <col min="15890" max="15890" width="47.375" style="477" customWidth="1"/>
    <col min="15891" max="15899" width="0" style="477" hidden="1" customWidth="1"/>
    <col min="15900" max="15900" width="11.75" style="477" customWidth="1"/>
    <col min="15901" max="15901" width="6.375" style="477" bestFit="1" customWidth="1"/>
    <col min="15902" max="15902" width="11.75" style="477" customWidth="1"/>
    <col min="15903" max="15903" width="0" style="477" hidden="1" customWidth="1"/>
    <col min="15904" max="15904" width="3.75" style="477" customWidth="1"/>
    <col min="15905" max="15905" width="11.125" style="477" bestFit="1" customWidth="1"/>
    <col min="15906" max="16133" width="10.625" style="477"/>
    <col min="16134" max="16141" width="0" style="477" hidden="1" customWidth="1"/>
    <col min="16142" max="16144" width="3.75" style="477" customWidth="1"/>
    <col min="16145" max="16145" width="12.75" style="477" customWidth="1"/>
    <col min="16146" max="16146" width="47.375" style="477" customWidth="1"/>
    <col min="16147" max="16155" width="0" style="477" hidden="1" customWidth="1"/>
    <col min="16156" max="16156" width="11.75" style="477" customWidth="1"/>
    <col min="16157" max="16157" width="6.375" style="477" bestFit="1" customWidth="1"/>
    <col min="16158" max="16158" width="11.75" style="477" customWidth="1"/>
    <col min="16159" max="16159" width="0" style="477" hidden="1" customWidth="1"/>
    <col min="16160" max="16160" width="3.75" style="477" customWidth="1"/>
    <col min="16161" max="16161" width="11.125" style="477" bestFit="1" customWidth="1"/>
    <col min="16162" max="16384" width="10.625" style="477"/>
  </cols>
  <sheetData>
    <row r="1" spans="1:45" hidden="1"/>
    <row r="2" spans="1:45" hidden="1"/>
    <row r="3" spans="1:45" hidden="1"/>
    <row r="4" spans="1:45" ht="3.15" customHeight="1">
      <c r="J4" s="482"/>
      <c r="K4" s="482"/>
      <c r="L4" s="478"/>
      <c r="M4" s="478"/>
      <c r="N4" s="478"/>
      <c r="O4" s="485"/>
      <c r="P4" s="485"/>
      <c r="Q4" s="485"/>
      <c r="R4" s="485"/>
      <c r="S4" s="485"/>
      <c r="T4" s="485"/>
      <c r="U4" s="485"/>
      <c r="V4" s="485"/>
      <c r="W4" s="485"/>
      <c r="X4" s="485"/>
      <c r="Y4" s="485"/>
      <c r="Z4" s="478"/>
      <c r="AA4" s="998"/>
      <c r="AB4" s="998"/>
      <c r="AC4" s="998"/>
      <c r="AD4" s="998"/>
      <c r="AE4" s="998"/>
      <c r="AF4" s="998"/>
      <c r="AG4" s="998"/>
      <c r="AH4" s="998"/>
      <c r="AI4" s="998"/>
      <c r="AJ4" s="998"/>
      <c r="AK4" s="998"/>
      <c r="AL4" s="991"/>
    </row>
    <row r="5" spans="1:45" ht="22.65" customHeight="1">
      <c r="J5" s="482"/>
      <c r="K5" s="482"/>
      <c r="L5" s="1229" t="s">
        <v>665</v>
      </c>
      <c r="M5" s="1229"/>
      <c r="N5" s="1229"/>
      <c r="O5" s="1229"/>
      <c r="P5" s="1229"/>
      <c r="Q5" s="1229"/>
      <c r="R5" s="1229"/>
      <c r="S5" s="1229"/>
      <c r="T5" s="1229"/>
      <c r="U5" s="579"/>
      <c r="V5" s="523"/>
      <c r="W5" s="523"/>
      <c r="X5" s="585"/>
      <c r="Y5" s="585"/>
      <c r="Z5" s="497"/>
      <c r="AA5" s="579"/>
      <c r="AB5" s="579"/>
      <c r="AC5" s="579"/>
      <c r="AD5" s="579"/>
      <c r="AE5" s="579"/>
      <c r="AF5" s="579"/>
      <c r="AG5" s="579"/>
      <c r="AJ5" s="1008"/>
      <c r="AK5" s="1008"/>
      <c r="AL5" s="579"/>
    </row>
    <row r="6" spans="1:45" ht="3.15" customHeight="1">
      <c r="J6" s="482"/>
      <c r="K6" s="482"/>
      <c r="L6" s="478"/>
      <c r="M6" s="478"/>
      <c r="N6" s="478"/>
      <c r="O6" s="481"/>
      <c r="P6" s="481"/>
      <c r="Q6" s="481"/>
      <c r="R6" s="481"/>
      <c r="S6" s="481"/>
      <c r="T6" s="481"/>
      <c r="U6" s="478"/>
      <c r="V6" s="478"/>
      <c r="AA6" s="755"/>
      <c r="AB6" s="755"/>
      <c r="AC6" s="755"/>
      <c r="AD6" s="755"/>
      <c r="AE6" s="755"/>
      <c r="AF6" s="755"/>
      <c r="AG6" s="991"/>
      <c r="AH6" s="991"/>
    </row>
    <row r="7" spans="1:45" s="523" customFormat="1" ht="34.200000000000003">
      <c r="A7" s="585"/>
      <c r="B7" s="585"/>
      <c r="C7" s="585"/>
      <c r="D7" s="585"/>
      <c r="E7" s="585"/>
      <c r="F7" s="585"/>
      <c r="G7" s="591"/>
      <c r="H7" s="591"/>
      <c r="I7" s="531"/>
      <c r="J7" s="529"/>
      <c r="K7" s="529"/>
      <c r="L7" s="524"/>
      <c r="M7" s="617" t="s">
        <v>501</v>
      </c>
      <c r="N7" s="666"/>
      <c r="O7" s="1264" t="str">
        <f>IF(NameOrPr_ch="",IF(NameOrPr="","",NameOrPr),NameOrPr_ch)</f>
        <v>Комитет по тарифам Санкт-Петербурга</v>
      </c>
      <c r="P7" s="1265"/>
      <c r="Q7" s="1265"/>
      <c r="R7" s="1265"/>
      <c r="S7" s="1265"/>
      <c r="T7" s="1266"/>
      <c r="U7" s="669"/>
      <c r="V7" s="524"/>
      <c r="AA7"/>
      <c r="AB7"/>
      <c r="AC7"/>
      <c r="AD7"/>
      <c r="AE7"/>
      <c r="AF7"/>
      <c r="AG7"/>
      <c r="AH7"/>
      <c r="AI7"/>
      <c r="AJ7"/>
      <c r="AK7"/>
      <c r="AL7"/>
      <c r="AO7" s="585"/>
      <c r="AP7" s="585"/>
      <c r="AQ7" s="585"/>
      <c r="AR7" s="585"/>
      <c r="AS7" s="585"/>
    </row>
    <row r="8" spans="1:45" s="492" customFormat="1" ht="18.600000000000001">
      <c r="A8" s="505"/>
      <c r="B8" s="505"/>
      <c r="C8" s="505"/>
      <c r="D8" s="505"/>
      <c r="E8" s="505"/>
      <c r="F8" s="505"/>
      <c r="G8" s="505"/>
      <c r="H8" s="505"/>
      <c r="L8" s="499"/>
      <c r="M8" s="617" t="s">
        <v>595</v>
      </c>
      <c r="N8" s="666"/>
      <c r="O8" s="1264" t="str">
        <f>IF(datePr_ch="",IF(datePr="","",datePr),datePr_ch)</f>
        <v>18.12.2020</v>
      </c>
      <c r="P8" s="1265"/>
      <c r="Q8" s="1265"/>
      <c r="R8" s="1265"/>
      <c r="S8" s="1265"/>
      <c r="T8" s="1266"/>
      <c r="U8" s="667"/>
      <c r="V8" s="487"/>
      <c r="AA8"/>
      <c r="AB8"/>
      <c r="AC8"/>
      <c r="AD8"/>
      <c r="AE8"/>
      <c r="AF8"/>
      <c r="AG8"/>
      <c r="AH8"/>
      <c r="AI8"/>
      <c r="AJ8"/>
      <c r="AK8"/>
      <c r="AL8"/>
      <c r="AO8" s="505"/>
      <c r="AP8" s="505"/>
      <c r="AQ8" s="505"/>
      <c r="AR8" s="505"/>
      <c r="AS8" s="505"/>
    </row>
    <row r="9" spans="1:45" s="492" customFormat="1" ht="18.600000000000001">
      <c r="A9" s="505"/>
      <c r="B9" s="505"/>
      <c r="C9" s="505"/>
      <c r="D9" s="505"/>
      <c r="E9" s="505"/>
      <c r="F9" s="505"/>
      <c r="G9" s="505"/>
      <c r="H9" s="505"/>
      <c r="L9" s="552"/>
      <c r="M9" s="617" t="s">
        <v>594</v>
      </c>
      <c r="N9" s="666"/>
      <c r="O9" s="1264" t="str">
        <f>IF(numberPr_ch="",IF(numberPr="","",numberPr),numberPr_ch)</f>
        <v>52-р, 226-р, 257-р</v>
      </c>
      <c r="P9" s="1265"/>
      <c r="Q9" s="1265"/>
      <c r="R9" s="1265"/>
      <c r="S9" s="1265"/>
      <c r="T9" s="1266"/>
      <c r="U9" s="667"/>
      <c r="V9" s="487"/>
      <c r="AA9"/>
      <c r="AB9"/>
      <c r="AC9"/>
      <c r="AD9"/>
      <c r="AE9"/>
      <c r="AF9"/>
      <c r="AG9"/>
      <c r="AH9"/>
      <c r="AI9"/>
      <c r="AJ9"/>
      <c r="AK9"/>
      <c r="AL9"/>
      <c r="AO9" s="505"/>
      <c r="AP9" s="505"/>
      <c r="AQ9" s="505"/>
      <c r="AR9" s="505"/>
      <c r="AS9" s="505"/>
    </row>
    <row r="10" spans="1:45" s="492" customFormat="1" ht="22.8">
      <c r="A10" s="505"/>
      <c r="B10" s="505"/>
      <c r="C10" s="505"/>
      <c r="D10" s="505"/>
      <c r="E10" s="505"/>
      <c r="F10" s="505"/>
      <c r="G10" s="505"/>
      <c r="H10" s="505"/>
      <c r="L10" s="552"/>
      <c r="M10" s="617" t="s">
        <v>500</v>
      </c>
      <c r="N10" s="666"/>
      <c r="O10" s="1264" t="str">
        <f>IF(IstPub_ch="",IF(IstPub="","",IstPub),IstPub_ch)</f>
        <v>официальный сайт Комитета по тарифам Санкт-Петербурга</v>
      </c>
      <c r="P10" s="1265"/>
      <c r="Q10" s="1265"/>
      <c r="R10" s="1265"/>
      <c r="S10" s="1265"/>
      <c r="T10" s="1266"/>
      <c r="U10" s="667"/>
      <c r="V10" s="487"/>
      <c r="AA10"/>
      <c r="AB10"/>
      <c r="AC10"/>
      <c r="AD10"/>
      <c r="AE10"/>
      <c r="AF10"/>
      <c r="AG10"/>
      <c r="AH10"/>
      <c r="AI10"/>
      <c r="AJ10"/>
      <c r="AK10"/>
      <c r="AL10"/>
      <c r="AO10" s="505"/>
      <c r="AP10" s="505"/>
      <c r="AQ10" s="505"/>
      <c r="AR10" s="505"/>
      <c r="AS10" s="505"/>
    </row>
    <row r="11" spans="1:45" s="492" customFormat="1" ht="11.4" hidden="1">
      <c r="A11" s="505"/>
      <c r="B11" s="505"/>
      <c r="C11" s="505"/>
      <c r="D11" s="505"/>
      <c r="E11" s="505"/>
      <c r="F11" s="505"/>
      <c r="G11" s="505"/>
      <c r="H11" s="505"/>
      <c r="L11" s="552"/>
      <c r="M11" s="552"/>
      <c r="N11" s="566"/>
      <c r="O11" s="582"/>
      <c r="P11" s="582"/>
      <c r="Q11" s="582"/>
      <c r="R11" s="582"/>
      <c r="S11" s="582"/>
      <c r="T11" s="582"/>
      <c r="U11" s="487"/>
      <c r="V11" s="487"/>
      <c r="Z11" s="503" t="s">
        <v>372</v>
      </c>
      <c r="AA11" s="767"/>
      <c r="AB11" s="767"/>
      <c r="AC11" s="767"/>
      <c r="AD11" s="767"/>
      <c r="AE11" s="767"/>
      <c r="AF11" s="767"/>
      <c r="AG11" s="487"/>
      <c r="AH11" s="487"/>
      <c r="AI11" s="1007"/>
      <c r="AJ11" s="1007"/>
      <c r="AK11" s="1007"/>
      <c r="AL11" s="1011" t="s">
        <v>372</v>
      </c>
      <c r="AO11" s="505"/>
      <c r="AP11" s="505"/>
      <c r="AQ11" s="505"/>
      <c r="AR11" s="505"/>
      <c r="AS11" s="505"/>
    </row>
    <row r="12" spans="1:45">
      <c r="J12" s="482"/>
      <c r="K12" s="482"/>
      <c r="L12" s="478"/>
      <c r="M12" s="478"/>
      <c r="N12" s="478"/>
      <c r="O12" s="1260"/>
      <c r="P12" s="1260"/>
      <c r="Q12" s="1260"/>
      <c r="R12" s="1260"/>
      <c r="S12" s="1260"/>
      <c r="T12" s="1260"/>
      <c r="U12" s="1260"/>
      <c r="V12" s="1260"/>
      <c r="W12" s="1260"/>
      <c r="X12" s="1260"/>
      <c r="Y12" s="1260"/>
      <c r="Z12" s="1260"/>
      <c r="AA12" s="1260" t="s">
        <v>1649</v>
      </c>
      <c r="AB12" s="1260"/>
      <c r="AC12" s="1260"/>
      <c r="AD12" s="1260"/>
      <c r="AE12" s="1260"/>
      <c r="AF12" s="1260"/>
      <c r="AG12" s="1260"/>
      <c r="AH12" s="1260"/>
      <c r="AI12" s="1260"/>
      <c r="AJ12" s="1260"/>
      <c r="AK12" s="1260"/>
      <c r="AL12" s="1260"/>
    </row>
    <row r="13" spans="1:45" ht="14.25" customHeight="1">
      <c r="J13" s="482"/>
      <c r="K13" s="482"/>
      <c r="L13" s="1242" t="s">
        <v>453</v>
      </c>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163" t="s">
        <v>454</v>
      </c>
    </row>
    <row r="14" spans="1:45" ht="14.25" customHeight="1">
      <c r="J14" s="482"/>
      <c r="K14" s="482"/>
      <c r="L14" s="1242" t="s">
        <v>91</v>
      </c>
      <c r="M14" s="1242" t="s">
        <v>638</v>
      </c>
      <c r="N14" s="578"/>
      <c r="O14" s="1163" t="s">
        <v>640</v>
      </c>
      <c r="P14" s="1163"/>
      <c r="Q14" s="1163"/>
      <c r="R14" s="1163"/>
      <c r="S14" s="1163"/>
      <c r="T14" s="1163"/>
      <c r="U14" s="1163"/>
      <c r="V14" s="1163"/>
      <c r="W14" s="1163"/>
      <c r="X14" s="1163"/>
      <c r="Y14" s="1163"/>
      <c r="Z14" s="1242" t="s">
        <v>340</v>
      </c>
      <c r="AA14" s="1163" t="s">
        <v>640</v>
      </c>
      <c r="AB14" s="1163"/>
      <c r="AC14" s="1163"/>
      <c r="AD14" s="1163"/>
      <c r="AE14" s="1163"/>
      <c r="AF14" s="1163"/>
      <c r="AG14" s="1163"/>
      <c r="AH14" s="1163"/>
      <c r="AI14" s="1163"/>
      <c r="AJ14" s="1163"/>
      <c r="AK14" s="1163"/>
      <c r="AL14" s="1242" t="s">
        <v>340</v>
      </c>
      <c r="AM14" s="1259" t="s">
        <v>274</v>
      </c>
      <c r="AN14" s="1163"/>
    </row>
    <row r="15" spans="1:45" s="523" customFormat="1" ht="14.25" customHeight="1">
      <c r="A15" s="585"/>
      <c r="B15" s="585"/>
      <c r="C15" s="585"/>
      <c r="D15" s="585"/>
      <c r="E15" s="585"/>
      <c r="F15" s="585"/>
      <c r="G15" s="591"/>
      <c r="H15" s="591"/>
      <c r="I15" s="531"/>
      <c r="J15" s="529"/>
      <c r="K15" s="529"/>
      <c r="L15" s="1242"/>
      <c r="M15" s="1242"/>
      <c r="N15" s="578"/>
      <c r="O15" s="1270" t="s">
        <v>666</v>
      </c>
      <c r="P15" s="1270" t="s">
        <v>619</v>
      </c>
      <c r="Q15" s="1270" t="s">
        <v>620</v>
      </c>
      <c r="R15" s="1270" t="s">
        <v>270</v>
      </c>
      <c r="S15" s="1270"/>
      <c r="T15" s="1270" t="s">
        <v>270</v>
      </c>
      <c r="U15" s="1270"/>
      <c r="V15" s="652"/>
      <c r="W15" s="1271" t="s">
        <v>653</v>
      </c>
      <c r="X15" s="1271"/>
      <c r="Y15" s="1271"/>
      <c r="Z15" s="1242"/>
      <c r="AA15" s="1270" t="s">
        <v>666</v>
      </c>
      <c r="AB15" s="1270" t="s">
        <v>619</v>
      </c>
      <c r="AC15" s="1270" t="s">
        <v>620</v>
      </c>
      <c r="AD15" s="1270" t="s">
        <v>270</v>
      </c>
      <c r="AE15" s="1270"/>
      <c r="AF15" s="1270" t="s">
        <v>270</v>
      </c>
      <c r="AG15" s="1270"/>
      <c r="AH15" s="1114"/>
      <c r="AI15" s="1271" t="s">
        <v>653</v>
      </c>
      <c r="AJ15" s="1271"/>
      <c r="AK15" s="1271"/>
      <c r="AL15" s="1242"/>
      <c r="AM15" s="1259"/>
      <c r="AN15" s="1163"/>
      <c r="AO15" s="585"/>
      <c r="AP15" s="585"/>
      <c r="AQ15" s="585"/>
      <c r="AR15" s="585"/>
      <c r="AS15" s="585"/>
    </row>
    <row r="16" spans="1:45" ht="56.25" customHeight="1">
      <c r="J16" s="482"/>
      <c r="K16" s="482"/>
      <c r="L16" s="1242"/>
      <c r="M16" s="1242"/>
      <c r="N16" s="578"/>
      <c r="O16" s="1270"/>
      <c r="P16" s="1270"/>
      <c r="Q16" s="1270"/>
      <c r="R16" s="535" t="s">
        <v>621</v>
      </c>
      <c r="S16" s="535" t="s">
        <v>622</v>
      </c>
      <c r="T16" s="535" t="s">
        <v>623</v>
      </c>
      <c r="U16" s="535" t="s">
        <v>624</v>
      </c>
      <c r="V16" s="535"/>
      <c r="W16" s="536" t="s">
        <v>273</v>
      </c>
      <c r="X16" s="1269" t="s">
        <v>272</v>
      </c>
      <c r="Y16" s="1269"/>
      <c r="Z16" s="1242"/>
      <c r="AA16" s="1270"/>
      <c r="AB16" s="1270"/>
      <c r="AC16" s="1270"/>
      <c r="AD16" s="756" t="s">
        <v>621</v>
      </c>
      <c r="AE16" s="756" t="s">
        <v>622</v>
      </c>
      <c r="AF16" s="756" t="s">
        <v>623</v>
      </c>
      <c r="AG16" s="756" t="s">
        <v>624</v>
      </c>
      <c r="AH16" s="756"/>
      <c r="AI16" s="1115" t="s">
        <v>273</v>
      </c>
      <c r="AJ16" s="1269" t="s">
        <v>272</v>
      </c>
      <c r="AK16" s="1269"/>
      <c r="AL16" s="1242"/>
      <c r="AM16" s="1259"/>
      <c r="AN16" s="1163"/>
    </row>
    <row r="17" spans="1:52">
      <c r="J17" s="482"/>
      <c r="K17" s="490">
        <v>1</v>
      </c>
      <c r="L17" s="479" t="s">
        <v>92</v>
      </c>
      <c r="M17" s="479" t="s">
        <v>48</v>
      </c>
      <c r="N17" s="496" t="s">
        <v>48</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5">
        <f ca="1">OFFSET(V17,0,-1)</f>
        <v>9</v>
      </c>
      <c r="W17" s="488">
        <f t="shared" ca="1" si="0"/>
        <v>10</v>
      </c>
      <c r="X17" s="1231">
        <f ca="1">OFFSET(X17,0,-1)+1</f>
        <v>11</v>
      </c>
      <c r="Y17" s="1231"/>
      <c r="Z17" s="488">
        <f ca="1">OFFSET(Z17,0,-2)+1</f>
        <v>12</v>
      </c>
      <c r="AA17" s="1116">
        <f ca="1">OFFSET(AA17,0,-1)+1</f>
        <v>13</v>
      </c>
      <c r="AB17" s="1116">
        <f t="shared" ref="AB17:AI17" ca="1" si="1">OFFSET(AB17,0,-1)+1</f>
        <v>14</v>
      </c>
      <c r="AC17" s="1116">
        <f t="shared" ca="1" si="1"/>
        <v>15</v>
      </c>
      <c r="AD17" s="1116">
        <f t="shared" ca="1" si="1"/>
        <v>16</v>
      </c>
      <c r="AE17" s="1116">
        <f t="shared" ca="1" si="1"/>
        <v>17</v>
      </c>
      <c r="AF17" s="1116">
        <f t="shared" ca="1" si="1"/>
        <v>18</v>
      </c>
      <c r="AG17" s="1116">
        <f t="shared" ca="1" si="1"/>
        <v>19</v>
      </c>
      <c r="AH17" s="651">
        <f ca="1">OFFSET(AH17,0,-1)</f>
        <v>19</v>
      </c>
      <c r="AI17" s="1116">
        <f t="shared" ca="1" si="1"/>
        <v>20</v>
      </c>
      <c r="AJ17" s="1231">
        <f ca="1">OFFSET(AJ17,0,-1)+1</f>
        <v>21</v>
      </c>
      <c r="AK17" s="1231"/>
      <c r="AL17" s="1116">
        <f ca="1">OFFSET(AL17,0,-2)+1</f>
        <v>22</v>
      </c>
      <c r="AN17" s="488">
        <f ca="1">OFFSET(AN17,0,-2)+1</f>
        <v>23</v>
      </c>
    </row>
    <row r="18" spans="1:52" ht="22.8">
      <c r="A18" s="1215">
        <v>1</v>
      </c>
      <c r="B18" s="1052"/>
      <c r="C18" s="1052"/>
      <c r="D18" s="1052"/>
      <c r="E18" s="1053"/>
      <c r="F18" s="1054"/>
      <c r="G18" s="1052"/>
      <c r="H18" s="1052"/>
      <c r="I18" s="1041"/>
      <c r="J18" s="1045"/>
      <c r="K18" s="1045"/>
      <c r="L18" s="593">
        <f>mergeValue(A18)</f>
        <v>1</v>
      </c>
      <c r="M18" s="641" t="s">
        <v>20</v>
      </c>
      <c r="N18" s="580"/>
      <c r="O18" s="1261" t="str">
        <f>IF('Перечень тарифов'!J37="","","" &amp; 'Перечень тарифов'!J37 &amp; "")</f>
        <v>Тарифы на горячую воду (горячее водоснабжение), поставляемую государственным унитарным предприятием
«Топливно-энергетический комплекс Санкт-Петербурга»
в открытых системах теплоснабжения потребителям,
расположенным на территории Санкт-Петербурга</v>
      </c>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1261"/>
      <c r="AM18" s="1261"/>
      <c r="AN18" s="630" t="s">
        <v>475</v>
      </c>
    </row>
    <row r="19" spans="1:52" hidden="1">
      <c r="A19" s="1215"/>
      <c r="B19" s="1215">
        <v>1</v>
      </c>
      <c r="C19" s="1052"/>
      <c r="D19" s="1052"/>
      <c r="E19" s="1054"/>
      <c r="F19" s="1054"/>
      <c r="G19" s="1052"/>
      <c r="H19" s="1052"/>
      <c r="I19" s="1047"/>
      <c r="J19" s="1043"/>
      <c r="K19" s="1042"/>
      <c r="L19" s="593" t="str">
        <f>mergeValue(A19) &amp;"."&amp; mergeValue(B19)</f>
        <v>1.1</v>
      </c>
      <c r="M19" s="546"/>
      <c r="N19" s="580"/>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1261"/>
      <c r="AM19" s="1261"/>
      <c r="AN19" s="630"/>
    </row>
    <row r="20" spans="1:52" hidden="1">
      <c r="A20" s="1215"/>
      <c r="B20" s="1215"/>
      <c r="C20" s="1215">
        <v>1</v>
      </c>
      <c r="D20" s="1052"/>
      <c r="E20" s="1054"/>
      <c r="F20" s="1054"/>
      <c r="G20" s="1052"/>
      <c r="H20" s="1052"/>
      <c r="I20" s="1047"/>
      <c r="J20" s="1043"/>
      <c r="K20" s="1042"/>
      <c r="L20" s="593" t="str">
        <f>mergeValue(A20) &amp;"."&amp; mergeValue(B20)&amp;"."&amp; mergeValue(C20)</f>
        <v>1.1.1</v>
      </c>
      <c r="M20" s="547"/>
      <c r="N20" s="580"/>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1261"/>
      <c r="AM20" s="1261"/>
      <c r="AN20" s="630"/>
    </row>
    <row r="21" spans="1:52" hidden="1">
      <c r="A21" s="1215"/>
      <c r="B21" s="1215"/>
      <c r="C21" s="1215"/>
      <c r="D21" s="1215">
        <v>1</v>
      </c>
      <c r="E21" s="1054"/>
      <c r="F21" s="1054"/>
      <c r="G21" s="1052"/>
      <c r="H21" s="1052"/>
      <c r="I21" s="1047"/>
      <c r="J21" s="1043"/>
      <c r="K21" s="1042"/>
      <c r="L21" s="593" t="str">
        <f>mergeValue(A21) &amp;"."&amp; mergeValue(B21)&amp;"."&amp; mergeValue(C21)&amp;"."&amp; mergeValue(D21)</f>
        <v>1.1.1.1</v>
      </c>
      <c r="M21" s="548"/>
      <c r="N21" s="580"/>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1261"/>
      <c r="AM21" s="1261"/>
      <c r="AN21" s="630"/>
    </row>
    <row r="22" spans="1:52" ht="0.15" customHeight="1">
      <c r="A22" s="1215"/>
      <c r="B22" s="1215"/>
      <c r="C22" s="1215"/>
      <c r="D22" s="1215"/>
      <c r="E22" s="1215">
        <v>1</v>
      </c>
      <c r="F22" s="1054"/>
      <c r="G22" s="1052"/>
      <c r="H22" s="1052"/>
      <c r="I22" s="1046"/>
      <c r="J22" s="1043"/>
      <c r="K22" s="1042"/>
      <c r="L22" s="593"/>
      <c r="M22" s="554"/>
      <c r="N22" s="581"/>
      <c r="O22" s="631"/>
      <c r="P22" s="631"/>
      <c r="Q22" s="631"/>
      <c r="R22" s="631"/>
      <c r="S22" s="631"/>
      <c r="T22" s="631"/>
      <c r="U22" s="631"/>
      <c r="V22" s="631"/>
      <c r="W22" s="631"/>
      <c r="X22" s="631"/>
      <c r="Y22" s="631"/>
      <c r="Z22" s="631"/>
      <c r="AA22" s="1118"/>
      <c r="AB22" s="1118"/>
      <c r="AC22" s="1118"/>
      <c r="AD22" s="1118"/>
      <c r="AE22" s="1118"/>
      <c r="AF22" s="1118"/>
      <c r="AG22" s="1118"/>
      <c r="AH22" s="1118"/>
      <c r="AI22" s="1118"/>
      <c r="AJ22" s="1118"/>
      <c r="AK22" s="1118"/>
      <c r="AL22" s="1118"/>
      <c r="AM22" s="508"/>
      <c r="AN22" s="630"/>
    </row>
    <row r="23" spans="1:52" ht="24" customHeight="1">
      <c r="A23" s="1215"/>
      <c r="B23" s="1215"/>
      <c r="C23" s="1215"/>
      <c r="D23" s="1215"/>
      <c r="E23" s="1215"/>
      <c r="F23" s="1215">
        <v>1</v>
      </c>
      <c r="G23" s="1052"/>
      <c r="H23" s="1052"/>
      <c r="I23" s="1272"/>
      <c r="J23" s="1043"/>
      <c r="K23" s="1042"/>
      <c r="L23" s="593" t="str">
        <f>mergeValue(A23) &amp;"."&amp; mergeValue(B23)&amp;"."&amp; mergeValue(C23)&amp;"."&amp; mergeValue(D23)&amp;"."&amp; mergeValue(F23)</f>
        <v>1.1.1.1.1</v>
      </c>
      <c r="M23" s="555" t="s">
        <v>10</v>
      </c>
      <c r="N23" s="581"/>
      <c r="O23" s="1218" t="s">
        <v>303</v>
      </c>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219"/>
      <c r="AM23" s="1220"/>
      <c r="AN23" s="630" t="s">
        <v>634</v>
      </c>
      <c r="AP23" s="504" t="str">
        <f>strCheckUnique(AQ23:AQ27)</f>
        <v/>
      </c>
      <c r="AR23" s="504"/>
    </row>
    <row r="24" spans="1:52" ht="51" customHeight="1">
      <c r="A24" s="1215"/>
      <c r="B24" s="1215"/>
      <c r="C24" s="1215"/>
      <c r="D24" s="1215"/>
      <c r="E24" s="1215"/>
      <c r="F24" s="1215"/>
      <c r="G24" s="1215">
        <v>1</v>
      </c>
      <c r="H24" s="1052"/>
      <c r="I24" s="1272"/>
      <c r="J24" s="1274"/>
      <c r="K24" s="1048"/>
      <c r="L24" s="593" t="str">
        <f>mergeValue(A24) &amp;"."&amp; mergeValue(B24)&amp;"."&amp; mergeValue(C24)&amp;"."&amp; mergeValue(D24)&amp;"."&amp; mergeValue(F24)&amp;"."&amp; mergeValue(G24)</f>
        <v>1.1.1.1.1.1</v>
      </c>
      <c r="M24" s="1065" t="s">
        <v>649</v>
      </c>
      <c r="N24" s="646"/>
      <c r="O24" s="683">
        <v>36.090000000000003</v>
      </c>
      <c r="P24" s="683">
        <v>2400.48</v>
      </c>
      <c r="Q24" s="562"/>
      <c r="R24" s="494"/>
      <c r="S24" s="1090"/>
      <c r="T24" s="494"/>
      <c r="U24" s="1090"/>
      <c r="V24" s="584" t="str">
        <f>W24 &amp; "-" &amp; Y24</f>
        <v>01.01.2021-30.06.2021</v>
      </c>
      <c r="W24" s="1250" t="s">
        <v>1021</v>
      </c>
      <c r="X24" s="1222" t="s">
        <v>83</v>
      </c>
      <c r="Y24" s="1250" t="s">
        <v>1665</v>
      </c>
      <c r="Z24" s="1222" t="s">
        <v>83</v>
      </c>
      <c r="AA24" s="683">
        <v>38.18</v>
      </c>
      <c r="AB24" s="683">
        <v>2539.73</v>
      </c>
      <c r="AC24" s="763"/>
      <c r="AD24" s="712"/>
      <c r="AE24" s="1090"/>
      <c r="AF24" s="712"/>
      <c r="AG24" s="1090"/>
      <c r="AH24" s="769" t="str">
        <f>AI24 &amp; "-" &amp; AK24</f>
        <v>01.07.2021-31.12.2021</v>
      </c>
      <c r="AI24" s="1250" t="s">
        <v>1666</v>
      </c>
      <c r="AJ24" s="1222" t="s">
        <v>83</v>
      </c>
      <c r="AK24" s="1250" t="s">
        <v>1662</v>
      </c>
      <c r="AL24" s="1222" t="s">
        <v>84</v>
      </c>
      <c r="AM24" s="537"/>
      <c r="AN24" s="630" t="s">
        <v>667</v>
      </c>
      <c r="AO24" s="500" t="str">
        <f>strCheckDate(O24:AM24)</f>
        <v/>
      </c>
      <c r="AP24" s="504"/>
      <c r="AQ24" s="504" t="str">
        <f>IF(M24="","",M24 )</f>
        <v>горячая вода в системе централизованного теплоснабжения на горячее водоснабжение</v>
      </c>
      <c r="AR24" s="504"/>
      <c r="AS24" s="504"/>
    </row>
    <row r="25" spans="1:52" ht="14.25" hidden="1" customHeight="1">
      <c r="A25" s="1215"/>
      <c r="B25" s="1215"/>
      <c r="C25" s="1215"/>
      <c r="D25" s="1215"/>
      <c r="E25" s="1215"/>
      <c r="F25" s="1215"/>
      <c r="G25" s="1215"/>
      <c r="H25" s="1052"/>
      <c r="I25" s="1272"/>
      <c r="J25" s="1274"/>
      <c r="K25" s="1048"/>
      <c r="L25" s="600"/>
      <c r="M25" s="646"/>
      <c r="N25" s="646"/>
      <c r="O25" s="562"/>
      <c r="P25" s="494"/>
      <c r="Q25" s="494"/>
      <c r="R25" s="494"/>
      <c r="S25" s="494"/>
      <c r="T25" s="494"/>
      <c r="U25" s="559"/>
      <c r="V25" s="584"/>
      <c r="W25" s="1221"/>
      <c r="X25" s="1222"/>
      <c r="Y25" s="1221"/>
      <c r="Z25" s="1222"/>
      <c r="AA25" s="763"/>
      <c r="AB25" s="712"/>
      <c r="AC25" s="712"/>
      <c r="AD25" s="712"/>
      <c r="AE25" s="712"/>
      <c r="AF25" s="712"/>
      <c r="AG25" s="559"/>
      <c r="AH25" s="769"/>
      <c r="AI25" s="1221"/>
      <c r="AJ25" s="1222"/>
      <c r="AK25" s="1221"/>
      <c r="AL25" s="1222"/>
      <c r="AM25" s="537"/>
      <c r="AN25" s="1233"/>
      <c r="AR25" s="504">
        <f ca="1">OFFSET(AR25,-1,0)</f>
        <v>0</v>
      </c>
    </row>
    <row r="26" spans="1:52" s="476" customFormat="1" ht="15" hidden="1" customHeight="1">
      <c r="A26" s="1215"/>
      <c r="B26" s="1215"/>
      <c r="C26" s="1215"/>
      <c r="D26" s="1215"/>
      <c r="E26" s="1215"/>
      <c r="F26" s="1215"/>
      <c r="G26" s="1215"/>
      <c r="H26" s="1052"/>
      <c r="I26" s="1272"/>
      <c r="J26" s="1274"/>
      <c r="K26" s="1049"/>
      <c r="L26" s="538"/>
      <c r="M26" s="557"/>
      <c r="N26" s="551"/>
      <c r="O26" s="545"/>
      <c r="P26" s="545"/>
      <c r="Q26" s="545"/>
      <c r="R26" s="545"/>
      <c r="S26" s="545"/>
      <c r="T26" s="545"/>
      <c r="U26" s="545"/>
      <c r="V26" s="545"/>
      <c r="W26" s="563"/>
      <c r="X26" s="564"/>
      <c r="Y26" s="563"/>
      <c r="Z26" s="551"/>
      <c r="AA26" s="757"/>
      <c r="AB26" s="757"/>
      <c r="AC26" s="757"/>
      <c r="AD26" s="757"/>
      <c r="AE26" s="757"/>
      <c r="AF26" s="757"/>
      <c r="AG26" s="757"/>
      <c r="AH26" s="757"/>
      <c r="AI26" s="1005"/>
      <c r="AJ26" s="1006"/>
      <c r="AK26" s="1005"/>
      <c r="AL26" s="1001"/>
      <c r="AM26" s="560"/>
      <c r="AN26" s="1234"/>
      <c r="AO26" s="501"/>
      <c r="AP26" s="501"/>
      <c r="AQ26" s="501"/>
      <c r="AR26" s="501"/>
      <c r="AS26" s="501"/>
    </row>
    <row r="27" spans="1:52" s="476" customFormat="1" ht="15" customHeight="1">
      <c r="A27" s="1215"/>
      <c r="B27" s="1215"/>
      <c r="C27" s="1215"/>
      <c r="D27" s="1215"/>
      <c r="E27" s="1215"/>
      <c r="F27" s="1215"/>
      <c r="G27" s="1052"/>
      <c r="H27" s="1052"/>
      <c r="I27" s="1272"/>
      <c r="J27" s="1050"/>
      <c r="K27" s="1049"/>
      <c r="L27" s="538"/>
      <c r="M27" s="556" t="s">
        <v>25</v>
      </c>
      <c r="N27" s="557"/>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60"/>
      <c r="AO27" s="501"/>
      <c r="AP27" s="501"/>
      <c r="AQ27" s="501"/>
      <c r="AR27" s="501"/>
      <c r="AS27" s="501"/>
    </row>
    <row r="28" spans="1:52" s="1057" customFormat="1" ht="19.5" customHeight="1">
      <c r="A28" s="1215"/>
      <c r="B28" s="1215"/>
      <c r="C28" s="1215"/>
      <c r="D28" s="1215"/>
      <c r="E28" s="1215"/>
      <c r="F28" s="1215">
        <v>2</v>
      </c>
      <c r="G28" s="1075"/>
      <c r="H28" s="1075"/>
      <c r="I28" s="1273" t="s">
        <v>1649</v>
      </c>
      <c r="J28" s="1113"/>
      <c r="L28" s="1117" t="str">
        <f>mergeValue(A28) &amp;"."&amp; mergeValue(B28)&amp;"."&amp; mergeValue(C28)&amp;"."&amp; mergeValue(D28)&amp;"."&amp; mergeValue(F28)</f>
        <v>1.1.1.1.2</v>
      </c>
      <c r="M28" s="555" t="s">
        <v>10</v>
      </c>
      <c r="N28" s="816"/>
      <c r="O28" s="1218" t="s">
        <v>303</v>
      </c>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219"/>
      <c r="AM28" s="1220"/>
      <c r="AN28" s="630" t="s">
        <v>634</v>
      </c>
      <c r="AO28" s="1008"/>
      <c r="AP28" s="829" t="str">
        <f>strCheckUnique(AQ28:AQ32)</f>
        <v/>
      </c>
      <c r="AQ28" s="1008"/>
      <c r="AR28" s="829"/>
      <c r="AS28" s="1008"/>
      <c r="AT28" s="1008"/>
      <c r="AU28" s="1008"/>
      <c r="AV28" s="1008"/>
      <c r="AW28" s="1008"/>
      <c r="AX28" s="1008"/>
      <c r="AY28" s="1008"/>
      <c r="AZ28" s="1008"/>
    </row>
    <row r="29" spans="1:52" s="1057" customFormat="1" ht="45.75" customHeight="1">
      <c r="A29" s="1215"/>
      <c r="B29" s="1215"/>
      <c r="C29" s="1215"/>
      <c r="D29" s="1215"/>
      <c r="E29" s="1215"/>
      <c r="F29" s="1215"/>
      <c r="G29" s="1215">
        <v>1</v>
      </c>
      <c r="H29" s="1075"/>
      <c r="I29" s="1272"/>
      <c r="J29" s="1274"/>
      <c r="K29" s="1064"/>
      <c r="L29" s="1117" t="str">
        <f>mergeValue(A29) &amp;"."&amp; mergeValue(B29)&amp;"."&amp; mergeValue(C29)&amp;"."&amp; mergeValue(D29)&amp;"."&amp; mergeValue(F29)&amp;"."&amp; mergeValue(G29)</f>
        <v>1.1.1.1.2.1</v>
      </c>
      <c r="M29" s="1065" t="s">
        <v>649</v>
      </c>
      <c r="N29" s="646"/>
      <c r="O29" s="683">
        <v>36.090000000000003</v>
      </c>
      <c r="P29" s="683">
        <v>1567.14</v>
      </c>
      <c r="Q29" s="763"/>
      <c r="R29" s="712"/>
      <c r="S29" s="1090"/>
      <c r="T29" s="712"/>
      <c r="U29" s="1090"/>
      <c r="V29" s="769" t="str">
        <f>W29 &amp; "-" &amp; Y29</f>
        <v>01.01.2021-30.06.2021</v>
      </c>
      <c r="W29" s="1250" t="s">
        <v>1021</v>
      </c>
      <c r="X29" s="1222" t="s">
        <v>83</v>
      </c>
      <c r="Y29" s="1250" t="s">
        <v>1665</v>
      </c>
      <c r="Z29" s="1222" t="s">
        <v>83</v>
      </c>
      <c r="AA29" s="683">
        <v>38.18</v>
      </c>
      <c r="AB29" s="683">
        <v>1633.3</v>
      </c>
      <c r="AC29" s="763"/>
      <c r="AD29" s="712"/>
      <c r="AE29" s="1090"/>
      <c r="AF29" s="712"/>
      <c r="AG29" s="1090"/>
      <c r="AH29" s="769" t="str">
        <f>AI29 &amp; "-" &amp; AK29</f>
        <v>01.07.2021-31.12.2021</v>
      </c>
      <c r="AI29" s="1250" t="s">
        <v>1666</v>
      </c>
      <c r="AJ29" s="1222" t="s">
        <v>83</v>
      </c>
      <c r="AK29" s="1250" t="s">
        <v>1662</v>
      </c>
      <c r="AL29" s="1222" t="s">
        <v>84</v>
      </c>
      <c r="AM29" s="537"/>
      <c r="AN29" s="630" t="s">
        <v>667</v>
      </c>
      <c r="AO29" s="1008" t="str">
        <f>strCheckDate(O29:AM29)</f>
        <v/>
      </c>
      <c r="AP29" s="829"/>
      <c r="AQ29" s="829" t="str">
        <f>IF(M29="","",M29 )</f>
        <v>горячая вода в системе централизованного теплоснабжения на горячее водоснабжение</v>
      </c>
      <c r="AR29" s="829"/>
      <c r="AS29" s="829"/>
      <c r="AT29" s="829"/>
      <c r="AU29" s="1008"/>
      <c r="AV29" s="1008"/>
      <c r="AW29" s="1008"/>
      <c r="AX29" s="1008"/>
      <c r="AY29" s="1008"/>
      <c r="AZ29" s="1008"/>
    </row>
    <row r="30" spans="1:52" s="1057" customFormat="1" ht="0.15" customHeight="1">
      <c r="A30" s="1215"/>
      <c r="B30" s="1215"/>
      <c r="C30" s="1215"/>
      <c r="D30" s="1215"/>
      <c r="E30" s="1215"/>
      <c r="F30" s="1215"/>
      <c r="G30" s="1215"/>
      <c r="H30" s="1075"/>
      <c r="I30" s="1272"/>
      <c r="J30" s="1274"/>
      <c r="K30" s="1064"/>
      <c r="L30" s="800"/>
      <c r="M30" s="646"/>
      <c r="N30" s="646"/>
      <c r="O30" s="763"/>
      <c r="P30" s="712"/>
      <c r="Q30" s="712"/>
      <c r="R30" s="712"/>
      <c r="S30" s="712"/>
      <c r="T30" s="712"/>
      <c r="U30" s="559"/>
      <c r="V30" s="769"/>
      <c r="W30" s="1221"/>
      <c r="X30" s="1222"/>
      <c r="Y30" s="1221"/>
      <c r="Z30" s="1222"/>
      <c r="AA30" s="763"/>
      <c r="AB30" s="712"/>
      <c r="AC30" s="712"/>
      <c r="AD30" s="712"/>
      <c r="AE30" s="712"/>
      <c r="AF30" s="712"/>
      <c r="AG30" s="559"/>
      <c r="AH30" s="769"/>
      <c r="AI30" s="1221"/>
      <c r="AJ30" s="1222"/>
      <c r="AK30" s="1221"/>
      <c r="AL30" s="1222"/>
      <c r="AM30" s="537"/>
      <c r="AN30" s="1214"/>
      <c r="AO30" s="1008"/>
      <c r="AP30" s="1008"/>
      <c r="AQ30" s="1008"/>
      <c r="AR30" s="829">
        <f ca="1">OFFSET(AR30,-1,0)</f>
        <v>0</v>
      </c>
      <c r="AS30" s="1008"/>
      <c r="AT30" s="1008"/>
      <c r="AU30" s="1008"/>
      <c r="AV30" s="1008"/>
      <c r="AW30" s="1008"/>
      <c r="AX30" s="1008"/>
      <c r="AY30" s="1008"/>
      <c r="AZ30" s="1008"/>
    </row>
    <row r="31" spans="1:52" s="1056" customFormat="1" ht="15" hidden="1" customHeight="1">
      <c r="A31" s="1215"/>
      <c r="B31" s="1215"/>
      <c r="C31" s="1215"/>
      <c r="D31" s="1215"/>
      <c r="E31" s="1215"/>
      <c r="F31" s="1215"/>
      <c r="G31" s="1215"/>
      <c r="H31" s="1075"/>
      <c r="I31" s="1272"/>
      <c r="J31" s="1274"/>
      <c r="K31" s="1066"/>
      <c r="L31" s="688"/>
      <c r="M31" s="557"/>
      <c r="N31" s="1001"/>
      <c r="O31" s="757"/>
      <c r="P31" s="757"/>
      <c r="Q31" s="757"/>
      <c r="R31" s="757"/>
      <c r="S31" s="757"/>
      <c r="T31" s="757"/>
      <c r="U31" s="757"/>
      <c r="V31" s="757"/>
      <c r="W31" s="1005"/>
      <c r="X31" s="1006"/>
      <c r="Y31" s="1005"/>
      <c r="Z31" s="1001"/>
      <c r="AA31" s="757"/>
      <c r="AB31" s="757"/>
      <c r="AC31" s="757"/>
      <c r="AD31" s="757"/>
      <c r="AE31" s="757"/>
      <c r="AF31" s="757"/>
      <c r="AG31" s="757"/>
      <c r="AH31" s="757"/>
      <c r="AI31" s="1005"/>
      <c r="AJ31" s="1006"/>
      <c r="AK31" s="1005"/>
      <c r="AL31" s="1001"/>
      <c r="AM31" s="762"/>
      <c r="AN31" s="1214"/>
      <c r="AO31" s="1073"/>
      <c r="AP31" s="1073"/>
      <c r="AQ31" s="1073"/>
      <c r="AR31" s="1073"/>
      <c r="AS31" s="1073"/>
      <c r="AT31" s="1073"/>
      <c r="AU31" s="1073"/>
      <c r="AV31" s="1073"/>
      <c r="AW31" s="1073"/>
      <c r="AX31" s="1073"/>
      <c r="AY31" s="1073"/>
      <c r="AZ31" s="1073"/>
    </row>
    <row r="32" spans="1:52" s="1056" customFormat="1" ht="15" customHeight="1">
      <c r="A32" s="1215"/>
      <c r="B32" s="1215"/>
      <c r="C32" s="1215"/>
      <c r="D32" s="1215"/>
      <c r="E32" s="1215"/>
      <c r="F32" s="1215"/>
      <c r="G32" s="1075"/>
      <c r="H32" s="1075"/>
      <c r="I32" s="1272"/>
      <c r="J32" s="1072"/>
      <c r="K32" s="1066"/>
      <c r="L32" s="688"/>
      <c r="M32" s="556" t="s">
        <v>25</v>
      </c>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762"/>
      <c r="AO32" s="1073"/>
      <c r="AP32" s="1073"/>
      <c r="AQ32" s="1073"/>
      <c r="AR32" s="1073"/>
      <c r="AS32" s="1073"/>
      <c r="AT32" s="1073"/>
      <c r="AU32" s="1073"/>
      <c r="AV32" s="1073"/>
      <c r="AW32" s="1073"/>
      <c r="AX32" s="1073"/>
      <c r="AY32" s="1073"/>
      <c r="AZ32" s="1073"/>
    </row>
    <row r="33" spans="1:52" s="1057" customFormat="1" ht="24" customHeight="1">
      <c r="A33" s="1215"/>
      <c r="B33" s="1215"/>
      <c r="C33" s="1215"/>
      <c r="D33" s="1215"/>
      <c r="E33" s="1215"/>
      <c r="F33" s="1215">
        <v>3</v>
      </c>
      <c r="G33" s="1075"/>
      <c r="H33" s="1075"/>
      <c r="I33" s="1273" t="s">
        <v>1649</v>
      </c>
      <c r="J33" s="1113"/>
      <c r="L33" s="1117" t="str">
        <f>mergeValue(A33) &amp;"."&amp; mergeValue(B33)&amp;"."&amp; mergeValue(C33)&amp;"."&amp; mergeValue(D33)&amp;"."&amp; mergeValue(F33)</f>
        <v>1.1.1.1.3</v>
      </c>
      <c r="M33" s="555" t="s">
        <v>10</v>
      </c>
      <c r="N33" s="816"/>
      <c r="O33" s="1218" t="s">
        <v>780</v>
      </c>
      <c r="P33" s="1219"/>
      <c r="Q33" s="1219"/>
      <c r="R33" s="1219"/>
      <c r="S33" s="1219"/>
      <c r="T33" s="1219"/>
      <c r="U33" s="1219"/>
      <c r="V33" s="1219"/>
      <c r="W33" s="1219"/>
      <c r="X33" s="1219"/>
      <c r="Y33" s="1219"/>
      <c r="Z33" s="1219"/>
      <c r="AA33" s="1219"/>
      <c r="AB33" s="1219"/>
      <c r="AC33" s="1219"/>
      <c r="AD33" s="1219"/>
      <c r="AE33" s="1219"/>
      <c r="AF33" s="1219"/>
      <c r="AG33" s="1219"/>
      <c r="AH33" s="1219"/>
      <c r="AI33" s="1219"/>
      <c r="AJ33" s="1219"/>
      <c r="AK33" s="1219"/>
      <c r="AL33" s="1219"/>
      <c r="AM33" s="1220"/>
      <c r="AN33" s="630" t="s">
        <v>634</v>
      </c>
      <c r="AO33" s="1008"/>
      <c r="AP33" s="829" t="str">
        <f>strCheckUnique(AQ33:AQ37)</f>
        <v/>
      </c>
      <c r="AQ33" s="1008"/>
      <c r="AR33" s="829"/>
      <c r="AS33" s="1008"/>
      <c r="AT33" s="1008"/>
      <c r="AU33" s="1008"/>
      <c r="AV33" s="1008"/>
      <c r="AW33" s="1008"/>
      <c r="AX33" s="1008"/>
      <c r="AY33" s="1008"/>
      <c r="AZ33" s="1008"/>
    </row>
    <row r="34" spans="1:52" s="1057" customFormat="1" ht="48.75" customHeight="1">
      <c r="A34" s="1215"/>
      <c r="B34" s="1215"/>
      <c r="C34" s="1215"/>
      <c r="D34" s="1215"/>
      <c r="E34" s="1215"/>
      <c r="F34" s="1215"/>
      <c r="G34" s="1215">
        <v>1</v>
      </c>
      <c r="H34" s="1075"/>
      <c r="I34" s="1272"/>
      <c r="J34" s="1274"/>
      <c r="K34" s="1064"/>
      <c r="L34" s="1117" t="str">
        <f>mergeValue(A34) &amp;"."&amp; mergeValue(B34)&amp;"."&amp; mergeValue(C34)&amp;"."&amp; mergeValue(D34)&amp;"."&amp; mergeValue(F34)&amp;"."&amp; mergeValue(G34)</f>
        <v>1.1.1.1.3.1</v>
      </c>
      <c r="M34" s="1065" t="s">
        <v>649</v>
      </c>
      <c r="N34" s="646"/>
      <c r="O34" s="683">
        <v>0</v>
      </c>
      <c r="P34" s="683">
        <v>3033.27</v>
      </c>
      <c r="Q34" s="763"/>
      <c r="R34" s="712"/>
      <c r="S34" s="1090"/>
      <c r="T34" s="712"/>
      <c r="U34" s="1090"/>
      <c r="V34" s="769" t="str">
        <f>W34 &amp; "-" &amp; Y34</f>
        <v>01.01.2021-30.06.2021</v>
      </c>
      <c r="W34" s="1250" t="s">
        <v>1021</v>
      </c>
      <c r="X34" s="1222" t="s">
        <v>83</v>
      </c>
      <c r="Y34" s="1250" t="s">
        <v>1665</v>
      </c>
      <c r="Z34" s="1222" t="s">
        <v>83</v>
      </c>
      <c r="AA34" s="683">
        <v>0</v>
      </c>
      <c r="AB34" s="683">
        <v>3208.39</v>
      </c>
      <c r="AC34" s="763"/>
      <c r="AD34" s="712"/>
      <c r="AE34" s="1090"/>
      <c r="AF34" s="712"/>
      <c r="AG34" s="1090"/>
      <c r="AH34" s="769" t="str">
        <f>AI34 &amp; "-" &amp; AK34</f>
        <v>01.07.2021-31.12.2021</v>
      </c>
      <c r="AI34" s="1250" t="s">
        <v>1666</v>
      </c>
      <c r="AJ34" s="1222" t="s">
        <v>83</v>
      </c>
      <c r="AK34" s="1250" t="s">
        <v>1662</v>
      </c>
      <c r="AL34" s="1222" t="s">
        <v>84</v>
      </c>
      <c r="AM34" s="537"/>
      <c r="AN34" s="630" t="s">
        <v>667</v>
      </c>
      <c r="AO34" s="1008" t="str">
        <f>strCheckDate(O34:AM34)</f>
        <v/>
      </c>
      <c r="AP34" s="829"/>
      <c r="AQ34" s="829" t="str">
        <f>IF(M34="","",M34 )</f>
        <v>горячая вода в системе централизованного теплоснабжения на горячее водоснабжение</v>
      </c>
      <c r="AR34" s="829"/>
      <c r="AS34" s="829"/>
      <c r="AT34" s="829"/>
      <c r="AU34" s="1008"/>
      <c r="AV34" s="1008"/>
      <c r="AW34" s="1008"/>
      <c r="AX34" s="1008"/>
      <c r="AY34" s="1008"/>
      <c r="AZ34" s="1008"/>
    </row>
    <row r="35" spans="1:52" s="1057" customFormat="1" ht="0.15" customHeight="1">
      <c r="A35" s="1215"/>
      <c r="B35" s="1215"/>
      <c r="C35" s="1215"/>
      <c r="D35" s="1215"/>
      <c r="E35" s="1215"/>
      <c r="F35" s="1215"/>
      <c r="G35" s="1215"/>
      <c r="H35" s="1075"/>
      <c r="I35" s="1272"/>
      <c r="J35" s="1274"/>
      <c r="K35" s="1064"/>
      <c r="L35" s="800"/>
      <c r="M35" s="646"/>
      <c r="N35" s="646"/>
      <c r="O35" s="763"/>
      <c r="P35" s="712"/>
      <c r="Q35" s="712"/>
      <c r="R35" s="712"/>
      <c r="S35" s="712"/>
      <c r="T35" s="712"/>
      <c r="U35" s="559"/>
      <c r="V35" s="769"/>
      <c r="W35" s="1221"/>
      <c r="X35" s="1222"/>
      <c r="Y35" s="1221"/>
      <c r="Z35" s="1222"/>
      <c r="AA35" s="763"/>
      <c r="AB35" s="712"/>
      <c r="AC35" s="712"/>
      <c r="AD35" s="712"/>
      <c r="AE35" s="712"/>
      <c r="AF35" s="712"/>
      <c r="AG35" s="559"/>
      <c r="AH35" s="769"/>
      <c r="AI35" s="1221"/>
      <c r="AJ35" s="1222"/>
      <c r="AK35" s="1221"/>
      <c r="AL35" s="1222"/>
      <c r="AM35" s="537"/>
      <c r="AN35" s="1214"/>
      <c r="AO35" s="1008"/>
      <c r="AP35" s="1008"/>
      <c r="AQ35" s="1008"/>
      <c r="AR35" s="829">
        <f ca="1">OFFSET(AR35,-1,0)</f>
        <v>0</v>
      </c>
      <c r="AS35" s="1008"/>
      <c r="AT35" s="1008"/>
      <c r="AU35" s="1008"/>
      <c r="AV35" s="1008"/>
      <c r="AW35" s="1008"/>
      <c r="AX35" s="1008"/>
      <c r="AY35" s="1008"/>
      <c r="AZ35" s="1008"/>
    </row>
    <row r="36" spans="1:52" s="1056" customFormat="1" ht="15" hidden="1" customHeight="1">
      <c r="A36" s="1215"/>
      <c r="B36" s="1215"/>
      <c r="C36" s="1215"/>
      <c r="D36" s="1215"/>
      <c r="E36" s="1215"/>
      <c r="F36" s="1215"/>
      <c r="G36" s="1215"/>
      <c r="H36" s="1075"/>
      <c r="I36" s="1272"/>
      <c r="J36" s="1274"/>
      <c r="K36" s="1066"/>
      <c r="L36" s="688"/>
      <c r="M36" s="557"/>
      <c r="N36" s="1001"/>
      <c r="O36" s="757"/>
      <c r="P36" s="757"/>
      <c r="Q36" s="757"/>
      <c r="R36" s="757"/>
      <c r="S36" s="757"/>
      <c r="T36" s="757"/>
      <c r="U36" s="757"/>
      <c r="V36" s="757"/>
      <c r="W36" s="1005"/>
      <c r="X36" s="1006"/>
      <c r="Y36" s="1005"/>
      <c r="Z36" s="1001"/>
      <c r="AA36" s="757"/>
      <c r="AB36" s="757"/>
      <c r="AC36" s="757"/>
      <c r="AD36" s="757"/>
      <c r="AE36" s="757"/>
      <c r="AF36" s="757"/>
      <c r="AG36" s="757"/>
      <c r="AH36" s="757"/>
      <c r="AI36" s="1005"/>
      <c r="AJ36" s="1006"/>
      <c r="AK36" s="1005"/>
      <c r="AL36" s="1001"/>
      <c r="AM36" s="762"/>
      <c r="AN36" s="1214"/>
      <c r="AO36" s="1073"/>
      <c r="AP36" s="1073"/>
      <c r="AQ36" s="1073"/>
      <c r="AR36" s="1073"/>
      <c r="AS36" s="1073"/>
      <c r="AT36" s="1073"/>
      <c r="AU36" s="1073"/>
      <c r="AV36" s="1073"/>
      <c r="AW36" s="1073"/>
      <c r="AX36" s="1073"/>
      <c r="AY36" s="1073"/>
      <c r="AZ36" s="1073"/>
    </row>
    <row r="37" spans="1:52" s="1056" customFormat="1" ht="15" customHeight="1">
      <c r="A37" s="1215"/>
      <c r="B37" s="1215"/>
      <c r="C37" s="1215"/>
      <c r="D37" s="1215"/>
      <c r="E37" s="1215"/>
      <c r="F37" s="1215"/>
      <c r="G37" s="1075"/>
      <c r="H37" s="1075"/>
      <c r="I37" s="1272"/>
      <c r="J37" s="1072"/>
      <c r="K37" s="1066"/>
      <c r="L37" s="688"/>
      <c r="M37" s="556" t="s">
        <v>25</v>
      </c>
      <c r="N37" s="557"/>
      <c r="O37" s="557"/>
      <c r="P37" s="557"/>
      <c r="Q37" s="557"/>
      <c r="R37" s="557"/>
      <c r="S37" s="557"/>
      <c r="T37" s="557"/>
      <c r="U37" s="557"/>
      <c r="V37" s="557"/>
      <c r="W37" s="557"/>
      <c r="X37" s="557"/>
      <c r="Y37" s="557"/>
      <c r="Z37" s="557"/>
      <c r="AA37" s="557"/>
      <c r="AB37" s="557"/>
      <c r="AC37" s="557"/>
      <c r="AD37" s="557"/>
      <c r="AE37" s="557"/>
      <c r="AF37" s="557"/>
      <c r="AG37" s="557"/>
      <c r="AH37" s="557"/>
      <c r="AI37" s="557"/>
      <c r="AJ37" s="557"/>
      <c r="AK37" s="557"/>
      <c r="AL37" s="557"/>
      <c r="AM37" s="557"/>
      <c r="AN37" s="762"/>
      <c r="AO37" s="1073"/>
      <c r="AP37" s="1073"/>
      <c r="AQ37" s="1073"/>
      <c r="AR37" s="1073"/>
      <c r="AS37" s="1073"/>
      <c r="AT37" s="1073"/>
      <c r="AU37" s="1073"/>
      <c r="AV37" s="1073"/>
      <c r="AW37" s="1073"/>
      <c r="AX37" s="1073"/>
      <c r="AY37" s="1073"/>
      <c r="AZ37" s="1073"/>
    </row>
    <row r="38" spans="1:52" s="476" customFormat="1" ht="15" customHeight="1">
      <c r="A38" s="1215"/>
      <c r="B38" s="1215"/>
      <c r="C38" s="1215"/>
      <c r="D38" s="1215"/>
      <c r="E38" s="1215"/>
      <c r="F38" s="1055"/>
      <c r="G38" s="1052"/>
      <c r="H38" s="1052"/>
      <c r="I38" s="1046"/>
      <c r="J38" s="1044"/>
      <c r="K38" s="1049"/>
      <c r="L38" s="538"/>
      <c r="M38" s="551" t="s">
        <v>11</v>
      </c>
      <c r="N38" s="550"/>
      <c r="O38" s="545"/>
      <c r="P38" s="545"/>
      <c r="Q38" s="545"/>
      <c r="R38" s="545"/>
      <c r="S38" s="545"/>
      <c r="T38" s="545"/>
      <c r="U38" s="545"/>
      <c r="V38" s="545"/>
      <c r="W38" s="573"/>
      <c r="X38" s="564"/>
      <c r="Y38" s="563"/>
      <c r="Z38" s="550"/>
      <c r="AA38" s="757"/>
      <c r="AB38" s="757"/>
      <c r="AC38" s="757"/>
      <c r="AD38" s="757"/>
      <c r="AE38" s="757"/>
      <c r="AF38" s="757"/>
      <c r="AG38" s="757"/>
      <c r="AH38" s="757"/>
      <c r="AI38" s="766"/>
      <c r="AJ38" s="1006"/>
      <c r="AK38" s="1005"/>
      <c r="AL38" s="1040"/>
      <c r="AM38" s="564"/>
      <c r="AN38" s="560"/>
      <c r="AO38" s="501"/>
      <c r="AP38" s="501"/>
      <c r="AQ38" s="501"/>
      <c r="AR38" s="501"/>
      <c r="AS38" s="501"/>
    </row>
    <row r="39" spans="1:52" s="476" customFormat="1" ht="14.25" hidden="1" customHeight="1">
      <c r="A39" s="1215"/>
      <c r="B39" s="1215"/>
      <c r="C39" s="1215"/>
      <c r="D39" s="1054"/>
      <c r="E39" s="1055"/>
      <c r="F39" s="1055"/>
      <c r="G39" s="1052"/>
      <c r="H39" s="1052"/>
      <c r="I39" s="1051"/>
      <c r="J39" s="1044"/>
      <c r="K39" s="1041"/>
      <c r="L39" s="538"/>
      <c r="M39" s="551"/>
      <c r="N39" s="551"/>
      <c r="O39" s="551"/>
      <c r="P39" s="551"/>
      <c r="Q39" s="551"/>
      <c r="R39" s="551"/>
      <c r="S39" s="551"/>
      <c r="T39" s="551"/>
      <c r="U39" s="551"/>
      <c r="V39" s="551"/>
      <c r="W39" s="551"/>
      <c r="X39" s="551"/>
      <c r="Y39" s="551"/>
      <c r="Z39" s="551"/>
      <c r="AA39" s="1001"/>
      <c r="AB39" s="1001"/>
      <c r="AC39" s="1001"/>
      <c r="AD39" s="1001"/>
      <c r="AE39" s="1001"/>
      <c r="AF39" s="1001"/>
      <c r="AG39" s="1001"/>
      <c r="AH39" s="1001"/>
      <c r="AI39" s="1001"/>
      <c r="AJ39" s="1001"/>
      <c r="AK39" s="1001"/>
      <c r="AL39" s="1001"/>
      <c r="AM39" s="551"/>
      <c r="AN39" s="560"/>
      <c r="AO39" s="501"/>
      <c r="AP39" s="501"/>
      <c r="AQ39" s="501"/>
      <c r="AR39" s="501"/>
      <c r="AS39" s="501"/>
    </row>
    <row r="40" spans="1:52" ht="3.15" customHeight="1">
      <c r="L40" s="486"/>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86"/>
    </row>
    <row r="41" spans="1:52" ht="89.4" customHeight="1">
      <c r="L41" s="1">
        <v>1</v>
      </c>
      <c r="M41" s="1208" t="s">
        <v>670</v>
      </c>
      <c r="N41" s="1208"/>
      <c r="O41" s="1208"/>
      <c r="P41" s="1208"/>
      <c r="Q41" s="1208"/>
      <c r="R41" s="1208"/>
      <c r="S41" s="1208"/>
      <c r="T41" s="1208"/>
      <c r="U41" s="1208"/>
      <c r="V41" s="1208"/>
      <c r="W41" s="1208"/>
    </row>
  </sheetData>
  <sheetProtection algorithmName="SHA-512" hashValue="bCn4/tiJr9GXbSpjjsOCZ+BRKVr3F94X2LyP/VIYHuC03lx2rdTqDLEnNNqF50Cj8aPsP6346s2EZ8hvc2rURQ==" saltValue="EbzkvrtUTRfhTsaUgHb4mg==" spinCount="100000" sheet="1" objects="1" scenarios="1" formatColumns="0" formatRows="0"/>
  <dataConsolidate link="1"/>
  <mergeCells count="84">
    <mergeCell ref="AL34:AL35"/>
    <mergeCell ref="AF15:AG15"/>
    <mergeCell ref="AI15:AK15"/>
    <mergeCell ref="AJ16:AK16"/>
    <mergeCell ref="AI24:AI25"/>
    <mergeCell ref="AJ24:AJ25"/>
    <mergeCell ref="AK24:AK25"/>
    <mergeCell ref="O23:AM23"/>
    <mergeCell ref="W24:W25"/>
    <mergeCell ref="X24:X25"/>
    <mergeCell ref="AL24:AL25"/>
    <mergeCell ref="I28:I32"/>
    <mergeCell ref="O28:AM28"/>
    <mergeCell ref="G29:G31"/>
    <mergeCell ref="J29:J31"/>
    <mergeCell ref="W29:W30"/>
    <mergeCell ref="X29:X30"/>
    <mergeCell ref="Y29:Y30"/>
    <mergeCell ref="Z29:Z30"/>
    <mergeCell ref="AI29:AI30"/>
    <mergeCell ref="AJ29:AJ30"/>
    <mergeCell ref="AK29:AK30"/>
    <mergeCell ref="AL29:AL30"/>
    <mergeCell ref="I23:I27"/>
    <mergeCell ref="AN30:AN31"/>
    <mergeCell ref="F33:F37"/>
    <mergeCell ref="I33:I37"/>
    <mergeCell ref="J24:J26"/>
    <mergeCell ref="O33:AM33"/>
    <mergeCell ref="G34:G36"/>
    <mergeCell ref="J34:J36"/>
    <mergeCell ref="W34:W35"/>
    <mergeCell ref="X34:X35"/>
    <mergeCell ref="Y34:Y35"/>
    <mergeCell ref="Z34:Z35"/>
    <mergeCell ref="AN35:AN36"/>
    <mergeCell ref="AI34:AI35"/>
    <mergeCell ref="AJ34:AJ35"/>
    <mergeCell ref="AK34:AK35"/>
    <mergeCell ref="A18:A39"/>
    <mergeCell ref="B19:B39"/>
    <mergeCell ref="C20:C39"/>
    <mergeCell ref="D21:D38"/>
    <mergeCell ref="G24:G26"/>
    <mergeCell ref="E22:E38"/>
    <mergeCell ref="F23:F27"/>
    <mergeCell ref="F28:F32"/>
    <mergeCell ref="M41:W41"/>
    <mergeCell ref="AN25:AN26"/>
    <mergeCell ref="W15:Y15"/>
    <mergeCell ref="T15:U15"/>
    <mergeCell ref="R15:S15"/>
    <mergeCell ref="O15:O16"/>
    <mergeCell ref="P15:P16"/>
    <mergeCell ref="Q15:Q16"/>
    <mergeCell ref="M14:M16"/>
    <mergeCell ref="Z14:Z16"/>
    <mergeCell ref="AM14:AM16"/>
    <mergeCell ref="O14:Y14"/>
    <mergeCell ref="X17:Y17"/>
    <mergeCell ref="Y24:Y25"/>
    <mergeCell ref="Z24:Z25"/>
    <mergeCell ref="AN13:AN16"/>
    <mergeCell ref="O12:Z12"/>
    <mergeCell ref="L14:L16"/>
    <mergeCell ref="L13:AM13"/>
    <mergeCell ref="O21:AM21"/>
    <mergeCell ref="X16:Y16"/>
    <mergeCell ref="O18:AM18"/>
    <mergeCell ref="O19:AM19"/>
    <mergeCell ref="O20:AM20"/>
    <mergeCell ref="AJ17:AK17"/>
    <mergeCell ref="AA12:AL12"/>
    <mergeCell ref="AA14:AK14"/>
    <mergeCell ref="AL14:AL16"/>
    <mergeCell ref="AA15:AA16"/>
    <mergeCell ref="AB15:AB16"/>
    <mergeCell ref="AC15:AC16"/>
    <mergeCell ref="AD15:AE15"/>
    <mergeCell ref="O9:T9"/>
    <mergeCell ref="O10:T10"/>
    <mergeCell ref="L5:T5"/>
    <mergeCell ref="O7:T7"/>
    <mergeCell ref="O8:T8"/>
  </mergeCells>
  <dataValidations count="11">
    <dataValidation allowBlank="1" sqref="JM39:KC39 TI39:TY39 ADE39:ADU39 ANA39:ANQ39 AWW39:AXM39 BGS39:BHI39 BQO39:BRE39 CAK39:CBA39 CKG39:CKW39 CUC39:CUS39 DDY39:DEO39 DNU39:DOK39 DXQ39:DYG39 EHM39:EIC39 ERI39:ERY39 FBE39:FBU39 FLA39:FLQ39 FUW39:FVM39 GES39:GFI39 GOO39:GPE39 GYK39:GZA39 HIG39:HIW39 HSC39:HSS39 IBY39:ICO39 ILU39:IMK39 IVQ39:IWG39 JFM39:JGC39 JPI39:JPY39 JZE39:JZU39 KJA39:KJQ39 KSW39:KTM39 LCS39:LDI39 LMO39:LNE39 LWK39:LXA39 MGG39:MGW39 MQC39:MQS39 MZY39:NAO39 NJU39:NKK39 NTQ39:NUG39 ODM39:OEC39 ONI39:ONY39 OXE39:OXU39 PHA39:PHQ39 PQW39:PRM39 QAS39:QBI39 QKO39:QLE39 QUK39:QVA39 REG39:REW39 ROC39:ROS39 RXY39:RYO39 SHU39:SIK39 SRQ39:SSG39 TBM39:TCC39 TLI39:TLY39 TVE39:TVU39 UFA39:UFQ39 UOW39:UPM39 UYS39:UZI39 VIO39:VJE39 VSK39:VTA39 WCG39:WCW39 WMC39:WMS39 WVY39:WWO39 WVY983075:WWO983075 JM65571:KC65571 TI65571:TY65571 ADE65571:ADU65571 ANA65571:ANQ65571 AWW65571:AXM65571 BGS65571:BHI65571 BQO65571:BRE65571 CAK65571:CBA65571 CKG65571:CKW65571 CUC65571:CUS65571 DDY65571:DEO65571 DNU65571:DOK65571 DXQ65571:DYG65571 EHM65571:EIC65571 ERI65571:ERY65571 FBE65571:FBU65571 FLA65571:FLQ65571 FUW65571:FVM65571 GES65571:GFI65571 GOO65571:GPE65571 GYK65571:GZA65571 HIG65571:HIW65571 HSC65571:HSS65571 IBY65571:ICO65571 ILU65571:IMK65571 IVQ65571:IWG65571 JFM65571:JGC65571 JPI65571:JPY65571 JZE65571:JZU65571 KJA65571:KJQ65571 KSW65571:KTM65571 LCS65571:LDI65571 LMO65571:LNE65571 LWK65571:LXA65571 MGG65571:MGW65571 MQC65571:MQS65571 MZY65571:NAO65571 NJU65571:NKK65571 NTQ65571:NUG65571 ODM65571:OEC65571 ONI65571:ONY65571 OXE65571:OXU65571 PHA65571:PHQ65571 PQW65571:PRM65571 QAS65571:QBI65571 QKO65571:QLE65571 QUK65571:QVA65571 REG65571:REW65571 ROC65571:ROS65571 RXY65571:RYO65571 SHU65571:SIK65571 SRQ65571:SSG65571 TBM65571:TCC65571 TLI65571:TLY65571 TVE65571:TVU65571 UFA65571:UFQ65571 UOW65571:UPM65571 UYS65571:UZI65571 VIO65571:VJE65571 VSK65571:VTA65571 WCG65571:WCW65571 WMC65571:WMS65571 WVY65571:WWO65571 JM131107:KC131107 TI131107:TY131107 ADE131107:ADU131107 ANA131107:ANQ131107 AWW131107:AXM131107 BGS131107:BHI131107 BQO131107:BRE131107 CAK131107:CBA131107 CKG131107:CKW131107 CUC131107:CUS131107 DDY131107:DEO131107 DNU131107:DOK131107 DXQ131107:DYG131107 EHM131107:EIC131107 ERI131107:ERY131107 FBE131107:FBU131107 FLA131107:FLQ131107 FUW131107:FVM131107 GES131107:GFI131107 GOO131107:GPE131107 GYK131107:GZA131107 HIG131107:HIW131107 HSC131107:HSS131107 IBY131107:ICO131107 ILU131107:IMK131107 IVQ131107:IWG131107 JFM131107:JGC131107 JPI131107:JPY131107 JZE131107:JZU131107 KJA131107:KJQ131107 KSW131107:KTM131107 LCS131107:LDI131107 LMO131107:LNE131107 LWK131107:LXA131107 MGG131107:MGW131107 MQC131107:MQS131107 MZY131107:NAO131107 NJU131107:NKK131107 NTQ131107:NUG131107 ODM131107:OEC131107 ONI131107:ONY131107 OXE131107:OXU131107 PHA131107:PHQ131107 PQW131107:PRM131107 QAS131107:QBI131107 QKO131107:QLE131107 QUK131107:QVA131107 REG131107:REW131107 ROC131107:ROS131107 RXY131107:RYO131107 SHU131107:SIK131107 SRQ131107:SSG131107 TBM131107:TCC131107 TLI131107:TLY131107 TVE131107:TVU131107 UFA131107:UFQ131107 UOW131107:UPM131107 UYS131107:UZI131107 VIO131107:VJE131107 VSK131107:VTA131107 WCG131107:WCW131107 WMC131107:WMS131107 WVY131107:WWO131107 JM196643:KC196643 TI196643:TY196643 ADE196643:ADU196643 ANA196643:ANQ196643 AWW196643:AXM196643 BGS196643:BHI196643 BQO196643:BRE196643 CAK196643:CBA196643 CKG196643:CKW196643 CUC196643:CUS196643 DDY196643:DEO196643 DNU196643:DOK196643 DXQ196643:DYG196643 EHM196643:EIC196643 ERI196643:ERY196643 FBE196643:FBU196643 FLA196643:FLQ196643 FUW196643:FVM196643 GES196643:GFI196643 GOO196643:GPE196643 GYK196643:GZA196643 HIG196643:HIW196643 HSC196643:HSS196643 IBY196643:ICO196643 ILU196643:IMK196643 IVQ196643:IWG196643 JFM196643:JGC196643 JPI196643:JPY196643 JZE196643:JZU196643 KJA196643:KJQ196643 KSW196643:KTM196643 LCS196643:LDI196643 LMO196643:LNE196643 LWK196643:LXA196643 MGG196643:MGW196643 MQC196643:MQS196643 MZY196643:NAO196643 NJU196643:NKK196643 NTQ196643:NUG196643 ODM196643:OEC196643 ONI196643:ONY196643 OXE196643:OXU196643 PHA196643:PHQ196643 PQW196643:PRM196643 QAS196643:QBI196643 QKO196643:QLE196643 QUK196643:QVA196643 REG196643:REW196643 ROC196643:ROS196643 RXY196643:RYO196643 SHU196643:SIK196643 SRQ196643:SSG196643 TBM196643:TCC196643 TLI196643:TLY196643 TVE196643:TVU196643 UFA196643:UFQ196643 UOW196643:UPM196643 UYS196643:UZI196643 VIO196643:VJE196643 VSK196643:VTA196643 WCG196643:WCW196643 WMC196643:WMS196643 WVY196643:WWO196643 JM262179:KC262179 TI262179:TY262179 ADE262179:ADU262179 ANA262179:ANQ262179 AWW262179:AXM262179 BGS262179:BHI262179 BQO262179:BRE262179 CAK262179:CBA262179 CKG262179:CKW262179 CUC262179:CUS262179 DDY262179:DEO262179 DNU262179:DOK262179 DXQ262179:DYG262179 EHM262179:EIC262179 ERI262179:ERY262179 FBE262179:FBU262179 FLA262179:FLQ262179 FUW262179:FVM262179 GES262179:GFI262179 GOO262179:GPE262179 GYK262179:GZA262179 HIG262179:HIW262179 HSC262179:HSS262179 IBY262179:ICO262179 ILU262179:IMK262179 IVQ262179:IWG262179 JFM262179:JGC262179 JPI262179:JPY262179 JZE262179:JZU262179 KJA262179:KJQ262179 KSW262179:KTM262179 LCS262179:LDI262179 LMO262179:LNE262179 LWK262179:LXA262179 MGG262179:MGW262179 MQC262179:MQS262179 MZY262179:NAO262179 NJU262179:NKK262179 NTQ262179:NUG262179 ODM262179:OEC262179 ONI262179:ONY262179 OXE262179:OXU262179 PHA262179:PHQ262179 PQW262179:PRM262179 QAS262179:QBI262179 QKO262179:QLE262179 QUK262179:QVA262179 REG262179:REW262179 ROC262179:ROS262179 RXY262179:RYO262179 SHU262179:SIK262179 SRQ262179:SSG262179 TBM262179:TCC262179 TLI262179:TLY262179 TVE262179:TVU262179 UFA262179:UFQ262179 UOW262179:UPM262179 UYS262179:UZI262179 VIO262179:VJE262179 VSK262179:VTA262179 WCG262179:WCW262179 WMC262179:WMS262179 WVY262179:WWO262179 JM327715:KC327715 TI327715:TY327715 ADE327715:ADU327715 ANA327715:ANQ327715 AWW327715:AXM327715 BGS327715:BHI327715 BQO327715:BRE327715 CAK327715:CBA327715 CKG327715:CKW327715 CUC327715:CUS327715 DDY327715:DEO327715 DNU327715:DOK327715 DXQ327715:DYG327715 EHM327715:EIC327715 ERI327715:ERY327715 FBE327715:FBU327715 FLA327715:FLQ327715 FUW327715:FVM327715 GES327715:GFI327715 GOO327715:GPE327715 GYK327715:GZA327715 HIG327715:HIW327715 HSC327715:HSS327715 IBY327715:ICO327715 ILU327715:IMK327715 IVQ327715:IWG327715 JFM327715:JGC327715 JPI327715:JPY327715 JZE327715:JZU327715 KJA327715:KJQ327715 KSW327715:KTM327715 LCS327715:LDI327715 LMO327715:LNE327715 LWK327715:LXA327715 MGG327715:MGW327715 MQC327715:MQS327715 MZY327715:NAO327715 NJU327715:NKK327715 NTQ327715:NUG327715 ODM327715:OEC327715 ONI327715:ONY327715 OXE327715:OXU327715 PHA327715:PHQ327715 PQW327715:PRM327715 QAS327715:QBI327715 QKO327715:QLE327715 QUK327715:QVA327715 REG327715:REW327715 ROC327715:ROS327715 RXY327715:RYO327715 SHU327715:SIK327715 SRQ327715:SSG327715 TBM327715:TCC327715 TLI327715:TLY327715 TVE327715:TVU327715 UFA327715:UFQ327715 UOW327715:UPM327715 UYS327715:UZI327715 VIO327715:VJE327715 VSK327715:VTA327715 WCG327715:WCW327715 WMC327715:WMS327715 WVY327715:WWO327715 JM393251:KC393251 TI393251:TY393251 ADE393251:ADU393251 ANA393251:ANQ393251 AWW393251:AXM393251 BGS393251:BHI393251 BQO393251:BRE393251 CAK393251:CBA393251 CKG393251:CKW393251 CUC393251:CUS393251 DDY393251:DEO393251 DNU393251:DOK393251 DXQ393251:DYG393251 EHM393251:EIC393251 ERI393251:ERY393251 FBE393251:FBU393251 FLA393251:FLQ393251 FUW393251:FVM393251 GES393251:GFI393251 GOO393251:GPE393251 GYK393251:GZA393251 HIG393251:HIW393251 HSC393251:HSS393251 IBY393251:ICO393251 ILU393251:IMK393251 IVQ393251:IWG393251 JFM393251:JGC393251 JPI393251:JPY393251 JZE393251:JZU393251 KJA393251:KJQ393251 KSW393251:KTM393251 LCS393251:LDI393251 LMO393251:LNE393251 LWK393251:LXA393251 MGG393251:MGW393251 MQC393251:MQS393251 MZY393251:NAO393251 NJU393251:NKK393251 NTQ393251:NUG393251 ODM393251:OEC393251 ONI393251:ONY393251 OXE393251:OXU393251 PHA393251:PHQ393251 PQW393251:PRM393251 QAS393251:QBI393251 QKO393251:QLE393251 QUK393251:QVA393251 REG393251:REW393251 ROC393251:ROS393251 RXY393251:RYO393251 SHU393251:SIK393251 SRQ393251:SSG393251 TBM393251:TCC393251 TLI393251:TLY393251 TVE393251:TVU393251 UFA393251:UFQ393251 UOW393251:UPM393251 UYS393251:UZI393251 VIO393251:VJE393251 VSK393251:VTA393251 WCG393251:WCW393251 WMC393251:WMS393251 WVY393251:WWO393251 JM458787:KC458787 TI458787:TY458787 ADE458787:ADU458787 ANA458787:ANQ458787 AWW458787:AXM458787 BGS458787:BHI458787 BQO458787:BRE458787 CAK458787:CBA458787 CKG458787:CKW458787 CUC458787:CUS458787 DDY458787:DEO458787 DNU458787:DOK458787 DXQ458787:DYG458787 EHM458787:EIC458787 ERI458787:ERY458787 FBE458787:FBU458787 FLA458787:FLQ458787 FUW458787:FVM458787 GES458787:GFI458787 GOO458787:GPE458787 GYK458787:GZA458787 HIG458787:HIW458787 HSC458787:HSS458787 IBY458787:ICO458787 ILU458787:IMK458787 IVQ458787:IWG458787 JFM458787:JGC458787 JPI458787:JPY458787 JZE458787:JZU458787 KJA458787:KJQ458787 KSW458787:KTM458787 LCS458787:LDI458787 LMO458787:LNE458787 LWK458787:LXA458787 MGG458787:MGW458787 MQC458787:MQS458787 MZY458787:NAO458787 NJU458787:NKK458787 NTQ458787:NUG458787 ODM458787:OEC458787 ONI458787:ONY458787 OXE458787:OXU458787 PHA458787:PHQ458787 PQW458787:PRM458787 QAS458787:QBI458787 QKO458787:QLE458787 QUK458787:QVA458787 REG458787:REW458787 ROC458787:ROS458787 RXY458787:RYO458787 SHU458787:SIK458787 SRQ458787:SSG458787 TBM458787:TCC458787 TLI458787:TLY458787 TVE458787:TVU458787 UFA458787:UFQ458787 UOW458787:UPM458787 UYS458787:UZI458787 VIO458787:VJE458787 VSK458787:VTA458787 WCG458787:WCW458787 WMC458787:WMS458787 WVY458787:WWO458787 JM524323:KC524323 TI524323:TY524323 ADE524323:ADU524323 ANA524323:ANQ524323 AWW524323:AXM524323 BGS524323:BHI524323 BQO524323:BRE524323 CAK524323:CBA524323 CKG524323:CKW524323 CUC524323:CUS524323 DDY524323:DEO524323 DNU524323:DOK524323 DXQ524323:DYG524323 EHM524323:EIC524323 ERI524323:ERY524323 FBE524323:FBU524323 FLA524323:FLQ524323 FUW524323:FVM524323 GES524323:GFI524323 GOO524323:GPE524323 GYK524323:GZA524323 HIG524323:HIW524323 HSC524323:HSS524323 IBY524323:ICO524323 ILU524323:IMK524323 IVQ524323:IWG524323 JFM524323:JGC524323 JPI524323:JPY524323 JZE524323:JZU524323 KJA524323:KJQ524323 KSW524323:KTM524323 LCS524323:LDI524323 LMO524323:LNE524323 LWK524323:LXA524323 MGG524323:MGW524323 MQC524323:MQS524323 MZY524323:NAO524323 NJU524323:NKK524323 NTQ524323:NUG524323 ODM524323:OEC524323 ONI524323:ONY524323 OXE524323:OXU524323 PHA524323:PHQ524323 PQW524323:PRM524323 QAS524323:QBI524323 QKO524323:QLE524323 QUK524323:QVA524323 REG524323:REW524323 ROC524323:ROS524323 RXY524323:RYO524323 SHU524323:SIK524323 SRQ524323:SSG524323 TBM524323:TCC524323 TLI524323:TLY524323 TVE524323:TVU524323 UFA524323:UFQ524323 UOW524323:UPM524323 UYS524323:UZI524323 VIO524323:VJE524323 VSK524323:VTA524323 WCG524323:WCW524323 WMC524323:WMS524323 WVY524323:WWO524323 JM589859:KC589859 TI589859:TY589859 ADE589859:ADU589859 ANA589859:ANQ589859 AWW589859:AXM589859 BGS589859:BHI589859 BQO589859:BRE589859 CAK589859:CBA589859 CKG589859:CKW589859 CUC589859:CUS589859 DDY589859:DEO589859 DNU589859:DOK589859 DXQ589859:DYG589859 EHM589859:EIC589859 ERI589859:ERY589859 FBE589859:FBU589859 FLA589859:FLQ589859 FUW589859:FVM589859 GES589859:GFI589859 GOO589859:GPE589859 GYK589859:GZA589859 HIG589859:HIW589859 HSC589859:HSS589859 IBY589859:ICO589859 ILU589859:IMK589859 IVQ589859:IWG589859 JFM589859:JGC589859 JPI589859:JPY589859 JZE589859:JZU589859 KJA589859:KJQ589859 KSW589859:KTM589859 LCS589859:LDI589859 LMO589859:LNE589859 LWK589859:LXA589859 MGG589859:MGW589859 MQC589859:MQS589859 MZY589859:NAO589859 NJU589859:NKK589859 NTQ589859:NUG589859 ODM589859:OEC589859 ONI589859:ONY589859 OXE589859:OXU589859 PHA589859:PHQ589859 PQW589859:PRM589859 QAS589859:QBI589859 QKO589859:QLE589859 QUK589859:QVA589859 REG589859:REW589859 ROC589859:ROS589859 RXY589859:RYO589859 SHU589859:SIK589859 SRQ589859:SSG589859 TBM589859:TCC589859 TLI589859:TLY589859 TVE589859:TVU589859 UFA589859:UFQ589859 UOW589859:UPM589859 UYS589859:UZI589859 VIO589859:VJE589859 VSK589859:VTA589859 WCG589859:WCW589859 WMC589859:WMS589859 WVY589859:WWO589859 JM655395:KC655395 TI655395:TY655395 ADE655395:ADU655395 ANA655395:ANQ655395 AWW655395:AXM655395 BGS655395:BHI655395 BQO655395:BRE655395 CAK655395:CBA655395 CKG655395:CKW655395 CUC655395:CUS655395 DDY655395:DEO655395 DNU655395:DOK655395 DXQ655395:DYG655395 EHM655395:EIC655395 ERI655395:ERY655395 FBE655395:FBU655395 FLA655395:FLQ655395 FUW655395:FVM655395 GES655395:GFI655395 GOO655395:GPE655395 GYK655395:GZA655395 HIG655395:HIW655395 HSC655395:HSS655395 IBY655395:ICO655395 ILU655395:IMK655395 IVQ655395:IWG655395 JFM655395:JGC655395 JPI655395:JPY655395 JZE655395:JZU655395 KJA655395:KJQ655395 KSW655395:KTM655395 LCS655395:LDI655395 LMO655395:LNE655395 LWK655395:LXA655395 MGG655395:MGW655395 MQC655395:MQS655395 MZY655395:NAO655395 NJU655395:NKK655395 NTQ655395:NUG655395 ODM655395:OEC655395 ONI655395:ONY655395 OXE655395:OXU655395 PHA655395:PHQ655395 PQW655395:PRM655395 QAS655395:QBI655395 QKO655395:QLE655395 QUK655395:QVA655395 REG655395:REW655395 ROC655395:ROS655395 RXY655395:RYO655395 SHU655395:SIK655395 SRQ655395:SSG655395 TBM655395:TCC655395 TLI655395:TLY655395 TVE655395:TVU655395 UFA655395:UFQ655395 UOW655395:UPM655395 UYS655395:UZI655395 VIO655395:VJE655395 VSK655395:VTA655395 WCG655395:WCW655395 WMC655395:WMS655395 WVY655395:WWO655395 JM720931:KC720931 TI720931:TY720931 ADE720931:ADU720931 ANA720931:ANQ720931 AWW720931:AXM720931 BGS720931:BHI720931 BQO720931:BRE720931 CAK720931:CBA720931 CKG720931:CKW720931 CUC720931:CUS720931 DDY720931:DEO720931 DNU720931:DOK720931 DXQ720931:DYG720931 EHM720931:EIC720931 ERI720931:ERY720931 FBE720931:FBU720931 FLA720931:FLQ720931 FUW720931:FVM720931 GES720931:GFI720931 GOO720931:GPE720931 GYK720931:GZA720931 HIG720931:HIW720931 HSC720931:HSS720931 IBY720931:ICO720931 ILU720931:IMK720931 IVQ720931:IWG720931 JFM720931:JGC720931 JPI720931:JPY720931 JZE720931:JZU720931 KJA720931:KJQ720931 KSW720931:KTM720931 LCS720931:LDI720931 LMO720931:LNE720931 LWK720931:LXA720931 MGG720931:MGW720931 MQC720931:MQS720931 MZY720931:NAO720931 NJU720931:NKK720931 NTQ720931:NUG720931 ODM720931:OEC720931 ONI720931:ONY720931 OXE720931:OXU720931 PHA720931:PHQ720931 PQW720931:PRM720931 QAS720931:QBI720931 QKO720931:QLE720931 QUK720931:QVA720931 REG720931:REW720931 ROC720931:ROS720931 RXY720931:RYO720931 SHU720931:SIK720931 SRQ720931:SSG720931 TBM720931:TCC720931 TLI720931:TLY720931 TVE720931:TVU720931 UFA720931:UFQ720931 UOW720931:UPM720931 UYS720931:UZI720931 VIO720931:VJE720931 VSK720931:VTA720931 WCG720931:WCW720931 WMC720931:WMS720931 WVY720931:WWO720931 JM786467:KC786467 TI786467:TY786467 ADE786467:ADU786467 ANA786467:ANQ786467 AWW786467:AXM786467 BGS786467:BHI786467 BQO786467:BRE786467 CAK786467:CBA786467 CKG786467:CKW786467 CUC786467:CUS786467 DDY786467:DEO786467 DNU786467:DOK786467 DXQ786467:DYG786467 EHM786467:EIC786467 ERI786467:ERY786467 FBE786467:FBU786467 FLA786467:FLQ786467 FUW786467:FVM786467 GES786467:GFI786467 GOO786467:GPE786467 GYK786467:GZA786467 HIG786467:HIW786467 HSC786467:HSS786467 IBY786467:ICO786467 ILU786467:IMK786467 IVQ786467:IWG786467 JFM786467:JGC786467 JPI786467:JPY786467 JZE786467:JZU786467 KJA786467:KJQ786467 KSW786467:KTM786467 LCS786467:LDI786467 LMO786467:LNE786467 LWK786467:LXA786467 MGG786467:MGW786467 MQC786467:MQS786467 MZY786467:NAO786467 NJU786467:NKK786467 NTQ786467:NUG786467 ODM786467:OEC786467 ONI786467:ONY786467 OXE786467:OXU786467 PHA786467:PHQ786467 PQW786467:PRM786467 QAS786467:QBI786467 QKO786467:QLE786467 QUK786467:QVA786467 REG786467:REW786467 ROC786467:ROS786467 RXY786467:RYO786467 SHU786467:SIK786467 SRQ786467:SSG786467 TBM786467:TCC786467 TLI786467:TLY786467 TVE786467:TVU786467 UFA786467:UFQ786467 UOW786467:UPM786467 UYS786467:UZI786467 VIO786467:VJE786467 VSK786467:VTA786467 WCG786467:WCW786467 WMC786467:WMS786467 WVY786467:WWO786467 JM852003:KC852003 TI852003:TY852003 ADE852003:ADU852003 ANA852003:ANQ852003 AWW852003:AXM852003 BGS852003:BHI852003 BQO852003:BRE852003 CAK852003:CBA852003 CKG852003:CKW852003 CUC852003:CUS852003 DDY852003:DEO852003 DNU852003:DOK852003 DXQ852003:DYG852003 EHM852003:EIC852003 ERI852003:ERY852003 FBE852003:FBU852003 FLA852003:FLQ852003 FUW852003:FVM852003 GES852003:GFI852003 GOO852003:GPE852003 GYK852003:GZA852003 HIG852003:HIW852003 HSC852003:HSS852003 IBY852003:ICO852003 ILU852003:IMK852003 IVQ852003:IWG852003 JFM852003:JGC852003 JPI852003:JPY852003 JZE852003:JZU852003 KJA852003:KJQ852003 KSW852003:KTM852003 LCS852003:LDI852003 LMO852003:LNE852003 LWK852003:LXA852003 MGG852003:MGW852003 MQC852003:MQS852003 MZY852003:NAO852003 NJU852003:NKK852003 NTQ852003:NUG852003 ODM852003:OEC852003 ONI852003:ONY852003 OXE852003:OXU852003 PHA852003:PHQ852003 PQW852003:PRM852003 QAS852003:QBI852003 QKO852003:QLE852003 QUK852003:QVA852003 REG852003:REW852003 ROC852003:ROS852003 RXY852003:RYO852003 SHU852003:SIK852003 SRQ852003:SSG852003 TBM852003:TCC852003 TLI852003:TLY852003 TVE852003:TVU852003 UFA852003:UFQ852003 UOW852003:UPM852003 UYS852003:UZI852003 VIO852003:VJE852003 VSK852003:VTA852003 WCG852003:WCW852003 WMC852003:WMS852003 WVY852003:WWO852003 JM917539:KC917539 TI917539:TY917539 ADE917539:ADU917539 ANA917539:ANQ917539 AWW917539:AXM917539 BGS917539:BHI917539 BQO917539:BRE917539 CAK917539:CBA917539 CKG917539:CKW917539 CUC917539:CUS917539 DDY917539:DEO917539 DNU917539:DOK917539 DXQ917539:DYG917539 EHM917539:EIC917539 ERI917539:ERY917539 FBE917539:FBU917539 FLA917539:FLQ917539 FUW917539:FVM917539 GES917539:GFI917539 GOO917539:GPE917539 GYK917539:GZA917539 HIG917539:HIW917539 HSC917539:HSS917539 IBY917539:ICO917539 ILU917539:IMK917539 IVQ917539:IWG917539 JFM917539:JGC917539 JPI917539:JPY917539 JZE917539:JZU917539 KJA917539:KJQ917539 KSW917539:KTM917539 LCS917539:LDI917539 LMO917539:LNE917539 LWK917539:LXA917539 MGG917539:MGW917539 MQC917539:MQS917539 MZY917539:NAO917539 NJU917539:NKK917539 NTQ917539:NUG917539 ODM917539:OEC917539 ONI917539:ONY917539 OXE917539:OXU917539 PHA917539:PHQ917539 PQW917539:PRM917539 QAS917539:QBI917539 QKO917539:QLE917539 QUK917539:QVA917539 REG917539:REW917539 ROC917539:ROS917539 RXY917539:RYO917539 SHU917539:SIK917539 SRQ917539:SSG917539 TBM917539:TCC917539 TLI917539:TLY917539 TVE917539:TVU917539 UFA917539:UFQ917539 UOW917539:UPM917539 UYS917539:UZI917539 VIO917539:VJE917539 VSK917539:VTA917539 WCG917539:WCW917539 WMC917539:WMS917539 WVY917539:WWO917539 JM983075:KC983075 TI983075:TY983075 ADE983075:ADU983075 ANA983075:ANQ983075 AWW983075:AXM983075 BGS983075:BHI983075 BQO983075:BRE983075 CAK983075:CBA983075 CKG983075:CKW983075 CUC983075:CUS983075 DDY983075:DEO983075 DNU983075:DOK983075 DXQ983075:DYG983075 EHM983075:EIC983075 ERI983075:ERY983075 FBE983075:FBU983075 FLA983075:FLQ983075 FUW983075:FVM983075 GES983075:GFI983075 GOO983075:GPE983075 GYK983075:GZA983075 HIG983075:HIW983075 HSC983075:HSS983075 IBY983075:ICO983075 ILU983075:IMK983075 IVQ983075:IWG983075 JFM983075:JGC983075 JPI983075:JPY983075 JZE983075:JZU983075 KJA983075:KJQ983075 KSW983075:KTM983075 LCS983075:LDI983075 LMO983075:LNE983075 LWK983075:LXA983075 MGG983075:MGW983075 MQC983075:MQS983075 MZY983075:NAO983075 NJU983075:NKK983075 NTQ983075:NUG983075 ODM983075:OEC983075 ONI983075:ONY983075 OXE983075:OXU983075 PHA983075:PHQ983075 PQW983075:PRM983075 QAS983075:QBI983075 QKO983075:QLE983075 QUK983075:QVA983075 REG983075:REW983075 ROC983075:ROS983075 RXY983075:RYO983075 SHU983075:SIK983075 SRQ983075:SSG983075 TBM983075:TCC983075 TLI983075:TLY983075 TVE983075:TVU983075 UFA983075:UFQ983075 UOW983075:UPM983075 UYS983075:UZI983075 VIO983075:VJE983075 VSK983075:VTA983075 WCG983075:WCW983075 WMC983075:WMS983075 L39:AN39 L983075:AN983075 L917539:AN917539 L852003:AN852003 L786467:AN786467 L720931:AN720931 L655395:AN655395 L589859:AN589859 L524323:AN524323 L458787:AN458787 L393251:AN393251 L327715:AN327715 L262179:AN262179 L196643:AN196643 L131107:AN131107 L65571:AN65571"/>
    <dataValidation allowBlank="1" prompt="Для выбора выполните двойной щелчок левой клавиши мыши по соответствующей ячейке." sqref="JM65572:KC65575 TI65572:TY65575 ADE65572:ADU65575 ANA65572:ANQ65575 AWW65572:AXM65575 BGS65572:BHI65575 BQO65572:BRE65575 CAK65572:CBA65575 CKG65572:CKW65575 CUC65572:CUS65575 DDY65572:DEO65575 DNU65572:DOK65575 DXQ65572:DYG65575 EHM65572:EIC65575 ERI65572:ERY65575 FBE65572:FBU65575 FLA65572:FLQ65575 FUW65572:FVM65575 GES65572:GFI65575 GOO65572:GPE65575 GYK65572:GZA65575 HIG65572:HIW65575 HSC65572:HSS65575 IBY65572:ICO65575 ILU65572:IMK65575 IVQ65572:IWG65575 JFM65572:JGC65575 JPI65572:JPY65575 JZE65572:JZU65575 KJA65572:KJQ65575 KSW65572:KTM65575 LCS65572:LDI65575 LMO65572:LNE65575 LWK65572:LXA65575 MGG65572:MGW65575 MQC65572:MQS65575 MZY65572:NAO65575 NJU65572:NKK65575 NTQ65572:NUG65575 ODM65572:OEC65575 ONI65572:ONY65575 OXE65572:OXU65575 PHA65572:PHQ65575 PQW65572:PRM65575 QAS65572:QBI65575 QKO65572:QLE65575 QUK65572:QVA65575 REG65572:REW65575 ROC65572:ROS65575 RXY65572:RYO65575 SHU65572:SIK65575 SRQ65572:SSG65575 TBM65572:TCC65575 TLI65572:TLY65575 TVE65572:TVU65575 UFA65572:UFQ65575 UOW65572:UPM65575 UYS65572:UZI65575 VIO65572:VJE65575 VSK65572:VTA65575 WCG65572:WCW65575 WMC65572:WMS65575 WVY65572:WWO65575 JM131108:KC131111 TI131108:TY131111 ADE131108:ADU131111 ANA131108:ANQ131111 AWW131108:AXM131111 BGS131108:BHI131111 BQO131108:BRE131111 CAK131108:CBA131111 CKG131108:CKW131111 CUC131108:CUS131111 DDY131108:DEO131111 DNU131108:DOK131111 DXQ131108:DYG131111 EHM131108:EIC131111 ERI131108:ERY131111 FBE131108:FBU131111 FLA131108:FLQ131111 FUW131108:FVM131111 GES131108:GFI131111 GOO131108:GPE131111 GYK131108:GZA131111 HIG131108:HIW131111 HSC131108:HSS131111 IBY131108:ICO131111 ILU131108:IMK131111 IVQ131108:IWG131111 JFM131108:JGC131111 JPI131108:JPY131111 JZE131108:JZU131111 KJA131108:KJQ131111 KSW131108:KTM131111 LCS131108:LDI131111 LMO131108:LNE131111 LWK131108:LXA131111 MGG131108:MGW131111 MQC131108:MQS131111 MZY131108:NAO131111 NJU131108:NKK131111 NTQ131108:NUG131111 ODM131108:OEC131111 ONI131108:ONY131111 OXE131108:OXU131111 PHA131108:PHQ131111 PQW131108:PRM131111 QAS131108:QBI131111 QKO131108:QLE131111 QUK131108:QVA131111 REG131108:REW131111 ROC131108:ROS131111 RXY131108:RYO131111 SHU131108:SIK131111 SRQ131108:SSG131111 TBM131108:TCC131111 TLI131108:TLY131111 TVE131108:TVU131111 UFA131108:UFQ131111 UOW131108:UPM131111 UYS131108:UZI131111 VIO131108:VJE131111 VSK131108:VTA131111 WCG131108:WCW131111 WMC131108:WMS131111 WVY131108:WWO131111 JM196644:KC196647 TI196644:TY196647 ADE196644:ADU196647 ANA196644:ANQ196647 AWW196644:AXM196647 BGS196644:BHI196647 BQO196644:BRE196647 CAK196644:CBA196647 CKG196644:CKW196647 CUC196644:CUS196647 DDY196644:DEO196647 DNU196644:DOK196647 DXQ196644:DYG196647 EHM196644:EIC196647 ERI196644:ERY196647 FBE196644:FBU196647 FLA196644:FLQ196647 FUW196644:FVM196647 GES196644:GFI196647 GOO196644:GPE196647 GYK196644:GZA196647 HIG196644:HIW196647 HSC196644:HSS196647 IBY196644:ICO196647 ILU196644:IMK196647 IVQ196644:IWG196647 JFM196644:JGC196647 JPI196644:JPY196647 JZE196644:JZU196647 KJA196644:KJQ196647 KSW196644:KTM196647 LCS196644:LDI196647 LMO196644:LNE196647 LWK196644:LXA196647 MGG196644:MGW196647 MQC196644:MQS196647 MZY196644:NAO196647 NJU196644:NKK196647 NTQ196644:NUG196647 ODM196644:OEC196647 ONI196644:ONY196647 OXE196644:OXU196647 PHA196644:PHQ196647 PQW196644:PRM196647 QAS196644:QBI196647 QKO196644:QLE196647 QUK196644:QVA196647 REG196644:REW196647 ROC196644:ROS196647 RXY196644:RYO196647 SHU196644:SIK196647 SRQ196644:SSG196647 TBM196644:TCC196647 TLI196644:TLY196647 TVE196644:TVU196647 UFA196644:UFQ196647 UOW196644:UPM196647 UYS196644:UZI196647 VIO196644:VJE196647 VSK196644:VTA196647 WCG196644:WCW196647 WMC196644:WMS196647 WVY196644:WWO196647 JM262180:KC262183 TI262180:TY262183 ADE262180:ADU262183 ANA262180:ANQ262183 AWW262180:AXM262183 BGS262180:BHI262183 BQO262180:BRE262183 CAK262180:CBA262183 CKG262180:CKW262183 CUC262180:CUS262183 DDY262180:DEO262183 DNU262180:DOK262183 DXQ262180:DYG262183 EHM262180:EIC262183 ERI262180:ERY262183 FBE262180:FBU262183 FLA262180:FLQ262183 FUW262180:FVM262183 GES262180:GFI262183 GOO262180:GPE262183 GYK262180:GZA262183 HIG262180:HIW262183 HSC262180:HSS262183 IBY262180:ICO262183 ILU262180:IMK262183 IVQ262180:IWG262183 JFM262180:JGC262183 JPI262180:JPY262183 JZE262180:JZU262183 KJA262180:KJQ262183 KSW262180:KTM262183 LCS262180:LDI262183 LMO262180:LNE262183 LWK262180:LXA262183 MGG262180:MGW262183 MQC262180:MQS262183 MZY262180:NAO262183 NJU262180:NKK262183 NTQ262180:NUG262183 ODM262180:OEC262183 ONI262180:ONY262183 OXE262180:OXU262183 PHA262180:PHQ262183 PQW262180:PRM262183 QAS262180:QBI262183 QKO262180:QLE262183 QUK262180:QVA262183 REG262180:REW262183 ROC262180:ROS262183 RXY262180:RYO262183 SHU262180:SIK262183 SRQ262180:SSG262183 TBM262180:TCC262183 TLI262180:TLY262183 TVE262180:TVU262183 UFA262180:UFQ262183 UOW262180:UPM262183 UYS262180:UZI262183 VIO262180:VJE262183 VSK262180:VTA262183 WCG262180:WCW262183 WMC262180:WMS262183 WVY262180:WWO262183 JM327716:KC327719 TI327716:TY327719 ADE327716:ADU327719 ANA327716:ANQ327719 AWW327716:AXM327719 BGS327716:BHI327719 BQO327716:BRE327719 CAK327716:CBA327719 CKG327716:CKW327719 CUC327716:CUS327719 DDY327716:DEO327719 DNU327716:DOK327719 DXQ327716:DYG327719 EHM327716:EIC327719 ERI327716:ERY327719 FBE327716:FBU327719 FLA327716:FLQ327719 FUW327716:FVM327719 GES327716:GFI327719 GOO327716:GPE327719 GYK327716:GZA327719 HIG327716:HIW327719 HSC327716:HSS327719 IBY327716:ICO327719 ILU327716:IMK327719 IVQ327716:IWG327719 JFM327716:JGC327719 JPI327716:JPY327719 JZE327716:JZU327719 KJA327716:KJQ327719 KSW327716:KTM327719 LCS327716:LDI327719 LMO327716:LNE327719 LWK327716:LXA327719 MGG327716:MGW327719 MQC327716:MQS327719 MZY327716:NAO327719 NJU327716:NKK327719 NTQ327716:NUG327719 ODM327716:OEC327719 ONI327716:ONY327719 OXE327716:OXU327719 PHA327716:PHQ327719 PQW327716:PRM327719 QAS327716:QBI327719 QKO327716:QLE327719 QUK327716:QVA327719 REG327716:REW327719 ROC327716:ROS327719 RXY327716:RYO327719 SHU327716:SIK327719 SRQ327716:SSG327719 TBM327716:TCC327719 TLI327716:TLY327719 TVE327716:TVU327719 UFA327716:UFQ327719 UOW327716:UPM327719 UYS327716:UZI327719 VIO327716:VJE327719 VSK327716:VTA327719 WCG327716:WCW327719 WMC327716:WMS327719 WVY327716:WWO327719 JM393252:KC393255 TI393252:TY393255 ADE393252:ADU393255 ANA393252:ANQ393255 AWW393252:AXM393255 BGS393252:BHI393255 BQO393252:BRE393255 CAK393252:CBA393255 CKG393252:CKW393255 CUC393252:CUS393255 DDY393252:DEO393255 DNU393252:DOK393255 DXQ393252:DYG393255 EHM393252:EIC393255 ERI393252:ERY393255 FBE393252:FBU393255 FLA393252:FLQ393255 FUW393252:FVM393255 GES393252:GFI393255 GOO393252:GPE393255 GYK393252:GZA393255 HIG393252:HIW393255 HSC393252:HSS393255 IBY393252:ICO393255 ILU393252:IMK393255 IVQ393252:IWG393255 JFM393252:JGC393255 JPI393252:JPY393255 JZE393252:JZU393255 KJA393252:KJQ393255 KSW393252:KTM393255 LCS393252:LDI393255 LMO393252:LNE393255 LWK393252:LXA393255 MGG393252:MGW393255 MQC393252:MQS393255 MZY393252:NAO393255 NJU393252:NKK393255 NTQ393252:NUG393255 ODM393252:OEC393255 ONI393252:ONY393255 OXE393252:OXU393255 PHA393252:PHQ393255 PQW393252:PRM393255 QAS393252:QBI393255 QKO393252:QLE393255 QUK393252:QVA393255 REG393252:REW393255 ROC393252:ROS393255 RXY393252:RYO393255 SHU393252:SIK393255 SRQ393252:SSG393255 TBM393252:TCC393255 TLI393252:TLY393255 TVE393252:TVU393255 UFA393252:UFQ393255 UOW393252:UPM393255 UYS393252:UZI393255 VIO393252:VJE393255 VSK393252:VTA393255 WCG393252:WCW393255 WMC393252:WMS393255 WVY393252:WWO393255 JM458788:KC458791 TI458788:TY458791 ADE458788:ADU458791 ANA458788:ANQ458791 AWW458788:AXM458791 BGS458788:BHI458791 BQO458788:BRE458791 CAK458788:CBA458791 CKG458788:CKW458791 CUC458788:CUS458791 DDY458788:DEO458791 DNU458788:DOK458791 DXQ458788:DYG458791 EHM458788:EIC458791 ERI458788:ERY458791 FBE458788:FBU458791 FLA458788:FLQ458791 FUW458788:FVM458791 GES458788:GFI458791 GOO458788:GPE458791 GYK458788:GZA458791 HIG458788:HIW458791 HSC458788:HSS458791 IBY458788:ICO458791 ILU458788:IMK458791 IVQ458788:IWG458791 JFM458788:JGC458791 JPI458788:JPY458791 JZE458788:JZU458791 KJA458788:KJQ458791 KSW458788:KTM458791 LCS458788:LDI458791 LMO458788:LNE458791 LWK458788:LXA458791 MGG458788:MGW458791 MQC458788:MQS458791 MZY458788:NAO458791 NJU458788:NKK458791 NTQ458788:NUG458791 ODM458788:OEC458791 ONI458788:ONY458791 OXE458788:OXU458791 PHA458788:PHQ458791 PQW458788:PRM458791 QAS458788:QBI458791 QKO458788:QLE458791 QUK458788:QVA458791 REG458788:REW458791 ROC458788:ROS458791 RXY458788:RYO458791 SHU458788:SIK458791 SRQ458788:SSG458791 TBM458788:TCC458791 TLI458788:TLY458791 TVE458788:TVU458791 UFA458788:UFQ458791 UOW458788:UPM458791 UYS458788:UZI458791 VIO458788:VJE458791 VSK458788:VTA458791 WCG458788:WCW458791 WMC458788:WMS458791 WVY458788:WWO458791 JM524324:KC524327 TI524324:TY524327 ADE524324:ADU524327 ANA524324:ANQ524327 AWW524324:AXM524327 BGS524324:BHI524327 BQO524324:BRE524327 CAK524324:CBA524327 CKG524324:CKW524327 CUC524324:CUS524327 DDY524324:DEO524327 DNU524324:DOK524327 DXQ524324:DYG524327 EHM524324:EIC524327 ERI524324:ERY524327 FBE524324:FBU524327 FLA524324:FLQ524327 FUW524324:FVM524327 GES524324:GFI524327 GOO524324:GPE524327 GYK524324:GZA524327 HIG524324:HIW524327 HSC524324:HSS524327 IBY524324:ICO524327 ILU524324:IMK524327 IVQ524324:IWG524327 JFM524324:JGC524327 JPI524324:JPY524327 JZE524324:JZU524327 KJA524324:KJQ524327 KSW524324:KTM524327 LCS524324:LDI524327 LMO524324:LNE524327 LWK524324:LXA524327 MGG524324:MGW524327 MQC524324:MQS524327 MZY524324:NAO524327 NJU524324:NKK524327 NTQ524324:NUG524327 ODM524324:OEC524327 ONI524324:ONY524327 OXE524324:OXU524327 PHA524324:PHQ524327 PQW524324:PRM524327 QAS524324:QBI524327 QKO524324:QLE524327 QUK524324:QVA524327 REG524324:REW524327 ROC524324:ROS524327 RXY524324:RYO524327 SHU524324:SIK524327 SRQ524324:SSG524327 TBM524324:TCC524327 TLI524324:TLY524327 TVE524324:TVU524327 UFA524324:UFQ524327 UOW524324:UPM524327 UYS524324:UZI524327 VIO524324:VJE524327 VSK524324:VTA524327 WCG524324:WCW524327 WMC524324:WMS524327 WVY524324:WWO524327 JM589860:KC589863 TI589860:TY589863 ADE589860:ADU589863 ANA589860:ANQ589863 AWW589860:AXM589863 BGS589860:BHI589863 BQO589860:BRE589863 CAK589860:CBA589863 CKG589860:CKW589863 CUC589860:CUS589863 DDY589860:DEO589863 DNU589860:DOK589863 DXQ589860:DYG589863 EHM589860:EIC589863 ERI589860:ERY589863 FBE589860:FBU589863 FLA589860:FLQ589863 FUW589860:FVM589863 GES589860:GFI589863 GOO589860:GPE589863 GYK589860:GZA589863 HIG589860:HIW589863 HSC589860:HSS589863 IBY589860:ICO589863 ILU589860:IMK589863 IVQ589860:IWG589863 JFM589860:JGC589863 JPI589860:JPY589863 JZE589860:JZU589863 KJA589860:KJQ589863 KSW589860:KTM589863 LCS589860:LDI589863 LMO589860:LNE589863 LWK589860:LXA589863 MGG589860:MGW589863 MQC589860:MQS589863 MZY589860:NAO589863 NJU589860:NKK589863 NTQ589860:NUG589863 ODM589860:OEC589863 ONI589860:ONY589863 OXE589860:OXU589863 PHA589860:PHQ589863 PQW589860:PRM589863 QAS589860:QBI589863 QKO589860:QLE589863 QUK589860:QVA589863 REG589860:REW589863 ROC589860:ROS589863 RXY589860:RYO589863 SHU589860:SIK589863 SRQ589860:SSG589863 TBM589860:TCC589863 TLI589860:TLY589863 TVE589860:TVU589863 UFA589860:UFQ589863 UOW589860:UPM589863 UYS589860:UZI589863 VIO589860:VJE589863 VSK589860:VTA589863 WCG589860:WCW589863 WMC589860:WMS589863 WVY589860:WWO589863 JM655396:KC655399 TI655396:TY655399 ADE655396:ADU655399 ANA655396:ANQ655399 AWW655396:AXM655399 BGS655396:BHI655399 BQO655396:BRE655399 CAK655396:CBA655399 CKG655396:CKW655399 CUC655396:CUS655399 DDY655396:DEO655399 DNU655396:DOK655399 DXQ655396:DYG655399 EHM655396:EIC655399 ERI655396:ERY655399 FBE655396:FBU655399 FLA655396:FLQ655399 FUW655396:FVM655399 GES655396:GFI655399 GOO655396:GPE655399 GYK655396:GZA655399 HIG655396:HIW655399 HSC655396:HSS655399 IBY655396:ICO655399 ILU655396:IMK655399 IVQ655396:IWG655399 JFM655396:JGC655399 JPI655396:JPY655399 JZE655396:JZU655399 KJA655396:KJQ655399 KSW655396:KTM655399 LCS655396:LDI655399 LMO655396:LNE655399 LWK655396:LXA655399 MGG655396:MGW655399 MQC655396:MQS655399 MZY655396:NAO655399 NJU655396:NKK655399 NTQ655396:NUG655399 ODM655396:OEC655399 ONI655396:ONY655399 OXE655396:OXU655399 PHA655396:PHQ655399 PQW655396:PRM655399 QAS655396:QBI655399 QKO655396:QLE655399 QUK655396:QVA655399 REG655396:REW655399 ROC655396:ROS655399 RXY655396:RYO655399 SHU655396:SIK655399 SRQ655396:SSG655399 TBM655396:TCC655399 TLI655396:TLY655399 TVE655396:TVU655399 UFA655396:UFQ655399 UOW655396:UPM655399 UYS655396:UZI655399 VIO655396:VJE655399 VSK655396:VTA655399 WCG655396:WCW655399 WMC655396:WMS655399 WVY655396:WWO655399 JM720932:KC720935 TI720932:TY720935 ADE720932:ADU720935 ANA720932:ANQ720935 AWW720932:AXM720935 BGS720932:BHI720935 BQO720932:BRE720935 CAK720932:CBA720935 CKG720932:CKW720935 CUC720932:CUS720935 DDY720932:DEO720935 DNU720932:DOK720935 DXQ720932:DYG720935 EHM720932:EIC720935 ERI720932:ERY720935 FBE720932:FBU720935 FLA720932:FLQ720935 FUW720932:FVM720935 GES720932:GFI720935 GOO720932:GPE720935 GYK720932:GZA720935 HIG720932:HIW720935 HSC720932:HSS720935 IBY720932:ICO720935 ILU720932:IMK720935 IVQ720932:IWG720935 JFM720932:JGC720935 JPI720932:JPY720935 JZE720932:JZU720935 KJA720932:KJQ720935 KSW720932:KTM720935 LCS720932:LDI720935 LMO720932:LNE720935 LWK720932:LXA720935 MGG720932:MGW720935 MQC720932:MQS720935 MZY720932:NAO720935 NJU720932:NKK720935 NTQ720932:NUG720935 ODM720932:OEC720935 ONI720932:ONY720935 OXE720932:OXU720935 PHA720932:PHQ720935 PQW720932:PRM720935 QAS720932:QBI720935 QKO720932:QLE720935 QUK720932:QVA720935 REG720932:REW720935 ROC720932:ROS720935 RXY720932:RYO720935 SHU720932:SIK720935 SRQ720932:SSG720935 TBM720932:TCC720935 TLI720932:TLY720935 TVE720932:TVU720935 UFA720932:UFQ720935 UOW720932:UPM720935 UYS720932:UZI720935 VIO720932:VJE720935 VSK720932:VTA720935 WCG720932:WCW720935 WMC720932:WMS720935 WVY720932:WWO720935 JM786468:KC786471 TI786468:TY786471 ADE786468:ADU786471 ANA786468:ANQ786471 AWW786468:AXM786471 BGS786468:BHI786471 BQO786468:BRE786471 CAK786468:CBA786471 CKG786468:CKW786471 CUC786468:CUS786471 DDY786468:DEO786471 DNU786468:DOK786471 DXQ786468:DYG786471 EHM786468:EIC786471 ERI786468:ERY786471 FBE786468:FBU786471 FLA786468:FLQ786471 FUW786468:FVM786471 GES786468:GFI786471 GOO786468:GPE786471 GYK786468:GZA786471 HIG786468:HIW786471 HSC786468:HSS786471 IBY786468:ICO786471 ILU786468:IMK786471 IVQ786468:IWG786471 JFM786468:JGC786471 JPI786468:JPY786471 JZE786468:JZU786471 KJA786468:KJQ786471 KSW786468:KTM786471 LCS786468:LDI786471 LMO786468:LNE786471 LWK786468:LXA786471 MGG786468:MGW786471 MQC786468:MQS786471 MZY786468:NAO786471 NJU786468:NKK786471 NTQ786468:NUG786471 ODM786468:OEC786471 ONI786468:ONY786471 OXE786468:OXU786471 PHA786468:PHQ786471 PQW786468:PRM786471 QAS786468:QBI786471 QKO786468:QLE786471 QUK786468:QVA786471 REG786468:REW786471 ROC786468:ROS786471 RXY786468:RYO786471 SHU786468:SIK786471 SRQ786468:SSG786471 TBM786468:TCC786471 TLI786468:TLY786471 TVE786468:TVU786471 UFA786468:UFQ786471 UOW786468:UPM786471 UYS786468:UZI786471 VIO786468:VJE786471 VSK786468:VTA786471 WCG786468:WCW786471 WMC786468:WMS786471 WVY786468:WWO786471 JM852004:KC852007 TI852004:TY852007 ADE852004:ADU852007 ANA852004:ANQ852007 AWW852004:AXM852007 BGS852004:BHI852007 BQO852004:BRE852007 CAK852004:CBA852007 CKG852004:CKW852007 CUC852004:CUS852007 DDY852004:DEO852007 DNU852004:DOK852007 DXQ852004:DYG852007 EHM852004:EIC852007 ERI852004:ERY852007 FBE852004:FBU852007 FLA852004:FLQ852007 FUW852004:FVM852007 GES852004:GFI852007 GOO852004:GPE852007 GYK852004:GZA852007 HIG852004:HIW852007 HSC852004:HSS852007 IBY852004:ICO852007 ILU852004:IMK852007 IVQ852004:IWG852007 JFM852004:JGC852007 JPI852004:JPY852007 JZE852004:JZU852007 KJA852004:KJQ852007 KSW852004:KTM852007 LCS852004:LDI852007 LMO852004:LNE852007 LWK852004:LXA852007 MGG852004:MGW852007 MQC852004:MQS852007 MZY852004:NAO852007 NJU852004:NKK852007 NTQ852004:NUG852007 ODM852004:OEC852007 ONI852004:ONY852007 OXE852004:OXU852007 PHA852004:PHQ852007 PQW852004:PRM852007 QAS852004:QBI852007 QKO852004:QLE852007 QUK852004:QVA852007 REG852004:REW852007 ROC852004:ROS852007 RXY852004:RYO852007 SHU852004:SIK852007 SRQ852004:SSG852007 TBM852004:TCC852007 TLI852004:TLY852007 TVE852004:TVU852007 UFA852004:UFQ852007 UOW852004:UPM852007 UYS852004:UZI852007 VIO852004:VJE852007 VSK852004:VTA852007 WCG852004:WCW852007 WMC852004:WMS852007 WVY852004:WWO852007 JM917540:KC917543 TI917540:TY917543 ADE917540:ADU917543 ANA917540:ANQ917543 AWW917540:AXM917543 BGS917540:BHI917543 BQO917540:BRE917543 CAK917540:CBA917543 CKG917540:CKW917543 CUC917540:CUS917543 DDY917540:DEO917543 DNU917540:DOK917543 DXQ917540:DYG917543 EHM917540:EIC917543 ERI917540:ERY917543 FBE917540:FBU917543 FLA917540:FLQ917543 FUW917540:FVM917543 GES917540:GFI917543 GOO917540:GPE917543 GYK917540:GZA917543 HIG917540:HIW917543 HSC917540:HSS917543 IBY917540:ICO917543 ILU917540:IMK917543 IVQ917540:IWG917543 JFM917540:JGC917543 JPI917540:JPY917543 JZE917540:JZU917543 KJA917540:KJQ917543 KSW917540:KTM917543 LCS917540:LDI917543 LMO917540:LNE917543 LWK917540:LXA917543 MGG917540:MGW917543 MQC917540:MQS917543 MZY917540:NAO917543 NJU917540:NKK917543 NTQ917540:NUG917543 ODM917540:OEC917543 ONI917540:ONY917543 OXE917540:OXU917543 PHA917540:PHQ917543 PQW917540:PRM917543 QAS917540:QBI917543 QKO917540:QLE917543 QUK917540:QVA917543 REG917540:REW917543 ROC917540:ROS917543 RXY917540:RYO917543 SHU917540:SIK917543 SRQ917540:SSG917543 TBM917540:TCC917543 TLI917540:TLY917543 TVE917540:TVU917543 UFA917540:UFQ917543 UOW917540:UPM917543 UYS917540:UZI917543 VIO917540:VJE917543 VSK917540:VTA917543 WCG917540:WCW917543 WMC917540:WMS917543 WVY917540:WWO917543 JM983076:KC983079 TI983076:TY983079 ADE983076:ADU983079 ANA983076:ANQ983079 AWW983076:AXM983079 BGS983076:BHI983079 BQO983076:BRE983079 CAK983076:CBA983079 CKG983076:CKW983079 CUC983076:CUS983079 DDY983076:DEO983079 DNU983076:DOK983079 DXQ983076:DYG983079 EHM983076:EIC983079 ERI983076:ERY983079 FBE983076:FBU983079 FLA983076:FLQ983079 FUW983076:FVM983079 GES983076:GFI983079 GOO983076:GPE983079 GYK983076:GZA983079 HIG983076:HIW983079 HSC983076:HSS983079 IBY983076:ICO983079 ILU983076:IMK983079 IVQ983076:IWG983079 JFM983076:JGC983079 JPI983076:JPY983079 JZE983076:JZU983079 KJA983076:KJQ983079 KSW983076:KTM983079 LCS983076:LDI983079 LMO983076:LNE983079 LWK983076:LXA983079 MGG983076:MGW983079 MQC983076:MQS983079 MZY983076:NAO983079 NJU983076:NKK983079 NTQ983076:NUG983079 ODM983076:OEC983079 ONI983076:ONY983079 OXE983076:OXU983079 PHA983076:PHQ983079 PQW983076:PRM983079 QAS983076:QBI983079 QKO983076:QLE983079 QUK983076:QVA983079 REG983076:REW983079 ROC983076:ROS983079 RXY983076:RYO983079 SHU983076:SIK983079 SRQ983076:SSG983079 TBM983076:TCC983079 TLI983076:TLY983079 TVE983076:TVU983079 UFA983076:UFQ983079 UOW983076:UPM983079 UYS983076:UZI983079 VIO983076:VJE983079 VSK983076:VTA983079 WCG983076:WCW983079 WMC983076:WMS983079 WVY983076:WWO983079 WVY983072:WWO983074 JM65568:KC65570 TI65568:TY65570 ADE65568:ADU65570 ANA65568:ANQ65570 AWW65568:AXM65570 BGS65568:BHI65570 BQO65568:BRE65570 CAK65568:CBA65570 CKG65568:CKW65570 CUC65568:CUS65570 DDY65568:DEO65570 DNU65568:DOK65570 DXQ65568:DYG65570 EHM65568:EIC65570 ERI65568:ERY65570 FBE65568:FBU65570 FLA65568:FLQ65570 FUW65568:FVM65570 GES65568:GFI65570 GOO65568:GPE65570 GYK65568:GZA65570 HIG65568:HIW65570 HSC65568:HSS65570 IBY65568:ICO65570 ILU65568:IMK65570 IVQ65568:IWG65570 JFM65568:JGC65570 JPI65568:JPY65570 JZE65568:JZU65570 KJA65568:KJQ65570 KSW65568:KTM65570 LCS65568:LDI65570 LMO65568:LNE65570 LWK65568:LXA65570 MGG65568:MGW65570 MQC65568:MQS65570 MZY65568:NAO65570 NJU65568:NKK65570 NTQ65568:NUG65570 ODM65568:OEC65570 ONI65568:ONY65570 OXE65568:OXU65570 PHA65568:PHQ65570 PQW65568:PRM65570 QAS65568:QBI65570 QKO65568:QLE65570 QUK65568:QVA65570 REG65568:REW65570 ROC65568:ROS65570 RXY65568:RYO65570 SHU65568:SIK65570 SRQ65568:SSG65570 TBM65568:TCC65570 TLI65568:TLY65570 TVE65568:TVU65570 UFA65568:UFQ65570 UOW65568:UPM65570 UYS65568:UZI65570 VIO65568:VJE65570 VSK65568:VTA65570 WCG65568:WCW65570 WMC65568:WMS65570 WVY65568:WWO65570 JM131104:KC131106 TI131104:TY131106 ADE131104:ADU131106 ANA131104:ANQ131106 AWW131104:AXM131106 BGS131104:BHI131106 BQO131104:BRE131106 CAK131104:CBA131106 CKG131104:CKW131106 CUC131104:CUS131106 DDY131104:DEO131106 DNU131104:DOK131106 DXQ131104:DYG131106 EHM131104:EIC131106 ERI131104:ERY131106 FBE131104:FBU131106 FLA131104:FLQ131106 FUW131104:FVM131106 GES131104:GFI131106 GOO131104:GPE131106 GYK131104:GZA131106 HIG131104:HIW131106 HSC131104:HSS131106 IBY131104:ICO131106 ILU131104:IMK131106 IVQ131104:IWG131106 JFM131104:JGC131106 JPI131104:JPY131106 JZE131104:JZU131106 KJA131104:KJQ131106 KSW131104:KTM131106 LCS131104:LDI131106 LMO131104:LNE131106 LWK131104:LXA131106 MGG131104:MGW131106 MQC131104:MQS131106 MZY131104:NAO131106 NJU131104:NKK131106 NTQ131104:NUG131106 ODM131104:OEC131106 ONI131104:ONY131106 OXE131104:OXU131106 PHA131104:PHQ131106 PQW131104:PRM131106 QAS131104:QBI131106 QKO131104:QLE131106 QUK131104:QVA131106 REG131104:REW131106 ROC131104:ROS131106 RXY131104:RYO131106 SHU131104:SIK131106 SRQ131104:SSG131106 TBM131104:TCC131106 TLI131104:TLY131106 TVE131104:TVU131106 UFA131104:UFQ131106 UOW131104:UPM131106 UYS131104:UZI131106 VIO131104:VJE131106 VSK131104:VTA131106 WCG131104:WCW131106 WMC131104:WMS131106 WVY131104:WWO131106 JM196640:KC196642 TI196640:TY196642 ADE196640:ADU196642 ANA196640:ANQ196642 AWW196640:AXM196642 BGS196640:BHI196642 BQO196640:BRE196642 CAK196640:CBA196642 CKG196640:CKW196642 CUC196640:CUS196642 DDY196640:DEO196642 DNU196640:DOK196642 DXQ196640:DYG196642 EHM196640:EIC196642 ERI196640:ERY196642 FBE196640:FBU196642 FLA196640:FLQ196642 FUW196640:FVM196642 GES196640:GFI196642 GOO196640:GPE196642 GYK196640:GZA196642 HIG196640:HIW196642 HSC196640:HSS196642 IBY196640:ICO196642 ILU196640:IMK196642 IVQ196640:IWG196642 JFM196640:JGC196642 JPI196640:JPY196642 JZE196640:JZU196642 KJA196640:KJQ196642 KSW196640:KTM196642 LCS196640:LDI196642 LMO196640:LNE196642 LWK196640:LXA196642 MGG196640:MGW196642 MQC196640:MQS196642 MZY196640:NAO196642 NJU196640:NKK196642 NTQ196640:NUG196642 ODM196640:OEC196642 ONI196640:ONY196642 OXE196640:OXU196642 PHA196640:PHQ196642 PQW196640:PRM196642 QAS196640:QBI196642 QKO196640:QLE196642 QUK196640:QVA196642 REG196640:REW196642 ROC196640:ROS196642 RXY196640:RYO196642 SHU196640:SIK196642 SRQ196640:SSG196642 TBM196640:TCC196642 TLI196640:TLY196642 TVE196640:TVU196642 UFA196640:UFQ196642 UOW196640:UPM196642 UYS196640:UZI196642 VIO196640:VJE196642 VSK196640:VTA196642 WCG196640:WCW196642 WMC196640:WMS196642 WVY196640:WWO196642 JM262176:KC262178 TI262176:TY262178 ADE262176:ADU262178 ANA262176:ANQ262178 AWW262176:AXM262178 BGS262176:BHI262178 BQO262176:BRE262178 CAK262176:CBA262178 CKG262176:CKW262178 CUC262176:CUS262178 DDY262176:DEO262178 DNU262176:DOK262178 DXQ262176:DYG262178 EHM262176:EIC262178 ERI262176:ERY262178 FBE262176:FBU262178 FLA262176:FLQ262178 FUW262176:FVM262178 GES262176:GFI262178 GOO262176:GPE262178 GYK262176:GZA262178 HIG262176:HIW262178 HSC262176:HSS262178 IBY262176:ICO262178 ILU262176:IMK262178 IVQ262176:IWG262178 JFM262176:JGC262178 JPI262176:JPY262178 JZE262176:JZU262178 KJA262176:KJQ262178 KSW262176:KTM262178 LCS262176:LDI262178 LMO262176:LNE262178 LWK262176:LXA262178 MGG262176:MGW262178 MQC262176:MQS262178 MZY262176:NAO262178 NJU262176:NKK262178 NTQ262176:NUG262178 ODM262176:OEC262178 ONI262176:ONY262178 OXE262176:OXU262178 PHA262176:PHQ262178 PQW262176:PRM262178 QAS262176:QBI262178 QKO262176:QLE262178 QUK262176:QVA262178 REG262176:REW262178 ROC262176:ROS262178 RXY262176:RYO262178 SHU262176:SIK262178 SRQ262176:SSG262178 TBM262176:TCC262178 TLI262176:TLY262178 TVE262176:TVU262178 UFA262176:UFQ262178 UOW262176:UPM262178 UYS262176:UZI262178 VIO262176:VJE262178 VSK262176:VTA262178 WCG262176:WCW262178 WMC262176:WMS262178 WVY262176:WWO262178 JM327712:KC327714 TI327712:TY327714 ADE327712:ADU327714 ANA327712:ANQ327714 AWW327712:AXM327714 BGS327712:BHI327714 BQO327712:BRE327714 CAK327712:CBA327714 CKG327712:CKW327714 CUC327712:CUS327714 DDY327712:DEO327714 DNU327712:DOK327714 DXQ327712:DYG327714 EHM327712:EIC327714 ERI327712:ERY327714 FBE327712:FBU327714 FLA327712:FLQ327714 FUW327712:FVM327714 GES327712:GFI327714 GOO327712:GPE327714 GYK327712:GZA327714 HIG327712:HIW327714 HSC327712:HSS327714 IBY327712:ICO327714 ILU327712:IMK327714 IVQ327712:IWG327714 JFM327712:JGC327714 JPI327712:JPY327714 JZE327712:JZU327714 KJA327712:KJQ327714 KSW327712:KTM327714 LCS327712:LDI327714 LMO327712:LNE327714 LWK327712:LXA327714 MGG327712:MGW327714 MQC327712:MQS327714 MZY327712:NAO327714 NJU327712:NKK327714 NTQ327712:NUG327714 ODM327712:OEC327714 ONI327712:ONY327714 OXE327712:OXU327714 PHA327712:PHQ327714 PQW327712:PRM327714 QAS327712:QBI327714 QKO327712:QLE327714 QUK327712:QVA327714 REG327712:REW327714 ROC327712:ROS327714 RXY327712:RYO327714 SHU327712:SIK327714 SRQ327712:SSG327714 TBM327712:TCC327714 TLI327712:TLY327714 TVE327712:TVU327714 UFA327712:UFQ327714 UOW327712:UPM327714 UYS327712:UZI327714 VIO327712:VJE327714 VSK327712:VTA327714 WCG327712:WCW327714 WMC327712:WMS327714 WVY327712:WWO327714 JM393248:KC393250 TI393248:TY393250 ADE393248:ADU393250 ANA393248:ANQ393250 AWW393248:AXM393250 BGS393248:BHI393250 BQO393248:BRE393250 CAK393248:CBA393250 CKG393248:CKW393250 CUC393248:CUS393250 DDY393248:DEO393250 DNU393248:DOK393250 DXQ393248:DYG393250 EHM393248:EIC393250 ERI393248:ERY393250 FBE393248:FBU393250 FLA393248:FLQ393250 FUW393248:FVM393250 GES393248:GFI393250 GOO393248:GPE393250 GYK393248:GZA393250 HIG393248:HIW393250 HSC393248:HSS393250 IBY393248:ICO393250 ILU393248:IMK393250 IVQ393248:IWG393250 JFM393248:JGC393250 JPI393248:JPY393250 JZE393248:JZU393250 KJA393248:KJQ393250 KSW393248:KTM393250 LCS393248:LDI393250 LMO393248:LNE393250 LWK393248:LXA393250 MGG393248:MGW393250 MQC393248:MQS393250 MZY393248:NAO393250 NJU393248:NKK393250 NTQ393248:NUG393250 ODM393248:OEC393250 ONI393248:ONY393250 OXE393248:OXU393250 PHA393248:PHQ393250 PQW393248:PRM393250 QAS393248:QBI393250 QKO393248:QLE393250 QUK393248:QVA393250 REG393248:REW393250 ROC393248:ROS393250 RXY393248:RYO393250 SHU393248:SIK393250 SRQ393248:SSG393250 TBM393248:TCC393250 TLI393248:TLY393250 TVE393248:TVU393250 UFA393248:UFQ393250 UOW393248:UPM393250 UYS393248:UZI393250 VIO393248:VJE393250 VSK393248:VTA393250 WCG393248:WCW393250 WMC393248:WMS393250 WVY393248:WWO393250 JM458784:KC458786 TI458784:TY458786 ADE458784:ADU458786 ANA458784:ANQ458786 AWW458784:AXM458786 BGS458784:BHI458786 BQO458784:BRE458786 CAK458784:CBA458786 CKG458784:CKW458786 CUC458784:CUS458786 DDY458784:DEO458786 DNU458784:DOK458786 DXQ458784:DYG458786 EHM458784:EIC458786 ERI458784:ERY458786 FBE458784:FBU458786 FLA458784:FLQ458786 FUW458784:FVM458786 GES458784:GFI458786 GOO458784:GPE458786 GYK458784:GZA458786 HIG458784:HIW458786 HSC458784:HSS458786 IBY458784:ICO458786 ILU458784:IMK458786 IVQ458784:IWG458786 JFM458784:JGC458786 JPI458784:JPY458786 JZE458784:JZU458786 KJA458784:KJQ458786 KSW458784:KTM458786 LCS458784:LDI458786 LMO458784:LNE458786 LWK458784:LXA458786 MGG458784:MGW458786 MQC458784:MQS458786 MZY458784:NAO458786 NJU458784:NKK458786 NTQ458784:NUG458786 ODM458784:OEC458786 ONI458784:ONY458786 OXE458784:OXU458786 PHA458784:PHQ458786 PQW458784:PRM458786 QAS458784:QBI458786 QKO458784:QLE458786 QUK458784:QVA458786 REG458784:REW458786 ROC458784:ROS458786 RXY458784:RYO458786 SHU458784:SIK458786 SRQ458784:SSG458786 TBM458784:TCC458786 TLI458784:TLY458786 TVE458784:TVU458786 UFA458784:UFQ458786 UOW458784:UPM458786 UYS458784:UZI458786 VIO458784:VJE458786 VSK458784:VTA458786 WCG458784:WCW458786 WMC458784:WMS458786 WVY458784:WWO458786 JM524320:KC524322 TI524320:TY524322 ADE524320:ADU524322 ANA524320:ANQ524322 AWW524320:AXM524322 BGS524320:BHI524322 BQO524320:BRE524322 CAK524320:CBA524322 CKG524320:CKW524322 CUC524320:CUS524322 DDY524320:DEO524322 DNU524320:DOK524322 DXQ524320:DYG524322 EHM524320:EIC524322 ERI524320:ERY524322 FBE524320:FBU524322 FLA524320:FLQ524322 FUW524320:FVM524322 GES524320:GFI524322 GOO524320:GPE524322 GYK524320:GZA524322 HIG524320:HIW524322 HSC524320:HSS524322 IBY524320:ICO524322 ILU524320:IMK524322 IVQ524320:IWG524322 JFM524320:JGC524322 JPI524320:JPY524322 JZE524320:JZU524322 KJA524320:KJQ524322 KSW524320:KTM524322 LCS524320:LDI524322 LMO524320:LNE524322 LWK524320:LXA524322 MGG524320:MGW524322 MQC524320:MQS524322 MZY524320:NAO524322 NJU524320:NKK524322 NTQ524320:NUG524322 ODM524320:OEC524322 ONI524320:ONY524322 OXE524320:OXU524322 PHA524320:PHQ524322 PQW524320:PRM524322 QAS524320:QBI524322 QKO524320:QLE524322 QUK524320:QVA524322 REG524320:REW524322 ROC524320:ROS524322 RXY524320:RYO524322 SHU524320:SIK524322 SRQ524320:SSG524322 TBM524320:TCC524322 TLI524320:TLY524322 TVE524320:TVU524322 UFA524320:UFQ524322 UOW524320:UPM524322 UYS524320:UZI524322 VIO524320:VJE524322 VSK524320:VTA524322 WCG524320:WCW524322 WMC524320:WMS524322 WVY524320:WWO524322 JM589856:KC589858 TI589856:TY589858 ADE589856:ADU589858 ANA589856:ANQ589858 AWW589856:AXM589858 BGS589856:BHI589858 BQO589856:BRE589858 CAK589856:CBA589858 CKG589856:CKW589858 CUC589856:CUS589858 DDY589856:DEO589858 DNU589856:DOK589858 DXQ589856:DYG589858 EHM589856:EIC589858 ERI589856:ERY589858 FBE589856:FBU589858 FLA589856:FLQ589858 FUW589856:FVM589858 GES589856:GFI589858 GOO589856:GPE589858 GYK589856:GZA589858 HIG589856:HIW589858 HSC589856:HSS589858 IBY589856:ICO589858 ILU589856:IMK589858 IVQ589856:IWG589858 JFM589856:JGC589858 JPI589856:JPY589858 JZE589856:JZU589858 KJA589856:KJQ589858 KSW589856:KTM589858 LCS589856:LDI589858 LMO589856:LNE589858 LWK589856:LXA589858 MGG589856:MGW589858 MQC589856:MQS589858 MZY589856:NAO589858 NJU589856:NKK589858 NTQ589856:NUG589858 ODM589856:OEC589858 ONI589856:ONY589858 OXE589856:OXU589858 PHA589856:PHQ589858 PQW589856:PRM589858 QAS589856:QBI589858 QKO589856:QLE589858 QUK589856:QVA589858 REG589856:REW589858 ROC589856:ROS589858 RXY589856:RYO589858 SHU589856:SIK589858 SRQ589856:SSG589858 TBM589856:TCC589858 TLI589856:TLY589858 TVE589856:TVU589858 UFA589856:UFQ589858 UOW589856:UPM589858 UYS589856:UZI589858 VIO589856:VJE589858 VSK589856:VTA589858 WCG589856:WCW589858 WMC589856:WMS589858 WVY589856:WWO589858 JM655392:KC655394 TI655392:TY655394 ADE655392:ADU655394 ANA655392:ANQ655394 AWW655392:AXM655394 BGS655392:BHI655394 BQO655392:BRE655394 CAK655392:CBA655394 CKG655392:CKW655394 CUC655392:CUS655394 DDY655392:DEO655394 DNU655392:DOK655394 DXQ655392:DYG655394 EHM655392:EIC655394 ERI655392:ERY655394 FBE655392:FBU655394 FLA655392:FLQ655394 FUW655392:FVM655394 GES655392:GFI655394 GOO655392:GPE655394 GYK655392:GZA655394 HIG655392:HIW655394 HSC655392:HSS655394 IBY655392:ICO655394 ILU655392:IMK655394 IVQ655392:IWG655394 JFM655392:JGC655394 JPI655392:JPY655394 JZE655392:JZU655394 KJA655392:KJQ655394 KSW655392:KTM655394 LCS655392:LDI655394 LMO655392:LNE655394 LWK655392:LXA655394 MGG655392:MGW655394 MQC655392:MQS655394 MZY655392:NAO655394 NJU655392:NKK655394 NTQ655392:NUG655394 ODM655392:OEC655394 ONI655392:ONY655394 OXE655392:OXU655394 PHA655392:PHQ655394 PQW655392:PRM655394 QAS655392:QBI655394 QKO655392:QLE655394 QUK655392:QVA655394 REG655392:REW655394 ROC655392:ROS655394 RXY655392:RYO655394 SHU655392:SIK655394 SRQ655392:SSG655394 TBM655392:TCC655394 TLI655392:TLY655394 TVE655392:TVU655394 UFA655392:UFQ655394 UOW655392:UPM655394 UYS655392:UZI655394 VIO655392:VJE655394 VSK655392:VTA655394 WCG655392:WCW655394 WMC655392:WMS655394 WVY655392:WWO655394 JM720928:KC720930 TI720928:TY720930 ADE720928:ADU720930 ANA720928:ANQ720930 AWW720928:AXM720930 BGS720928:BHI720930 BQO720928:BRE720930 CAK720928:CBA720930 CKG720928:CKW720930 CUC720928:CUS720930 DDY720928:DEO720930 DNU720928:DOK720930 DXQ720928:DYG720930 EHM720928:EIC720930 ERI720928:ERY720930 FBE720928:FBU720930 FLA720928:FLQ720930 FUW720928:FVM720930 GES720928:GFI720930 GOO720928:GPE720930 GYK720928:GZA720930 HIG720928:HIW720930 HSC720928:HSS720930 IBY720928:ICO720930 ILU720928:IMK720930 IVQ720928:IWG720930 JFM720928:JGC720930 JPI720928:JPY720930 JZE720928:JZU720930 KJA720928:KJQ720930 KSW720928:KTM720930 LCS720928:LDI720930 LMO720928:LNE720930 LWK720928:LXA720930 MGG720928:MGW720930 MQC720928:MQS720930 MZY720928:NAO720930 NJU720928:NKK720930 NTQ720928:NUG720930 ODM720928:OEC720930 ONI720928:ONY720930 OXE720928:OXU720930 PHA720928:PHQ720930 PQW720928:PRM720930 QAS720928:QBI720930 QKO720928:QLE720930 QUK720928:QVA720930 REG720928:REW720930 ROC720928:ROS720930 RXY720928:RYO720930 SHU720928:SIK720930 SRQ720928:SSG720930 TBM720928:TCC720930 TLI720928:TLY720930 TVE720928:TVU720930 UFA720928:UFQ720930 UOW720928:UPM720930 UYS720928:UZI720930 VIO720928:VJE720930 VSK720928:VTA720930 WCG720928:WCW720930 WMC720928:WMS720930 WVY720928:WWO720930 JM786464:KC786466 TI786464:TY786466 ADE786464:ADU786466 ANA786464:ANQ786466 AWW786464:AXM786466 BGS786464:BHI786466 BQO786464:BRE786466 CAK786464:CBA786466 CKG786464:CKW786466 CUC786464:CUS786466 DDY786464:DEO786466 DNU786464:DOK786466 DXQ786464:DYG786466 EHM786464:EIC786466 ERI786464:ERY786466 FBE786464:FBU786466 FLA786464:FLQ786466 FUW786464:FVM786466 GES786464:GFI786466 GOO786464:GPE786466 GYK786464:GZA786466 HIG786464:HIW786466 HSC786464:HSS786466 IBY786464:ICO786466 ILU786464:IMK786466 IVQ786464:IWG786466 JFM786464:JGC786466 JPI786464:JPY786466 JZE786464:JZU786466 KJA786464:KJQ786466 KSW786464:KTM786466 LCS786464:LDI786466 LMO786464:LNE786466 LWK786464:LXA786466 MGG786464:MGW786466 MQC786464:MQS786466 MZY786464:NAO786466 NJU786464:NKK786466 NTQ786464:NUG786466 ODM786464:OEC786466 ONI786464:ONY786466 OXE786464:OXU786466 PHA786464:PHQ786466 PQW786464:PRM786466 QAS786464:QBI786466 QKO786464:QLE786466 QUK786464:QVA786466 REG786464:REW786466 ROC786464:ROS786466 RXY786464:RYO786466 SHU786464:SIK786466 SRQ786464:SSG786466 TBM786464:TCC786466 TLI786464:TLY786466 TVE786464:TVU786466 UFA786464:UFQ786466 UOW786464:UPM786466 UYS786464:UZI786466 VIO786464:VJE786466 VSK786464:VTA786466 WCG786464:WCW786466 WMC786464:WMS786466 WVY786464:WWO786466 JM852000:KC852002 TI852000:TY852002 ADE852000:ADU852002 ANA852000:ANQ852002 AWW852000:AXM852002 BGS852000:BHI852002 BQO852000:BRE852002 CAK852000:CBA852002 CKG852000:CKW852002 CUC852000:CUS852002 DDY852000:DEO852002 DNU852000:DOK852002 DXQ852000:DYG852002 EHM852000:EIC852002 ERI852000:ERY852002 FBE852000:FBU852002 FLA852000:FLQ852002 FUW852000:FVM852002 GES852000:GFI852002 GOO852000:GPE852002 GYK852000:GZA852002 HIG852000:HIW852002 HSC852000:HSS852002 IBY852000:ICO852002 ILU852000:IMK852002 IVQ852000:IWG852002 JFM852000:JGC852002 JPI852000:JPY852002 JZE852000:JZU852002 KJA852000:KJQ852002 KSW852000:KTM852002 LCS852000:LDI852002 LMO852000:LNE852002 LWK852000:LXA852002 MGG852000:MGW852002 MQC852000:MQS852002 MZY852000:NAO852002 NJU852000:NKK852002 NTQ852000:NUG852002 ODM852000:OEC852002 ONI852000:ONY852002 OXE852000:OXU852002 PHA852000:PHQ852002 PQW852000:PRM852002 QAS852000:QBI852002 QKO852000:QLE852002 QUK852000:QVA852002 REG852000:REW852002 ROC852000:ROS852002 RXY852000:RYO852002 SHU852000:SIK852002 SRQ852000:SSG852002 TBM852000:TCC852002 TLI852000:TLY852002 TVE852000:TVU852002 UFA852000:UFQ852002 UOW852000:UPM852002 UYS852000:UZI852002 VIO852000:VJE852002 VSK852000:VTA852002 WCG852000:WCW852002 WMC852000:WMS852002 WVY852000:WWO852002 JM917536:KC917538 TI917536:TY917538 ADE917536:ADU917538 ANA917536:ANQ917538 AWW917536:AXM917538 BGS917536:BHI917538 BQO917536:BRE917538 CAK917536:CBA917538 CKG917536:CKW917538 CUC917536:CUS917538 DDY917536:DEO917538 DNU917536:DOK917538 DXQ917536:DYG917538 EHM917536:EIC917538 ERI917536:ERY917538 FBE917536:FBU917538 FLA917536:FLQ917538 FUW917536:FVM917538 GES917536:GFI917538 GOO917536:GPE917538 GYK917536:GZA917538 HIG917536:HIW917538 HSC917536:HSS917538 IBY917536:ICO917538 ILU917536:IMK917538 IVQ917536:IWG917538 JFM917536:JGC917538 JPI917536:JPY917538 JZE917536:JZU917538 KJA917536:KJQ917538 KSW917536:KTM917538 LCS917536:LDI917538 LMO917536:LNE917538 LWK917536:LXA917538 MGG917536:MGW917538 MQC917536:MQS917538 MZY917536:NAO917538 NJU917536:NKK917538 NTQ917536:NUG917538 ODM917536:OEC917538 ONI917536:ONY917538 OXE917536:OXU917538 PHA917536:PHQ917538 PQW917536:PRM917538 QAS917536:QBI917538 QKO917536:QLE917538 QUK917536:QVA917538 REG917536:REW917538 ROC917536:ROS917538 RXY917536:RYO917538 SHU917536:SIK917538 SRQ917536:SSG917538 TBM917536:TCC917538 TLI917536:TLY917538 TVE917536:TVU917538 UFA917536:UFQ917538 UOW917536:UPM917538 UYS917536:UZI917538 VIO917536:VJE917538 VSK917536:VTA917538 WCG917536:WCW917538 WMC917536:WMS917538 WVY917536:WWO917538 JM983072:KC983074 TI983072:TY983074 ADE983072:ADU983074 ANA983072:ANQ983074 AWW983072:AXM983074 BGS983072:BHI983074 BQO983072:BRE983074 CAK983072:CBA983074 CKG983072:CKW983074 CUC983072:CUS983074 DDY983072:DEO983074 DNU983072:DOK983074 DXQ983072:DYG983074 EHM983072:EIC983074 ERI983072:ERY983074 FBE983072:FBU983074 FLA983072:FLQ983074 FUW983072:FVM983074 GES983072:GFI983074 GOO983072:GPE983074 GYK983072:GZA983074 HIG983072:HIW983074 HSC983072:HSS983074 IBY983072:ICO983074 ILU983072:IMK983074 IVQ983072:IWG983074 JFM983072:JGC983074 JPI983072:JPY983074 JZE983072:JZU983074 KJA983072:KJQ983074 KSW983072:KTM983074 LCS983072:LDI983074 LMO983072:LNE983074 LWK983072:LXA983074 MGG983072:MGW983074 MQC983072:MQS983074 MZY983072:NAO983074 NJU983072:NKK983074 NTQ983072:NUG983074 ODM983072:OEC983074 ONI983072:ONY983074 OXE983072:OXU983074 PHA983072:PHQ983074 PQW983072:PRM983074 QAS983072:QBI983074 QKO983072:QLE983074 QUK983072:QVA983074 REG983072:REW983074 ROC983072:ROS983074 RXY983072:RYO983074 SHU983072:SIK983074 SRQ983072:SSG983074 TBM983072:TCC983074 TLI983072:TLY983074 TVE983072:TVU983074 UFA983072:UFQ983074 UOW983072:UPM983074 UYS983072:UZI983074 VIO983072:VJE983074 VSK983072:VTA983074 WCG983072:WCW983074 WMC983072:WMS983074 JM38:KC38 WVY38:WWO38 WMC38:WMS38 WCG38:WCW38 VSK38:VTA38 VIO38:VJE38 UYS38:UZI38 UOW38:UPM38 UFA38:UFQ38 TVE38:TVU38 TLI38:TLY38 TBM38:TCC38 SRQ38:SSG38 SHU38:SIK38 RXY38:RYO38 ROC38:ROS38 REG38:REW38 QUK38:QVA38 QKO38:QLE38 QAS38:QBI38 PQW38:PRM38 PHA38:PHQ38 OXE38:OXU38 ONI38:ONY38 ODM38:OEC38 NTQ38:NUG38 NJU38:NKK38 MZY38:NAO38 MQC38:MQS38 MGG38:MGW38 LWK38:LXA38 LMO38:LNE38 LCS38:LDI38 KSW38:KTM38 KJA38:KJQ38 JZE38:JZU38 JPI38:JPY38 JFM38:JGC38 IVQ38:IWG38 ILU38:IMK38 IBY38:ICO38 HSC38:HSS38 HIG38:HIW38 GYK38:GZA38 GOO38:GPE38 GES38:GFI38 FUW38:FVM38 FLA38:FLQ38 FBE38:FBU38 ERI38:ERY38 EHM38:EIC38 DXQ38:DYG38 DNU38:DOK38 DDY38:DEO38 CUC38:CUS38 CKG38:CKW38 CAK38:CBA38 BQO38:BRE38 BGS38:BHI38 AWW38:AXM38 ANA38:ANQ38 ADE38:ADU38 AM26 AM27:AN27 WWF36:WWV37 ADE26:ADU27 ANA26:ANQ27 AWW26:AXM27 BGS26:BHI27 BQO26:BRE27 CAK26:CBA27 CKG26:CKW27 CUC26:CUS27 DDY26:DEO27 DNU26:DOK27 DXQ26:DYG27 EHM26:EIC27 ERI26:ERY27 FBE26:FBU27 FLA26:FLQ27 FUW26:FVM27 GES26:GFI27 GOO26:GPE27 GYK26:GZA27 HIG26:HIW27 HSC26:HSS27 IBY26:ICO27 ILU26:IMK27 IVQ26:IWG27 JFM26:JGC27 JPI26:JPY27 JZE26:JZU27 KJA26:KJQ27 KSW26:KTM27 LCS26:LDI27 LMO26:LNE27 LWK26:LXA27 MGG26:MGW27 MQC26:MQS27 MZY26:NAO27 NJU26:NKK27 NTQ26:NUG27 ODM26:OEC27 ONI26:ONY27 OXE26:OXU27 PHA26:PHQ27 PQW26:PRM27 QAS26:QBI27 QKO26:QLE27 QUK26:QVA27 REG26:REW27 ROC26:ROS27 RXY26:RYO27 SHU26:SIK27 SRQ26:SSG27 TBM26:TCC27 TLI26:TLY27 TVE26:TVU27 UFA26:UFQ27 UOW26:UPM27 UYS26:UZI27 VIO26:VJE27 VSK26:VTA27 WCG26:WCW27 WMC26:WMS27 WVY26:WWO27 JM26:KC27 TI26:TY27 TI38:TY38 TP31:UF32 ADL31:AEB32 ANH31:ANX32 AXD31:AXT32 BGZ31:BHP32 BQV31:BRL32 CAR31:CBH32 CKN31:CLD32 CUJ31:CUZ32 DEF31:DEV32 DOB31:DOR32 DXX31:DYN32 EHT31:EIJ32 ERP31:ESF32 FBL31:FCB32 FLH31:FLX32 FVD31:FVT32 GEZ31:GFP32 GOV31:GPL32 GYR31:GZH32 HIN31:HJD32 HSJ31:HSZ32 ICF31:ICV32 IMB31:IMR32 IVX31:IWN32 JFT31:JGJ32 JPP31:JQF32 JZL31:KAB32 KJH31:KJX32 KTD31:KTT32 LCZ31:LDP32 LMV31:LNL32 LWR31:LXH32 MGN31:MHD32 MQJ31:MQZ32 NAF31:NAV32 NKB31:NKR32 NTX31:NUN32 ODT31:OEJ32 ONP31:OOF32 OXL31:OYB32 PHH31:PHX32 PRD31:PRT32 QAZ31:QBP32 QKV31:QLL32 QUR31:QVH32 REN31:RFD32 ROJ31:ROZ32 RYF31:RYV32 SIB31:SIR32 SRX31:SSN32 TBT31:TCJ32 TLP31:TMF32 TVL31:TWB32 UFH31:UFX32 UPD31:UPT32 UYZ31:UZP32 VIV31:VJL32 VSR31:VTH32 WCN31:WDD32 WMJ31:WMZ32 WWF31:WWV32 JT31:KJ32 JT36:KJ37 TP36:UF37 ADL36:AEB37 ANH36:ANX37 AXD36:AXT37 BGZ36:BHP37 BQV36:BRL37 CAR36:CBH37 CKN36:CLD37 CUJ36:CUZ37 DEF36:DEV37 DOB36:DOR37 DXX36:DYN37 EHT36:EIJ37 ERP36:ESF37 FBL36:FCB37 FLH36:FLX37 FVD36:FVT37 GEZ36:GFP37 GOV36:GPL37 GYR36:GZH37 HIN36:HJD37 HSJ36:HSZ37 ICF36:ICV37 IMB36:IMR37 IVX36:IWN37 JFT36:JGJ37 JPP36:JQF37 JZL36:KAB37 KJH36:KJX37 KTD36:KTT37 LCZ36:LDP37 LMV36:LNL37 LWR36:LXH37 MGN36:MHD37 MQJ36:MQZ37 NAF36:NAV37 NKB36:NKR37 NTX36:NUN37 ODT36:OEJ37 ONP36:OOF37 OXL36:OYB37 PHH36:PHX37 PRD36:PRT37 QAZ36:QBP37 QKV36:QLL37 QUR36:QVH37 REN36:RFD37 ROJ36:ROZ37 RYF36:RYV37 SIB36:SIR37 SRX36:SSN37 TBT36:TCJ37 TLP36:TMF37 TVL36:TWB37 UFH36:UFX37 UPD36:UPT37 UYZ36:UZP37 VIV36:VJL37 VSR36:VTH37 WCN36:WDD37 WMJ36:WMZ37 L26:AL27 L983072:AN983074 L917536:AN917538 L852000:AN852002 L786464:AN786466 L720928:AN720930 L655392:AN655394 L589856:AN589858 L524320:AN524322 L458784:AN458786 L393248:AN393250 L327712:AN327714 L262176:AN262178 L196640:AN196642 L131104:AN131106 L65568:AN65570 L983076:AN983079 L917540:AN917543 L852004:AN852007 L786468:AN786471 L720932:AN720935 L655396:AN655399 L589860:AN589863 L524324:AN524327 L458788:AN458791 L393252:AN393255 L327716:AN327719 L262180:AN262183 L196644:AN196647 L131108:AN131111 L65572:AN65575 L38:AN38"/>
    <dataValidation type="list" allowBlank="1" showInputMessage="1" showErrorMessage="1" errorTitle="Ошибка" error="Выберите значение из списка" sqref="WWB983068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O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O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O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O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O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O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O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O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O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O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O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O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O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O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O23 WWI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O28 WWI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O33 AA65564 AA131100 AA196636 AA262172 AA327708 AA393244 AA458780 AA524316 AA589852 AA655388 AA720924 AA786460 AA851996 AA917532 AA983068 AA23 AA28 AA33">
      <formula1>kind_of_cons</formula1>
    </dataValidation>
    <dataValidation type="textLength" operator="lessThanOrEqual" allowBlank="1" showInputMessage="1" showErrorMessage="1" errorTitle="Ошибка" error="Допускается ввод не более 900 символов!" sqref="WWO983063:WWO983069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59:AN65565 KC65559:KC65565 TY65559:TY65565 ADU65559:ADU65565 ANQ65559:ANQ65565 AXM65559:AXM65565 BHI65559:BHI65565 BRE65559:BRE65565 CBA65559:CBA65565 CKW65559:CKW65565 CUS65559:CUS65565 DEO65559:DEO65565 DOK65559:DOK65565 DYG65559:DYG65565 EIC65559:EIC65565 ERY65559:ERY65565 FBU65559:FBU65565 FLQ65559:FLQ65565 FVM65559:FVM65565 GFI65559:GFI65565 GPE65559:GPE65565 GZA65559:GZA65565 HIW65559:HIW65565 HSS65559:HSS65565 ICO65559:ICO65565 IMK65559:IMK65565 IWG65559:IWG65565 JGC65559:JGC65565 JPY65559:JPY65565 JZU65559:JZU65565 KJQ65559:KJQ65565 KTM65559:KTM65565 LDI65559:LDI65565 LNE65559:LNE65565 LXA65559:LXA65565 MGW65559:MGW65565 MQS65559:MQS65565 NAO65559:NAO65565 NKK65559:NKK65565 NUG65559:NUG65565 OEC65559:OEC65565 ONY65559:ONY65565 OXU65559:OXU65565 PHQ65559:PHQ65565 PRM65559:PRM65565 QBI65559:QBI65565 QLE65559:QLE65565 QVA65559:QVA65565 REW65559:REW65565 ROS65559:ROS65565 RYO65559:RYO65565 SIK65559:SIK65565 SSG65559:SSG65565 TCC65559:TCC65565 TLY65559:TLY65565 TVU65559:TVU65565 UFQ65559:UFQ65565 UPM65559:UPM65565 UZI65559:UZI65565 VJE65559:VJE65565 VTA65559:VTA65565 WCW65559:WCW65565 WMS65559:WMS65565 WWO65559:WWO65565 AN131095:AN131101 KC131095:KC131101 TY131095:TY131101 ADU131095:ADU131101 ANQ131095:ANQ131101 AXM131095:AXM131101 BHI131095:BHI131101 BRE131095:BRE131101 CBA131095:CBA131101 CKW131095:CKW131101 CUS131095:CUS131101 DEO131095:DEO131101 DOK131095:DOK131101 DYG131095:DYG131101 EIC131095:EIC131101 ERY131095:ERY131101 FBU131095:FBU131101 FLQ131095:FLQ131101 FVM131095:FVM131101 GFI131095:GFI131101 GPE131095:GPE131101 GZA131095:GZA131101 HIW131095:HIW131101 HSS131095:HSS131101 ICO131095:ICO131101 IMK131095:IMK131101 IWG131095:IWG131101 JGC131095:JGC131101 JPY131095:JPY131101 JZU131095:JZU131101 KJQ131095:KJQ131101 KTM131095:KTM131101 LDI131095:LDI131101 LNE131095:LNE131101 LXA131095:LXA131101 MGW131095:MGW131101 MQS131095:MQS131101 NAO131095:NAO131101 NKK131095:NKK131101 NUG131095:NUG131101 OEC131095:OEC131101 ONY131095:ONY131101 OXU131095:OXU131101 PHQ131095:PHQ131101 PRM131095:PRM131101 QBI131095:QBI131101 QLE131095:QLE131101 QVA131095:QVA131101 REW131095:REW131101 ROS131095:ROS131101 RYO131095:RYO131101 SIK131095:SIK131101 SSG131095:SSG131101 TCC131095:TCC131101 TLY131095:TLY131101 TVU131095:TVU131101 UFQ131095:UFQ131101 UPM131095:UPM131101 UZI131095:UZI131101 VJE131095:VJE131101 VTA131095:VTA131101 WCW131095:WCW131101 WMS131095:WMS131101 WWO131095:WWO131101 AN196631:AN196637 KC196631:KC196637 TY196631:TY196637 ADU196631:ADU196637 ANQ196631:ANQ196637 AXM196631:AXM196637 BHI196631:BHI196637 BRE196631:BRE196637 CBA196631:CBA196637 CKW196631:CKW196637 CUS196631:CUS196637 DEO196631:DEO196637 DOK196631:DOK196637 DYG196631:DYG196637 EIC196631:EIC196637 ERY196631:ERY196637 FBU196631:FBU196637 FLQ196631:FLQ196637 FVM196631:FVM196637 GFI196631:GFI196637 GPE196631:GPE196637 GZA196631:GZA196637 HIW196631:HIW196637 HSS196631:HSS196637 ICO196631:ICO196637 IMK196631:IMK196637 IWG196631:IWG196637 JGC196631:JGC196637 JPY196631:JPY196637 JZU196631:JZU196637 KJQ196631:KJQ196637 KTM196631:KTM196637 LDI196631:LDI196637 LNE196631:LNE196637 LXA196631:LXA196637 MGW196631:MGW196637 MQS196631:MQS196637 NAO196631:NAO196637 NKK196631:NKK196637 NUG196631:NUG196637 OEC196631:OEC196637 ONY196631:ONY196637 OXU196631:OXU196637 PHQ196631:PHQ196637 PRM196631:PRM196637 QBI196631:QBI196637 QLE196631:QLE196637 QVA196631:QVA196637 REW196631:REW196637 ROS196631:ROS196637 RYO196631:RYO196637 SIK196631:SIK196637 SSG196631:SSG196637 TCC196631:TCC196637 TLY196631:TLY196637 TVU196631:TVU196637 UFQ196631:UFQ196637 UPM196631:UPM196637 UZI196631:UZI196637 VJE196631:VJE196637 VTA196631:VTA196637 WCW196631:WCW196637 WMS196631:WMS196637 WWO196631:WWO196637 AN262167:AN262173 KC262167:KC262173 TY262167:TY262173 ADU262167:ADU262173 ANQ262167:ANQ262173 AXM262167:AXM262173 BHI262167:BHI262173 BRE262167:BRE262173 CBA262167:CBA262173 CKW262167:CKW262173 CUS262167:CUS262173 DEO262167:DEO262173 DOK262167:DOK262173 DYG262167:DYG262173 EIC262167:EIC262173 ERY262167:ERY262173 FBU262167:FBU262173 FLQ262167:FLQ262173 FVM262167:FVM262173 GFI262167:GFI262173 GPE262167:GPE262173 GZA262167:GZA262173 HIW262167:HIW262173 HSS262167:HSS262173 ICO262167:ICO262173 IMK262167:IMK262173 IWG262167:IWG262173 JGC262167:JGC262173 JPY262167:JPY262173 JZU262167:JZU262173 KJQ262167:KJQ262173 KTM262167:KTM262173 LDI262167:LDI262173 LNE262167:LNE262173 LXA262167:LXA262173 MGW262167:MGW262173 MQS262167:MQS262173 NAO262167:NAO262173 NKK262167:NKK262173 NUG262167:NUG262173 OEC262167:OEC262173 ONY262167:ONY262173 OXU262167:OXU262173 PHQ262167:PHQ262173 PRM262167:PRM262173 QBI262167:QBI262173 QLE262167:QLE262173 QVA262167:QVA262173 REW262167:REW262173 ROS262167:ROS262173 RYO262167:RYO262173 SIK262167:SIK262173 SSG262167:SSG262173 TCC262167:TCC262173 TLY262167:TLY262173 TVU262167:TVU262173 UFQ262167:UFQ262173 UPM262167:UPM262173 UZI262167:UZI262173 VJE262167:VJE262173 VTA262167:VTA262173 WCW262167:WCW262173 WMS262167:WMS262173 WWO262167:WWO262173 AN327703:AN327709 KC327703:KC327709 TY327703:TY327709 ADU327703:ADU327709 ANQ327703:ANQ327709 AXM327703:AXM327709 BHI327703:BHI327709 BRE327703:BRE327709 CBA327703:CBA327709 CKW327703:CKW327709 CUS327703:CUS327709 DEO327703:DEO327709 DOK327703:DOK327709 DYG327703:DYG327709 EIC327703:EIC327709 ERY327703:ERY327709 FBU327703:FBU327709 FLQ327703:FLQ327709 FVM327703:FVM327709 GFI327703:GFI327709 GPE327703:GPE327709 GZA327703:GZA327709 HIW327703:HIW327709 HSS327703:HSS327709 ICO327703:ICO327709 IMK327703:IMK327709 IWG327703:IWG327709 JGC327703:JGC327709 JPY327703:JPY327709 JZU327703:JZU327709 KJQ327703:KJQ327709 KTM327703:KTM327709 LDI327703:LDI327709 LNE327703:LNE327709 LXA327703:LXA327709 MGW327703:MGW327709 MQS327703:MQS327709 NAO327703:NAO327709 NKK327703:NKK327709 NUG327703:NUG327709 OEC327703:OEC327709 ONY327703:ONY327709 OXU327703:OXU327709 PHQ327703:PHQ327709 PRM327703:PRM327709 QBI327703:QBI327709 QLE327703:QLE327709 QVA327703:QVA327709 REW327703:REW327709 ROS327703:ROS327709 RYO327703:RYO327709 SIK327703:SIK327709 SSG327703:SSG327709 TCC327703:TCC327709 TLY327703:TLY327709 TVU327703:TVU327709 UFQ327703:UFQ327709 UPM327703:UPM327709 UZI327703:UZI327709 VJE327703:VJE327709 VTA327703:VTA327709 WCW327703:WCW327709 WMS327703:WMS327709 WWO327703:WWO327709 AN393239:AN393245 KC393239:KC393245 TY393239:TY393245 ADU393239:ADU393245 ANQ393239:ANQ393245 AXM393239:AXM393245 BHI393239:BHI393245 BRE393239:BRE393245 CBA393239:CBA393245 CKW393239:CKW393245 CUS393239:CUS393245 DEO393239:DEO393245 DOK393239:DOK393245 DYG393239:DYG393245 EIC393239:EIC393245 ERY393239:ERY393245 FBU393239:FBU393245 FLQ393239:FLQ393245 FVM393239:FVM393245 GFI393239:GFI393245 GPE393239:GPE393245 GZA393239:GZA393245 HIW393239:HIW393245 HSS393239:HSS393245 ICO393239:ICO393245 IMK393239:IMK393245 IWG393239:IWG393245 JGC393239:JGC393245 JPY393239:JPY393245 JZU393239:JZU393245 KJQ393239:KJQ393245 KTM393239:KTM393245 LDI393239:LDI393245 LNE393239:LNE393245 LXA393239:LXA393245 MGW393239:MGW393245 MQS393239:MQS393245 NAO393239:NAO393245 NKK393239:NKK393245 NUG393239:NUG393245 OEC393239:OEC393245 ONY393239:ONY393245 OXU393239:OXU393245 PHQ393239:PHQ393245 PRM393239:PRM393245 QBI393239:QBI393245 QLE393239:QLE393245 QVA393239:QVA393245 REW393239:REW393245 ROS393239:ROS393245 RYO393239:RYO393245 SIK393239:SIK393245 SSG393239:SSG393245 TCC393239:TCC393245 TLY393239:TLY393245 TVU393239:TVU393245 UFQ393239:UFQ393245 UPM393239:UPM393245 UZI393239:UZI393245 VJE393239:VJE393245 VTA393239:VTA393245 WCW393239:WCW393245 WMS393239:WMS393245 WWO393239:WWO393245 AN458775:AN458781 KC458775:KC458781 TY458775:TY458781 ADU458775:ADU458781 ANQ458775:ANQ458781 AXM458775:AXM458781 BHI458775:BHI458781 BRE458775:BRE458781 CBA458775:CBA458781 CKW458775:CKW458781 CUS458775:CUS458781 DEO458775:DEO458781 DOK458775:DOK458781 DYG458775:DYG458781 EIC458775:EIC458781 ERY458775:ERY458781 FBU458775:FBU458781 FLQ458775:FLQ458781 FVM458775:FVM458781 GFI458775:GFI458781 GPE458775:GPE458781 GZA458775:GZA458781 HIW458775:HIW458781 HSS458775:HSS458781 ICO458775:ICO458781 IMK458775:IMK458781 IWG458775:IWG458781 JGC458775:JGC458781 JPY458775:JPY458781 JZU458775:JZU458781 KJQ458775:KJQ458781 KTM458775:KTM458781 LDI458775:LDI458781 LNE458775:LNE458781 LXA458775:LXA458781 MGW458775:MGW458781 MQS458775:MQS458781 NAO458775:NAO458781 NKK458775:NKK458781 NUG458775:NUG458781 OEC458775:OEC458781 ONY458775:ONY458781 OXU458775:OXU458781 PHQ458775:PHQ458781 PRM458775:PRM458781 QBI458775:QBI458781 QLE458775:QLE458781 QVA458775:QVA458781 REW458775:REW458781 ROS458775:ROS458781 RYO458775:RYO458781 SIK458775:SIK458781 SSG458775:SSG458781 TCC458775:TCC458781 TLY458775:TLY458781 TVU458775:TVU458781 UFQ458775:UFQ458781 UPM458775:UPM458781 UZI458775:UZI458781 VJE458775:VJE458781 VTA458775:VTA458781 WCW458775:WCW458781 WMS458775:WMS458781 WWO458775:WWO458781 AN524311:AN524317 KC524311:KC524317 TY524311:TY524317 ADU524311:ADU524317 ANQ524311:ANQ524317 AXM524311:AXM524317 BHI524311:BHI524317 BRE524311:BRE524317 CBA524311:CBA524317 CKW524311:CKW524317 CUS524311:CUS524317 DEO524311:DEO524317 DOK524311:DOK524317 DYG524311:DYG524317 EIC524311:EIC524317 ERY524311:ERY524317 FBU524311:FBU524317 FLQ524311:FLQ524317 FVM524311:FVM524317 GFI524311:GFI524317 GPE524311:GPE524317 GZA524311:GZA524317 HIW524311:HIW524317 HSS524311:HSS524317 ICO524311:ICO524317 IMK524311:IMK524317 IWG524311:IWG524317 JGC524311:JGC524317 JPY524311:JPY524317 JZU524311:JZU524317 KJQ524311:KJQ524317 KTM524311:KTM524317 LDI524311:LDI524317 LNE524311:LNE524317 LXA524311:LXA524317 MGW524311:MGW524317 MQS524311:MQS524317 NAO524311:NAO524317 NKK524311:NKK524317 NUG524311:NUG524317 OEC524311:OEC524317 ONY524311:ONY524317 OXU524311:OXU524317 PHQ524311:PHQ524317 PRM524311:PRM524317 QBI524311:QBI524317 QLE524311:QLE524317 QVA524311:QVA524317 REW524311:REW524317 ROS524311:ROS524317 RYO524311:RYO524317 SIK524311:SIK524317 SSG524311:SSG524317 TCC524311:TCC524317 TLY524311:TLY524317 TVU524311:TVU524317 UFQ524311:UFQ524317 UPM524311:UPM524317 UZI524311:UZI524317 VJE524311:VJE524317 VTA524311:VTA524317 WCW524311:WCW524317 WMS524311:WMS524317 WWO524311:WWO524317 AN589847:AN589853 KC589847:KC589853 TY589847:TY589853 ADU589847:ADU589853 ANQ589847:ANQ589853 AXM589847:AXM589853 BHI589847:BHI589853 BRE589847:BRE589853 CBA589847:CBA589853 CKW589847:CKW589853 CUS589847:CUS589853 DEO589847:DEO589853 DOK589847:DOK589853 DYG589847:DYG589853 EIC589847:EIC589853 ERY589847:ERY589853 FBU589847:FBU589853 FLQ589847:FLQ589853 FVM589847:FVM589853 GFI589847:GFI589853 GPE589847:GPE589853 GZA589847:GZA589853 HIW589847:HIW589853 HSS589847:HSS589853 ICO589847:ICO589853 IMK589847:IMK589853 IWG589847:IWG589853 JGC589847:JGC589853 JPY589847:JPY589853 JZU589847:JZU589853 KJQ589847:KJQ589853 KTM589847:KTM589853 LDI589847:LDI589853 LNE589847:LNE589853 LXA589847:LXA589853 MGW589847:MGW589853 MQS589847:MQS589853 NAO589847:NAO589853 NKK589847:NKK589853 NUG589847:NUG589853 OEC589847:OEC589853 ONY589847:ONY589853 OXU589847:OXU589853 PHQ589847:PHQ589853 PRM589847:PRM589853 QBI589847:QBI589853 QLE589847:QLE589853 QVA589847:QVA589853 REW589847:REW589853 ROS589847:ROS589853 RYO589847:RYO589853 SIK589847:SIK589853 SSG589847:SSG589853 TCC589847:TCC589853 TLY589847:TLY589853 TVU589847:TVU589853 UFQ589847:UFQ589853 UPM589847:UPM589853 UZI589847:UZI589853 VJE589847:VJE589853 VTA589847:VTA589853 WCW589847:WCW589853 WMS589847:WMS589853 WWO589847:WWO589853 AN655383:AN655389 KC655383:KC655389 TY655383:TY655389 ADU655383:ADU655389 ANQ655383:ANQ655389 AXM655383:AXM655389 BHI655383:BHI655389 BRE655383:BRE655389 CBA655383:CBA655389 CKW655383:CKW655389 CUS655383:CUS655389 DEO655383:DEO655389 DOK655383:DOK655389 DYG655383:DYG655389 EIC655383:EIC655389 ERY655383:ERY655389 FBU655383:FBU655389 FLQ655383:FLQ655389 FVM655383:FVM655389 GFI655383:GFI655389 GPE655383:GPE655389 GZA655383:GZA655389 HIW655383:HIW655389 HSS655383:HSS655389 ICO655383:ICO655389 IMK655383:IMK655389 IWG655383:IWG655389 JGC655383:JGC655389 JPY655383:JPY655389 JZU655383:JZU655389 KJQ655383:KJQ655389 KTM655383:KTM655389 LDI655383:LDI655389 LNE655383:LNE655389 LXA655383:LXA655389 MGW655383:MGW655389 MQS655383:MQS655389 NAO655383:NAO655389 NKK655383:NKK655389 NUG655383:NUG655389 OEC655383:OEC655389 ONY655383:ONY655389 OXU655383:OXU655389 PHQ655383:PHQ655389 PRM655383:PRM655389 QBI655383:QBI655389 QLE655383:QLE655389 QVA655383:QVA655389 REW655383:REW655389 ROS655383:ROS655389 RYO655383:RYO655389 SIK655383:SIK655389 SSG655383:SSG655389 TCC655383:TCC655389 TLY655383:TLY655389 TVU655383:TVU655389 UFQ655383:UFQ655389 UPM655383:UPM655389 UZI655383:UZI655389 VJE655383:VJE655389 VTA655383:VTA655389 WCW655383:WCW655389 WMS655383:WMS655389 WWO655383:WWO655389 AN720919:AN720925 KC720919:KC720925 TY720919:TY720925 ADU720919:ADU720925 ANQ720919:ANQ720925 AXM720919:AXM720925 BHI720919:BHI720925 BRE720919:BRE720925 CBA720919:CBA720925 CKW720919:CKW720925 CUS720919:CUS720925 DEO720919:DEO720925 DOK720919:DOK720925 DYG720919:DYG720925 EIC720919:EIC720925 ERY720919:ERY720925 FBU720919:FBU720925 FLQ720919:FLQ720925 FVM720919:FVM720925 GFI720919:GFI720925 GPE720919:GPE720925 GZA720919:GZA720925 HIW720919:HIW720925 HSS720919:HSS720925 ICO720919:ICO720925 IMK720919:IMK720925 IWG720919:IWG720925 JGC720919:JGC720925 JPY720919:JPY720925 JZU720919:JZU720925 KJQ720919:KJQ720925 KTM720919:KTM720925 LDI720919:LDI720925 LNE720919:LNE720925 LXA720919:LXA720925 MGW720919:MGW720925 MQS720919:MQS720925 NAO720919:NAO720925 NKK720919:NKK720925 NUG720919:NUG720925 OEC720919:OEC720925 ONY720919:ONY720925 OXU720919:OXU720925 PHQ720919:PHQ720925 PRM720919:PRM720925 QBI720919:QBI720925 QLE720919:QLE720925 QVA720919:QVA720925 REW720919:REW720925 ROS720919:ROS720925 RYO720919:RYO720925 SIK720919:SIK720925 SSG720919:SSG720925 TCC720919:TCC720925 TLY720919:TLY720925 TVU720919:TVU720925 UFQ720919:UFQ720925 UPM720919:UPM720925 UZI720919:UZI720925 VJE720919:VJE720925 VTA720919:VTA720925 WCW720919:WCW720925 WMS720919:WMS720925 WWO720919:WWO720925 AN786455:AN786461 KC786455:KC786461 TY786455:TY786461 ADU786455:ADU786461 ANQ786455:ANQ786461 AXM786455:AXM786461 BHI786455:BHI786461 BRE786455:BRE786461 CBA786455:CBA786461 CKW786455:CKW786461 CUS786455:CUS786461 DEO786455:DEO786461 DOK786455:DOK786461 DYG786455:DYG786461 EIC786455:EIC786461 ERY786455:ERY786461 FBU786455:FBU786461 FLQ786455:FLQ786461 FVM786455:FVM786461 GFI786455:GFI786461 GPE786455:GPE786461 GZA786455:GZA786461 HIW786455:HIW786461 HSS786455:HSS786461 ICO786455:ICO786461 IMK786455:IMK786461 IWG786455:IWG786461 JGC786455:JGC786461 JPY786455:JPY786461 JZU786455:JZU786461 KJQ786455:KJQ786461 KTM786455:KTM786461 LDI786455:LDI786461 LNE786455:LNE786461 LXA786455:LXA786461 MGW786455:MGW786461 MQS786455:MQS786461 NAO786455:NAO786461 NKK786455:NKK786461 NUG786455:NUG786461 OEC786455:OEC786461 ONY786455:ONY786461 OXU786455:OXU786461 PHQ786455:PHQ786461 PRM786455:PRM786461 QBI786455:QBI786461 QLE786455:QLE786461 QVA786455:QVA786461 REW786455:REW786461 ROS786455:ROS786461 RYO786455:RYO786461 SIK786455:SIK786461 SSG786455:SSG786461 TCC786455:TCC786461 TLY786455:TLY786461 TVU786455:TVU786461 UFQ786455:UFQ786461 UPM786455:UPM786461 UZI786455:UZI786461 VJE786455:VJE786461 VTA786455:VTA786461 WCW786455:WCW786461 WMS786455:WMS786461 WWO786455:WWO786461 AN851991:AN851997 KC851991:KC851997 TY851991:TY851997 ADU851991:ADU851997 ANQ851991:ANQ851997 AXM851991:AXM851997 BHI851991:BHI851997 BRE851991:BRE851997 CBA851991:CBA851997 CKW851991:CKW851997 CUS851991:CUS851997 DEO851991:DEO851997 DOK851991:DOK851997 DYG851991:DYG851997 EIC851991:EIC851997 ERY851991:ERY851997 FBU851991:FBU851997 FLQ851991:FLQ851997 FVM851991:FVM851997 GFI851991:GFI851997 GPE851991:GPE851997 GZA851991:GZA851997 HIW851991:HIW851997 HSS851991:HSS851997 ICO851991:ICO851997 IMK851991:IMK851997 IWG851991:IWG851997 JGC851991:JGC851997 JPY851991:JPY851997 JZU851991:JZU851997 KJQ851991:KJQ851997 KTM851991:KTM851997 LDI851991:LDI851997 LNE851991:LNE851997 LXA851991:LXA851997 MGW851991:MGW851997 MQS851991:MQS851997 NAO851991:NAO851997 NKK851991:NKK851997 NUG851991:NUG851997 OEC851991:OEC851997 ONY851991:ONY851997 OXU851991:OXU851997 PHQ851991:PHQ851997 PRM851991:PRM851997 QBI851991:QBI851997 QLE851991:QLE851997 QVA851991:QVA851997 REW851991:REW851997 ROS851991:ROS851997 RYO851991:RYO851997 SIK851991:SIK851997 SSG851991:SSG851997 TCC851991:TCC851997 TLY851991:TLY851997 TVU851991:TVU851997 UFQ851991:UFQ851997 UPM851991:UPM851997 UZI851991:UZI851997 VJE851991:VJE851997 VTA851991:VTA851997 WCW851991:WCW851997 WMS851991:WMS851997 WWO851991:WWO851997 AN917527:AN917533 KC917527:KC917533 TY917527:TY917533 ADU917527:ADU917533 ANQ917527:ANQ917533 AXM917527:AXM917533 BHI917527:BHI917533 BRE917527:BRE917533 CBA917527:CBA917533 CKW917527:CKW917533 CUS917527:CUS917533 DEO917527:DEO917533 DOK917527:DOK917533 DYG917527:DYG917533 EIC917527:EIC917533 ERY917527:ERY917533 FBU917527:FBU917533 FLQ917527:FLQ917533 FVM917527:FVM917533 GFI917527:GFI917533 GPE917527:GPE917533 GZA917527:GZA917533 HIW917527:HIW917533 HSS917527:HSS917533 ICO917527:ICO917533 IMK917527:IMK917533 IWG917527:IWG917533 JGC917527:JGC917533 JPY917527:JPY917533 JZU917527:JZU917533 KJQ917527:KJQ917533 KTM917527:KTM917533 LDI917527:LDI917533 LNE917527:LNE917533 LXA917527:LXA917533 MGW917527:MGW917533 MQS917527:MQS917533 NAO917527:NAO917533 NKK917527:NKK917533 NUG917527:NUG917533 OEC917527:OEC917533 ONY917527:ONY917533 OXU917527:OXU917533 PHQ917527:PHQ917533 PRM917527:PRM917533 QBI917527:QBI917533 QLE917527:QLE917533 QVA917527:QVA917533 REW917527:REW917533 ROS917527:ROS917533 RYO917527:RYO917533 SIK917527:SIK917533 SSG917527:SSG917533 TCC917527:TCC917533 TLY917527:TLY917533 TVU917527:TVU917533 UFQ917527:UFQ917533 UPM917527:UPM917533 UZI917527:UZI917533 VJE917527:VJE917533 VTA917527:VTA917533 WCW917527:WCW917533 WMS917527:WMS917533 WWO917527:WWO917533 AN983063:AN983069 KC983063:KC983069 TY983063:TY983069 ADU983063:ADU983069 ANQ983063:ANQ983069 AXM983063:AXM983069 BHI983063:BHI983069 BRE983063:BRE983069 CBA983063:CBA983069 CKW983063:CKW983069 CUS983063:CUS983069 DEO983063:DEO983069 DOK983063:DOK983069 DYG983063:DYG983069 EIC983063:EIC983069 ERY983063:ERY983069 FBU983063:FBU983069 FLQ983063:FLQ983069 FVM983063:FVM983069 GFI983063:GFI983069 GPE983063:GPE983069 GZA983063:GZA983069 HIW983063:HIW983069 HSS983063:HSS983069 ICO983063:ICO983069 IMK983063:IMK983069 IWG983063:IWG983069 JGC983063:JGC983069 JPY983063:JPY983069 JZU983063:JZU983069 KJQ983063:KJQ983069 KTM983063:KTM983069 LDI983063:LDI983069 LNE983063:LNE983069 LXA983063:LXA983069 MGW983063:MGW983069 MQS983063:MQS983069 NAO983063:NAO983069 NKK983063:NKK983069 NUG983063:NUG983069 OEC983063:OEC983069 ONY983063:ONY983069 OXU983063:OXU983069 PHQ983063:PHQ983069 PRM983063:PRM983069 QBI983063:QBI983069 QLE983063:QLE983069 QVA983063:QVA983069 REW983063:REW983069 ROS983063:ROS983069 RYO983063:RYO983069 SIK983063:SIK983069 SSG983063:SSG983069 TCC983063:TCC983069 TLY983063:TLY983069 TVU983063:TVU983069 UFQ983063:UFQ983069 UPM983063:UPM983069 UZI983063:UZI983069 VJE983063:VJE983069 VTA983063:VTA983069 WCW983063:WCW983069 WMS983063:WMS983069 WWV28:WWV29 KJ28:KJ29 UF28:UF29 AEB28:AEB29 ANX28:ANX29 AXT28:AXT29 BHP28:BHP29 BRL28:BRL29 CBH28:CBH29 CLD28:CLD29 CUZ28:CUZ29 DEV28:DEV29 DOR28:DOR29 DYN28:DYN29 EIJ28:EIJ29 ESF28:ESF29 FCB28:FCB29 FLX28:FLX29 FVT28:FVT29 GFP28:GFP29 GPL28:GPL29 GZH28:GZH29 HJD28:HJD29 HSZ28:HSZ29 ICV28:ICV29 IMR28:IMR29 IWN28:IWN29 JGJ28:JGJ29 JQF28:JQF29 KAB28:KAB29 KJX28:KJX29 KTT28:KTT29 LDP28:LDP29 LNL28:LNL29 LXH28:LXH29 MHD28:MHD29 MQZ28:MQZ29 NAV28:NAV29 NKR28:NKR29 NUN28:NUN29 OEJ28:OEJ29 OOF28:OOF29 OYB28:OYB29 PHX28:PHX29 PRT28:PRT29 QBP28:QBP29 QLL28:QLL29 QVH28:QVH29 RFD28:RFD29 ROZ28:ROZ29 RYV28:RYV29 SIR28:SIR29 SSN28:SSN29 TCJ28:TCJ29 TMF28:TMF29 TWB28:TWB29 UFX28:UFX29 UPT28:UPT29 UZP28:UZP29 VJL28:VJL29 VTH28:VTH29 WDD28:WDD29 WMZ28:WMZ29 WWV33:WWV34 KJ33:KJ34 UF33:UF34 AEB33:AEB34 ANX33:ANX34 AXT33:AXT34 BHP33:BHP34 BRL33:BRL34 CBH33:CBH34 CLD33:CLD34 CUZ33:CUZ34 DEV33:DEV34 DOR33:DOR34 DYN33:DYN34 EIJ33:EIJ34 ESF33:ESF34 FCB33:FCB34 FLX33:FLX34 FVT33:FVT34 GFP33:GFP34 GPL33:GPL34 GZH33:GZH34 HJD33:HJD34 HSZ33:HSZ34 ICV33:ICV34 IMR33:IMR34 IWN33:IWN34 JGJ33:JGJ34 JQF33:JQF34 KAB33:KAB34 KJX33:KJX34 KTT33:KTT34 LDP33:LDP34 LNL33:LNL34 LXH33:LXH34 MHD33:MHD34 MQZ33:MQZ34 NAV33:NAV34 NKR33:NKR34 NUN33:NUN34 OEJ33:OEJ34 OOF33:OOF34 OYB33:OYB34 PHX33:PHX34 PRT33:PRT34 QBP33:QBP34 QLL33:QLL34 QVH33:QVH34 RFD33:RFD34 ROZ33:ROZ34 RYV33:RYV34 SIR33:SIR34 SSN33:SSN34 TCJ33:TCJ34 TMF33:TMF34 TWB33:TWB34 UFX33:UFX34 UPT33:UPT34 UZP33:UZP34 VJL33:VJL34 VTH33:VTH34 WDD33:WDD34 WMZ33:WMZ34">
      <formula1>900</formula1>
    </dataValidation>
    <dataValidation type="list" allowBlank="1" showInputMessage="1" errorTitle="Ошибка" error="Выберите значение из списка" prompt="Выберите значение из списка" sqref="WVZ983069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M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M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M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M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M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M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M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M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M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M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M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M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M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M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MK29 WWG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WMK34 WWG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Y24 JZ24 W65565:W65566 JX65565:JX65566 TT65565:TT65566 ADP65565:ADP65566 ANL65565:ANL65566 AXH65565:AXH65566 BHD65565:BHD65566 BQZ65565:BQZ65566 CAV65565:CAV65566 CKR65565:CKR65566 CUN65565:CUN65566 DEJ65565:DEJ65566 DOF65565:DOF65566 DYB65565:DYB65566 EHX65565:EHX65566 ERT65565:ERT65566 FBP65565:FBP65566 FLL65565:FLL65566 FVH65565:FVH65566 GFD65565:GFD65566 GOZ65565:GOZ65566 GYV65565:GYV65566 HIR65565:HIR65566 HSN65565:HSN65566 ICJ65565:ICJ65566 IMF65565:IMF65566 IWB65565:IWB65566 JFX65565:JFX65566 JPT65565:JPT65566 JZP65565:JZP65566 KJL65565:KJL65566 KTH65565:KTH65566 LDD65565:LDD65566 LMZ65565:LMZ65566 LWV65565:LWV65566 MGR65565:MGR65566 MQN65565:MQN65566 NAJ65565:NAJ65566 NKF65565:NKF65566 NUB65565:NUB65566 ODX65565:ODX65566 ONT65565:ONT65566 OXP65565:OXP65566 PHL65565:PHL65566 PRH65565:PRH65566 QBD65565:QBD65566 QKZ65565:QKZ65566 QUV65565:QUV65566 RER65565:RER65566 RON65565:RON65566 RYJ65565:RYJ65566 SIF65565:SIF65566 SSB65565:SSB65566 TBX65565:TBX65566 TLT65565:TLT65566 TVP65565:TVP65566 UFL65565:UFL65566 UPH65565:UPH65566 UZD65565:UZD65566 VIZ65565:VIZ65566 VSV65565:VSV65566 WCR65565:WCR65566 WMN65565:WMN65566 WWJ65565:WWJ65566 W131101:W131102 JX131101:JX131102 TT131101:TT131102 ADP131101:ADP131102 ANL131101:ANL131102 AXH131101:AXH131102 BHD131101:BHD131102 BQZ131101:BQZ131102 CAV131101:CAV131102 CKR131101:CKR131102 CUN131101:CUN131102 DEJ131101:DEJ131102 DOF131101:DOF131102 DYB131101:DYB131102 EHX131101:EHX131102 ERT131101:ERT131102 FBP131101:FBP131102 FLL131101:FLL131102 FVH131101:FVH131102 GFD131101:GFD131102 GOZ131101:GOZ131102 GYV131101:GYV131102 HIR131101:HIR131102 HSN131101:HSN131102 ICJ131101:ICJ131102 IMF131101:IMF131102 IWB131101:IWB131102 JFX131101:JFX131102 JPT131101:JPT131102 JZP131101:JZP131102 KJL131101:KJL131102 KTH131101:KTH131102 LDD131101:LDD131102 LMZ131101:LMZ131102 LWV131101:LWV131102 MGR131101:MGR131102 MQN131101:MQN131102 NAJ131101:NAJ131102 NKF131101:NKF131102 NUB131101:NUB131102 ODX131101:ODX131102 ONT131101:ONT131102 OXP131101:OXP131102 PHL131101:PHL131102 PRH131101:PRH131102 QBD131101:QBD131102 QKZ131101:QKZ131102 QUV131101:QUV131102 RER131101:RER131102 RON131101:RON131102 RYJ131101:RYJ131102 SIF131101:SIF131102 SSB131101:SSB131102 TBX131101:TBX131102 TLT131101:TLT131102 TVP131101:TVP131102 UFL131101:UFL131102 UPH131101:UPH131102 UZD131101:UZD131102 VIZ131101:VIZ131102 VSV131101:VSV131102 WCR131101:WCR131102 WMN131101:WMN131102 WWJ131101:WWJ131102 W196637:W196638 JX196637:JX196638 TT196637:TT196638 ADP196637:ADP196638 ANL196637:ANL196638 AXH196637:AXH196638 BHD196637:BHD196638 BQZ196637:BQZ196638 CAV196637:CAV196638 CKR196637:CKR196638 CUN196637:CUN196638 DEJ196637:DEJ196638 DOF196637:DOF196638 DYB196637:DYB196638 EHX196637:EHX196638 ERT196637:ERT196638 FBP196637:FBP196638 FLL196637:FLL196638 FVH196637:FVH196638 GFD196637:GFD196638 GOZ196637:GOZ196638 GYV196637:GYV196638 HIR196637:HIR196638 HSN196637:HSN196638 ICJ196637:ICJ196638 IMF196637:IMF196638 IWB196637:IWB196638 JFX196637:JFX196638 JPT196637:JPT196638 JZP196637:JZP196638 KJL196637:KJL196638 KTH196637:KTH196638 LDD196637:LDD196638 LMZ196637:LMZ196638 LWV196637:LWV196638 MGR196637:MGR196638 MQN196637:MQN196638 NAJ196637:NAJ196638 NKF196637:NKF196638 NUB196637:NUB196638 ODX196637:ODX196638 ONT196637:ONT196638 OXP196637:OXP196638 PHL196637:PHL196638 PRH196637:PRH196638 QBD196637:QBD196638 QKZ196637:QKZ196638 QUV196637:QUV196638 RER196637:RER196638 RON196637:RON196638 RYJ196637:RYJ196638 SIF196637:SIF196638 SSB196637:SSB196638 TBX196637:TBX196638 TLT196637:TLT196638 TVP196637:TVP196638 UFL196637:UFL196638 UPH196637:UPH196638 UZD196637:UZD196638 VIZ196637:VIZ196638 VSV196637:VSV196638 WCR196637:WCR196638 WMN196637:WMN196638 WWJ196637:WWJ196638 W262173:W262174 JX262173:JX262174 TT262173:TT262174 ADP262173:ADP262174 ANL262173:ANL262174 AXH262173:AXH262174 BHD262173:BHD262174 BQZ262173:BQZ262174 CAV262173:CAV262174 CKR262173:CKR262174 CUN262173:CUN262174 DEJ262173:DEJ262174 DOF262173:DOF262174 DYB262173:DYB262174 EHX262173:EHX262174 ERT262173:ERT262174 FBP262173:FBP262174 FLL262173:FLL262174 FVH262173:FVH262174 GFD262173:GFD262174 GOZ262173:GOZ262174 GYV262173:GYV262174 HIR262173:HIR262174 HSN262173:HSN262174 ICJ262173:ICJ262174 IMF262173:IMF262174 IWB262173:IWB262174 JFX262173:JFX262174 JPT262173:JPT262174 JZP262173:JZP262174 KJL262173:KJL262174 KTH262173:KTH262174 LDD262173:LDD262174 LMZ262173:LMZ262174 LWV262173:LWV262174 MGR262173:MGR262174 MQN262173:MQN262174 NAJ262173:NAJ262174 NKF262173:NKF262174 NUB262173:NUB262174 ODX262173:ODX262174 ONT262173:ONT262174 OXP262173:OXP262174 PHL262173:PHL262174 PRH262173:PRH262174 QBD262173:QBD262174 QKZ262173:QKZ262174 QUV262173:QUV262174 RER262173:RER262174 RON262173:RON262174 RYJ262173:RYJ262174 SIF262173:SIF262174 SSB262173:SSB262174 TBX262173:TBX262174 TLT262173:TLT262174 TVP262173:TVP262174 UFL262173:UFL262174 UPH262173:UPH262174 UZD262173:UZD262174 VIZ262173:VIZ262174 VSV262173:VSV262174 WCR262173:WCR262174 WMN262173:WMN262174 WWJ262173:WWJ262174 W327709:W327710 JX327709:JX327710 TT327709:TT327710 ADP327709:ADP327710 ANL327709:ANL327710 AXH327709:AXH327710 BHD327709:BHD327710 BQZ327709:BQZ327710 CAV327709:CAV327710 CKR327709:CKR327710 CUN327709:CUN327710 DEJ327709:DEJ327710 DOF327709:DOF327710 DYB327709:DYB327710 EHX327709:EHX327710 ERT327709:ERT327710 FBP327709:FBP327710 FLL327709:FLL327710 FVH327709:FVH327710 GFD327709:GFD327710 GOZ327709:GOZ327710 GYV327709:GYV327710 HIR327709:HIR327710 HSN327709:HSN327710 ICJ327709:ICJ327710 IMF327709:IMF327710 IWB327709:IWB327710 JFX327709:JFX327710 JPT327709:JPT327710 JZP327709:JZP327710 KJL327709:KJL327710 KTH327709:KTH327710 LDD327709:LDD327710 LMZ327709:LMZ327710 LWV327709:LWV327710 MGR327709:MGR327710 MQN327709:MQN327710 NAJ327709:NAJ327710 NKF327709:NKF327710 NUB327709:NUB327710 ODX327709:ODX327710 ONT327709:ONT327710 OXP327709:OXP327710 PHL327709:PHL327710 PRH327709:PRH327710 QBD327709:QBD327710 QKZ327709:QKZ327710 QUV327709:QUV327710 RER327709:RER327710 RON327709:RON327710 RYJ327709:RYJ327710 SIF327709:SIF327710 SSB327709:SSB327710 TBX327709:TBX327710 TLT327709:TLT327710 TVP327709:TVP327710 UFL327709:UFL327710 UPH327709:UPH327710 UZD327709:UZD327710 VIZ327709:VIZ327710 VSV327709:VSV327710 WCR327709:WCR327710 WMN327709:WMN327710 WWJ327709:WWJ327710 W393245:W393246 JX393245:JX393246 TT393245:TT393246 ADP393245:ADP393246 ANL393245:ANL393246 AXH393245:AXH393246 BHD393245:BHD393246 BQZ393245:BQZ393246 CAV393245:CAV393246 CKR393245:CKR393246 CUN393245:CUN393246 DEJ393245:DEJ393246 DOF393245:DOF393246 DYB393245:DYB393246 EHX393245:EHX393246 ERT393245:ERT393246 FBP393245:FBP393246 FLL393245:FLL393246 FVH393245:FVH393246 GFD393245:GFD393246 GOZ393245:GOZ393246 GYV393245:GYV393246 HIR393245:HIR393246 HSN393245:HSN393246 ICJ393245:ICJ393246 IMF393245:IMF393246 IWB393245:IWB393246 JFX393245:JFX393246 JPT393245:JPT393246 JZP393245:JZP393246 KJL393245:KJL393246 KTH393245:KTH393246 LDD393245:LDD393246 LMZ393245:LMZ393246 LWV393245:LWV393246 MGR393245:MGR393246 MQN393245:MQN393246 NAJ393245:NAJ393246 NKF393245:NKF393246 NUB393245:NUB393246 ODX393245:ODX393246 ONT393245:ONT393246 OXP393245:OXP393246 PHL393245:PHL393246 PRH393245:PRH393246 QBD393245:QBD393246 QKZ393245:QKZ393246 QUV393245:QUV393246 RER393245:RER393246 RON393245:RON393246 RYJ393245:RYJ393246 SIF393245:SIF393246 SSB393245:SSB393246 TBX393245:TBX393246 TLT393245:TLT393246 TVP393245:TVP393246 UFL393245:UFL393246 UPH393245:UPH393246 UZD393245:UZD393246 VIZ393245:VIZ393246 VSV393245:VSV393246 WCR393245:WCR393246 WMN393245:WMN393246 WWJ393245:WWJ393246 W458781:W458782 JX458781:JX458782 TT458781:TT458782 ADP458781:ADP458782 ANL458781:ANL458782 AXH458781:AXH458782 BHD458781:BHD458782 BQZ458781:BQZ458782 CAV458781:CAV458782 CKR458781:CKR458782 CUN458781:CUN458782 DEJ458781:DEJ458782 DOF458781:DOF458782 DYB458781:DYB458782 EHX458781:EHX458782 ERT458781:ERT458782 FBP458781:FBP458782 FLL458781:FLL458782 FVH458781:FVH458782 GFD458781:GFD458782 GOZ458781:GOZ458782 GYV458781:GYV458782 HIR458781:HIR458782 HSN458781:HSN458782 ICJ458781:ICJ458782 IMF458781:IMF458782 IWB458781:IWB458782 JFX458781:JFX458782 JPT458781:JPT458782 JZP458781:JZP458782 KJL458781:KJL458782 KTH458781:KTH458782 LDD458781:LDD458782 LMZ458781:LMZ458782 LWV458781:LWV458782 MGR458781:MGR458782 MQN458781:MQN458782 NAJ458781:NAJ458782 NKF458781:NKF458782 NUB458781:NUB458782 ODX458781:ODX458782 ONT458781:ONT458782 OXP458781:OXP458782 PHL458781:PHL458782 PRH458781:PRH458782 QBD458781:QBD458782 QKZ458781:QKZ458782 QUV458781:QUV458782 RER458781:RER458782 RON458781:RON458782 RYJ458781:RYJ458782 SIF458781:SIF458782 SSB458781:SSB458782 TBX458781:TBX458782 TLT458781:TLT458782 TVP458781:TVP458782 UFL458781:UFL458782 UPH458781:UPH458782 UZD458781:UZD458782 VIZ458781:VIZ458782 VSV458781:VSV458782 WCR458781:WCR458782 WMN458781:WMN458782 WWJ458781:WWJ458782 W524317:W524318 JX524317:JX524318 TT524317:TT524318 ADP524317:ADP524318 ANL524317:ANL524318 AXH524317:AXH524318 BHD524317:BHD524318 BQZ524317:BQZ524318 CAV524317:CAV524318 CKR524317:CKR524318 CUN524317:CUN524318 DEJ524317:DEJ524318 DOF524317:DOF524318 DYB524317:DYB524318 EHX524317:EHX524318 ERT524317:ERT524318 FBP524317:FBP524318 FLL524317:FLL524318 FVH524317:FVH524318 GFD524317:GFD524318 GOZ524317:GOZ524318 GYV524317:GYV524318 HIR524317:HIR524318 HSN524317:HSN524318 ICJ524317:ICJ524318 IMF524317:IMF524318 IWB524317:IWB524318 JFX524317:JFX524318 JPT524317:JPT524318 JZP524317:JZP524318 KJL524317:KJL524318 KTH524317:KTH524318 LDD524317:LDD524318 LMZ524317:LMZ524318 LWV524317:LWV524318 MGR524317:MGR524318 MQN524317:MQN524318 NAJ524317:NAJ524318 NKF524317:NKF524318 NUB524317:NUB524318 ODX524317:ODX524318 ONT524317:ONT524318 OXP524317:OXP524318 PHL524317:PHL524318 PRH524317:PRH524318 QBD524317:QBD524318 QKZ524317:QKZ524318 QUV524317:QUV524318 RER524317:RER524318 RON524317:RON524318 RYJ524317:RYJ524318 SIF524317:SIF524318 SSB524317:SSB524318 TBX524317:TBX524318 TLT524317:TLT524318 TVP524317:TVP524318 UFL524317:UFL524318 UPH524317:UPH524318 UZD524317:UZD524318 VIZ524317:VIZ524318 VSV524317:VSV524318 WCR524317:WCR524318 WMN524317:WMN524318 WWJ524317:WWJ524318 W589853:W589854 JX589853:JX589854 TT589853:TT589854 ADP589853:ADP589854 ANL589853:ANL589854 AXH589853:AXH589854 BHD589853:BHD589854 BQZ589853:BQZ589854 CAV589853:CAV589854 CKR589853:CKR589854 CUN589853:CUN589854 DEJ589853:DEJ589854 DOF589853:DOF589854 DYB589853:DYB589854 EHX589853:EHX589854 ERT589853:ERT589854 FBP589853:FBP589854 FLL589853:FLL589854 FVH589853:FVH589854 GFD589853:GFD589854 GOZ589853:GOZ589854 GYV589853:GYV589854 HIR589853:HIR589854 HSN589853:HSN589854 ICJ589853:ICJ589854 IMF589853:IMF589854 IWB589853:IWB589854 JFX589853:JFX589854 JPT589853:JPT589854 JZP589853:JZP589854 KJL589853:KJL589854 KTH589853:KTH589854 LDD589853:LDD589854 LMZ589853:LMZ589854 LWV589853:LWV589854 MGR589853:MGR589854 MQN589853:MQN589854 NAJ589853:NAJ589854 NKF589853:NKF589854 NUB589853:NUB589854 ODX589853:ODX589854 ONT589853:ONT589854 OXP589853:OXP589854 PHL589853:PHL589854 PRH589853:PRH589854 QBD589853:QBD589854 QKZ589853:QKZ589854 QUV589853:QUV589854 RER589853:RER589854 RON589853:RON589854 RYJ589853:RYJ589854 SIF589853:SIF589854 SSB589853:SSB589854 TBX589853:TBX589854 TLT589853:TLT589854 TVP589853:TVP589854 UFL589853:UFL589854 UPH589853:UPH589854 UZD589853:UZD589854 VIZ589853:VIZ589854 VSV589853:VSV589854 WCR589853:WCR589854 WMN589853:WMN589854 WWJ589853:WWJ589854 W655389:W655390 JX655389:JX655390 TT655389:TT655390 ADP655389:ADP655390 ANL655389:ANL655390 AXH655389:AXH655390 BHD655389:BHD655390 BQZ655389:BQZ655390 CAV655389:CAV655390 CKR655389:CKR655390 CUN655389:CUN655390 DEJ655389:DEJ655390 DOF655389:DOF655390 DYB655389:DYB655390 EHX655389:EHX655390 ERT655389:ERT655390 FBP655389:FBP655390 FLL655389:FLL655390 FVH655389:FVH655390 GFD655389:GFD655390 GOZ655389:GOZ655390 GYV655389:GYV655390 HIR655389:HIR655390 HSN655389:HSN655390 ICJ655389:ICJ655390 IMF655389:IMF655390 IWB655389:IWB655390 JFX655389:JFX655390 JPT655389:JPT655390 JZP655389:JZP655390 KJL655389:KJL655390 KTH655389:KTH655390 LDD655389:LDD655390 LMZ655389:LMZ655390 LWV655389:LWV655390 MGR655389:MGR655390 MQN655389:MQN655390 NAJ655389:NAJ655390 NKF655389:NKF655390 NUB655389:NUB655390 ODX655389:ODX655390 ONT655389:ONT655390 OXP655389:OXP655390 PHL655389:PHL655390 PRH655389:PRH655390 QBD655389:QBD655390 QKZ655389:QKZ655390 QUV655389:QUV655390 RER655389:RER655390 RON655389:RON655390 RYJ655389:RYJ655390 SIF655389:SIF655390 SSB655389:SSB655390 TBX655389:TBX655390 TLT655389:TLT655390 TVP655389:TVP655390 UFL655389:UFL655390 UPH655389:UPH655390 UZD655389:UZD655390 VIZ655389:VIZ655390 VSV655389:VSV655390 WCR655389:WCR655390 WMN655389:WMN655390 WWJ655389:WWJ655390 W720925:W720926 JX720925:JX720926 TT720925:TT720926 ADP720925:ADP720926 ANL720925:ANL720926 AXH720925:AXH720926 BHD720925:BHD720926 BQZ720925:BQZ720926 CAV720925:CAV720926 CKR720925:CKR720926 CUN720925:CUN720926 DEJ720925:DEJ720926 DOF720925:DOF720926 DYB720925:DYB720926 EHX720925:EHX720926 ERT720925:ERT720926 FBP720925:FBP720926 FLL720925:FLL720926 FVH720925:FVH720926 GFD720925:GFD720926 GOZ720925:GOZ720926 GYV720925:GYV720926 HIR720925:HIR720926 HSN720925:HSN720926 ICJ720925:ICJ720926 IMF720925:IMF720926 IWB720925:IWB720926 JFX720925:JFX720926 JPT720925:JPT720926 JZP720925:JZP720926 KJL720925:KJL720926 KTH720925:KTH720926 LDD720925:LDD720926 LMZ720925:LMZ720926 LWV720925:LWV720926 MGR720925:MGR720926 MQN720925:MQN720926 NAJ720925:NAJ720926 NKF720925:NKF720926 NUB720925:NUB720926 ODX720925:ODX720926 ONT720925:ONT720926 OXP720925:OXP720926 PHL720925:PHL720926 PRH720925:PRH720926 QBD720925:QBD720926 QKZ720925:QKZ720926 QUV720925:QUV720926 RER720925:RER720926 RON720925:RON720926 RYJ720925:RYJ720926 SIF720925:SIF720926 SSB720925:SSB720926 TBX720925:TBX720926 TLT720925:TLT720926 TVP720925:TVP720926 UFL720925:UFL720926 UPH720925:UPH720926 UZD720925:UZD720926 VIZ720925:VIZ720926 VSV720925:VSV720926 WCR720925:WCR720926 WMN720925:WMN720926 WWJ720925:WWJ720926 W786461:W786462 JX786461:JX786462 TT786461:TT786462 ADP786461:ADP786462 ANL786461:ANL786462 AXH786461:AXH786462 BHD786461:BHD786462 BQZ786461:BQZ786462 CAV786461:CAV786462 CKR786461:CKR786462 CUN786461:CUN786462 DEJ786461:DEJ786462 DOF786461:DOF786462 DYB786461:DYB786462 EHX786461:EHX786462 ERT786461:ERT786462 FBP786461:FBP786462 FLL786461:FLL786462 FVH786461:FVH786462 GFD786461:GFD786462 GOZ786461:GOZ786462 GYV786461:GYV786462 HIR786461:HIR786462 HSN786461:HSN786462 ICJ786461:ICJ786462 IMF786461:IMF786462 IWB786461:IWB786462 JFX786461:JFX786462 JPT786461:JPT786462 JZP786461:JZP786462 KJL786461:KJL786462 KTH786461:KTH786462 LDD786461:LDD786462 LMZ786461:LMZ786462 LWV786461:LWV786462 MGR786461:MGR786462 MQN786461:MQN786462 NAJ786461:NAJ786462 NKF786461:NKF786462 NUB786461:NUB786462 ODX786461:ODX786462 ONT786461:ONT786462 OXP786461:OXP786462 PHL786461:PHL786462 PRH786461:PRH786462 QBD786461:QBD786462 QKZ786461:QKZ786462 QUV786461:QUV786462 RER786461:RER786462 RON786461:RON786462 RYJ786461:RYJ786462 SIF786461:SIF786462 SSB786461:SSB786462 TBX786461:TBX786462 TLT786461:TLT786462 TVP786461:TVP786462 UFL786461:UFL786462 UPH786461:UPH786462 UZD786461:UZD786462 VIZ786461:VIZ786462 VSV786461:VSV786462 WCR786461:WCR786462 WMN786461:WMN786462 WWJ786461:WWJ786462 W851997:W851998 JX851997:JX851998 TT851997:TT851998 ADP851997:ADP851998 ANL851997:ANL851998 AXH851997:AXH851998 BHD851997:BHD851998 BQZ851997:BQZ851998 CAV851997:CAV851998 CKR851997:CKR851998 CUN851997:CUN851998 DEJ851997:DEJ851998 DOF851997:DOF851998 DYB851997:DYB851998 EHX851997:EHX851998 ERT851997:ERT851998 FBP851997:FBP851998 FLL851997:FLL851998 FVH851997:FVH851998 GFD851997:GFD851998 GOZ851997:GOZ851998 GYV851997:GYV851998 HIR851997:HIR851998 HSN851997:HSN851998 ICJ851997:ICJ851998 IMF851997:IMF851998 IWB851997:IWB851998 JFX851997:JFX851998 JPT851997:JPT851998 JZP851997:JZP851998 KJL851997:KJL851998 KTH851997:KTH851998 LDD851997:LDD851998 LMZ851997:LMZ851998 LWV851997:LWV851998 MGR851997:MGR851998 MQN851997:MQN851998 NAJ851997:NAJ851998 NKF851997:NKF851998 NUB851997:NUB851998 ODX851997:ODX851998 ONT851997:ONT851998 OXP851997:OXP851998 PHL851997:PHL851998 PRH851997:PRH851998 QBD851997:QBD851998 QKZ851997:QKZ851998 QUV851997:QUV851998 RER851997:RER851998 RON851997:RON851998 RYJ851997:RYJ851998 SIF851997:SIF851998 SSB851997:SSB851998 TBX851997:TBX851998 TLT851997:TLT851998 TVP851997:TVP851998 UFL851997:UFL851998 UPH851997:UPH851998 UZD851997:UZD851998 VIZ851997:VIZ851998 VSV851997:VSV851998 WCR851997:WCR851998 WMN851997:WMN851998 WWJ851997:WWJ851998 W917533:W917534 JX917533:JX917534 TT917533:TT917534 ADP917533:ADP917534 ANL917533:ANL917534 AXH917533:AXH917534 BHD917533:BHD917534 BQZ917533:BQZ917534 CAV917533:CAV917534 CKR917533:CKR917534 CUN917533:CUN917534 DEJ917533:DEJ917534 DOF917533:DOF917534 DYB917533:DYB917534 EHX917533:EHX917534 ERT917533:ERT917534 FBP917533:FBP917534 FLL917533:FLL917534 FVH917533:FVH917534 GFD917533:GFD917534 GOZ917533:GOZ917534 GYV917533:GYV917534 HIR917533:HIR917534 HSN917533:HSN917534 ICJ917533:ICJ917534 IMF917533:IMF917534 IWB917533:IWB917534 JFX917533:JFX917534 JPT917533:JPT917534 JZP917533:JZP917534 KJL917533:KJL917534 KTH917533:KTH917534 LDD917533:LDD917534 LMZ917533:LMZ917534 LWV917533:LWV917534 MGR917533:MGR917534 MQN917533:MQN917534 NAJ917533:NAJ917534 NKF917533:NKF917534 NUB917533:NUB917534 ODX917533:ODX917534 ONT917533:ONT917534 OXP917533:OXP917534 PHL917533:PHL917534 PRH917533:PRH917534 QBD917533:QBD917534 QKZ917533:QKZ917534 QUV917533:QUV917534 RER917533:RER917534 RON917533:RON917534 RYJ917533:RYJ917534 SIF917533:SIF917534 SSB917533:SSB917534 TBX917533:TBX917534 TLT917533:TLT917534 TVP917533:TVP917534 UFL917533:UFL917534 UPH917533:UPH917534 UZD917533:UZD917534 VIZ917533:VIZ917534 VSV917533:VSV917534 WCR917533:WCR917534 WMN917533:WMN917534 WWJ917533:WWJ917534 W983069:W983070 JX983069:JX983070 TT983069:TT983070 ADP983069:ADP983070 ANL983069:ANL983070 AXH983069:AXH983070 BHD983069:BHD983070 BQZ983069:BQZ983070 CAV983069:CAV983070 CKR983069:CKR983070 CUN983069:CUN983070 DEJ983069:DEJ983070 DOF983069:DOF983070 DYB983069:DYB983070 EHX983069:EHX983070 ERT983069:ERT983070 FBP983069:FBP983070 FLL983069:FLL983070 FVH983069:FVH983070 GFD983069:GFD983070 GOZ983069:GOZ983070 GYV983069:GYV983070 HIR983069:HIR983070 HSN983069:HSN983070 ICJ983069:ICJ983070 IMF983069:IMF983070 IWB983069:IWB983070 JFX983069:JFX983070 JPT983069:JPT983070 JZP983069:JZP983070 KJL983069:KJL983070 KTH983069:KTH983070 LDD983069:LDD983070 LMZ983069:LMZ983070 LWV983069:LWV983070 MGR983069:MGR983070 MQN983069:MQN983070 NAJ983069:NAJ983070 NKF983069:NKF983070 NUB983069:NUB983070 ODX983069:ODX983070 ONT983069:ONT983070 OXP983069:OXP983070 PHL983069:PHL983070 PRH983069:PRH983070 QBD983069:QBD983070 QKZ983069:QKZ983070 QUV983069:QUV983070 RER983069:RER983070 RON983069:RON983070 RYJ983069:RYJ983070 SIF983069:SIF983070 SSB983069:SSB983070 TBX983069:TBX983070 TLT983069:TLT983070 TVP983069:TVP983070 UFL983069:UFL983070 UPH983069:UPH983070 UZD983069:UZD983070 VIZ983069:VIZ983070 VSV983069:VSV983070 WCR983069:WCR983070 WMN983069:WMN983070 WWJ983069:WWJ983070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W24 WWL983069:WWL983070 Y65565:Y65566 JZ65565:JZ65566 TV65565:TV65566 ADR65565:ADR65566 ANN65565:ANN65566 AXJ65565:AXJ65566 BHF65565:BHF65566 BRB65565:BRB65566 CAX65565:CAX65566 CKT65565:CKT65566 CUP65565:CUP65566 DEL65565:DEL65566 DOH65565:DOH65566 DYD65565:DYD65566 EHZ65565:EHZ65566 ERV65565:ERV65566 FBR65565:FBR65566 FLN65565:FLN65566 FVJ65565:FVJ65566 GFF65565:GFF65566 GPB65565:GPB65566 GYX65565:GYX65566 HIT65565:HIT65566 HSP65565:HSP65566 ICL65565:ICL65566 IMH65565:IMH65566 IWD65565:IWD65566 JFZ65565:JFZ65566 JPV65565:JPV65566 JZR65565:JZR65566 KJN65565:KJN65566 KTJ65565:KTJ65566 LDF65565:LDF65566 LNB65565:LNB65566 LWX65565:LWX65566 MGT65565:MGT65566 MQP65565:MQP65566 NAL65565:NAL65566 NKH65565:NKH65566 NUD65565:NUD65566 ODZ65565:ODZ65566 ONV65565:ONV65566 OXR65565:OXR65566 PHN65565:PHN65566 PRJ65565:PRJ65566 QBF65565:QBF65566 QLB65565:QLB65566 QUX65565:QUX65566 RET65565:RET65566 ROP65565:ROP65566 RYL65565:RYL65566 SIH65565:SIH65566 SSD65565:SSD65566 TBZ65565:TBZ65566 TLV65565:TLV65566 TVR65565:TVR65566 UFN65565:UFN65566 UPJ65565:UPJ65566 UZF65565:UZF65566 VJB65565:VJB65566 VSX65565:VSX65566 WCT65565:WCT65566 WMP65565:WMP65566 WWL65565:WWL65566 Y131101:Y131102 JZ131101:JZ131102 TV131101:TV131102 ADR131101:ADR131102 ANN131101:ANN131102 AXJ131101:AXJ131102 BHF131101:BHF131102 BRB131101:BRB131102 CAX131101:CAX131102 CKT131101:CKT131102 CUP131101:CUP131102 DEL131101:DEL131102 DOH131101:DOH131102 DYD131101:DYD131102 EHZ131101:EHZ131102 ERV131101:ERV131102 FBR131101:FBR131102 FLN131101:FLN131102 FVJ131101:FVJ131102 GFF131101:GFF131102 GPB131101:GPB131102 GYX131101:GYX131102 HIT131101:HIT131102 HSP131101:HSP131102 ICL131101:ICL131102 IMH131101:IMH131102 IWD131101:IWD131102 JFZ131101:JFZ131102 JPV131101:JPV131102 JZR131101:JZR131102 KJN131101:KJN131102 KTJ131101:KTJ131102 LDF131101:LDF131102 LNB131101:LNB131102 LWX131101:LWX131102 MGT131101:MGT131102 MQP131101:MQP131102 NAL131101:NAL131102 NKH131101:NKH131102 NUD131101:NUD131102 ODZ131101:ODZ131102 ONV131101:ONV131102 OXR131101:OXR131102 PHN131101:PHN131102 PRJ131101:PRJ131102 QBF131101:QBF131102 QLB131101:QLB131102 QUX131101:QUX131102 RET131101:RET131102 ROP131101:ROP131102 RYL131101:RYL131102 SIH131101:SIH131102 SSD131101:SSD131102 TBZ131101:TBZ131102 TLV131101:TLV131102 TVR131101:TVR131102 UFN131101:UFN131102 UPJ131101:UPJ131102 UZF131101:UZF131102 VJB131101:VJB131102 VSX131101:VSX131102 WCT131101:WCT131102 WMP131101:WMP131102 WWL131101:WWL131102 Y196637:Y196638 JZ196637:JZ196638 TV196637:TV196638 ADR196637:ADR196638 ANN196637:ANN196638 AXJ196637:AXJ196638 BHF196637:BHF196638 BRB196637:BRB196638 CAX196637:CAX196638 CKT196637:CKT196638 CUP196637:CUP196638 DEL196637:DEL196638 DOH196637:DOH196638 DYD196637:DYD196638 EHZ196637:EHZ196638 ERV196637:ERV196638 FBR196637:FBR196638 FLN196637:FLN196638 FVJ196637:FVJ196638 GFF196637:GFF196638 GPB196637:GPB196638 GYX196637:GYX196638 HIT196637:HIT196638 HSP196637:HSP196638 ICL196637:ICL196638 IMH196637:IMH196638 IWD196637:IWD196638 JFZ196637:JFZ196638 JPV196637:JPV196638 JZR196637:JZR196638 KJN196637:KJN196638 KTJ196637:KTJ196638 LDF196637:LDF196638 LNB196637:LNB196638 LWX196637:LWX196638 MGT196637:MGT196638 MQP196637:MQP196638 NAL196637:NAL196638 NKH196637:NKH196638 NUD196637:NUD196638 ODZ196637:ODZ196638 ONV196637:ONV196638 OXR196637:OXR196638 PHN196637:PHN196638 PRJ196637:PRJ196638 QBF196637:QBF196638 QLB196637:QLB196638 QUX196637:QUX196638 RET196637:RET196638 ROP196637:ROP196638 RYL196637:RYL196638 SIH196637:SIH196638 SSD196637:SSD196638 TBZ196637:TBZ196638 TLV196637:TLV196638 TVR196637:TVR196638 UFN196637:UFN196638 UPJ196637:UPJ196638 UZF196637:UZF196638 VJB196637:VJB196638 VSX196637:VSX196638 WCT196637:WCT196638 WMP196637:WMP196638 WWL196637:WWL196638 Y262173:Y262174 JZ262173:JZ262174 TV262173:TV262174 ADR262173:ADR262174 ANN262173:ANN262174 AXJ262173:AXJ262174 BHF262173:BHF262174 BRB262173:BRB262174 CAX262173:CAX262174 CKT262173:CKT262174 CUP262173:CUP262174 DEL262173:DEL262174 DOH262173:DOH262174 DYD262173:DYD262174 EHZ262173:EHZ262174 ERV262173:ERV262174 FBR262173:FBR262174 FLN262173:FLN262174 FVJ262173:FVJ262174 GFF262173:GFF262174 GPB262173:GPB262174 GYX262173:GYX262174 HIT262173:HIT262174 HSP262173:HSP262174 ICL262173:ICL262174 IMH262173:IMH262174 IWD262173:IWD262174 JFZ262173:JFZ262174 JPV262173:JPV262174 JZR262173:JZR262174 KJN262173:KJN262174 KTJ262173:KTJ262174 LDF262173:LDF262174 LNB262173:LNB262174 LWX262173:LWX262174 MGT262173:MGT262174 MQP262173:MQP262174 NAL262173:NAL262174 NKH262173:NKH262174 NUD262173:NUD262174 ODZ262173:ODZ262174 ONV262173:ONV262174 OXR262173:OXR262174 PHN262173:PHN262174 PRJ262173:PRJ262174 QBF262173:QBF262174 QLB262173:QLB262174 QUX262173:QUX262174 RET262173:RET262174 ROP262173:ROP262174 RYL262173:RYL262174 SIH262173:SIH262174 SSD262173:SSD262174 TBZ262173:TBZ262174 TLV262173:TLV262174 TVR262173:TVR262174 UFN262173:UFN262174 UPJ262173:UPJ262174 UZF262173:UZF262174 VJB262173:VJB262174 VSX262173:VSX262174 WCT262173:WCT262174 WMP262173:WMP262174 WWL262173:WWL262174 Y327709:Y327710 JZ327709:JZ327710 TV327709:TV327710 ADR327709:ADR327710 ANN327709:ANN327710 AXJ327709:AXJ327710 BHF327709:BHF327710 BRB327709:BRB327710 CAX327709:CAX327710 CKT327709:CKT327710 CUP327709:CUP327710 DEL327709:DEL327710 DOH327709:DOH327710 DYD327709:DYD327710 EHZ327709:EHZ327710 ERV327709:ERV327710 FBR327709:FBR327710 FLN327709:FLN327710 FVJ327709:FVJ327710 GFF327709:GFF327710 GPB327709:GPB327710 GYX327709:GYX327710 HIT327709:HIT327710 HSP327709:HSP327710 ICL327709:ICL327710 IMH327709:IMH327710 IWD327709:IWD327710 JFZ327709:JFZ327710 JPV327709:JPV327710 JZR327709:JZR327710 KJN327709:KJN327710 KTJ327709:KTJ327710 LDF327709:LDF327710 LNB327709:LNB327710 LWX327709:LWX327710 MGT327709:MGT327710 MQP327709:MQP327710 NAL327709:NAL327710 NKH327709:NKH327710 NUD327709:NUD327710 ODZ327709:ODZ327710 ONV327709:ONV327710 OXR327709:OXR327710 PHN327709:PHN327710 PRJ327709:PRJ327710 QBF327709:QBF327710 QLB327709:QLB327710 QUX327709:QUX327710 RET327709:RET327710 ROP327709:ROP327710 RYL327709:RYL327710 SIH327709:SIH327710 SSD327709:SSD327710 TBZ327709:TBZ327710 TLV327709:TLV327710 TVR327709:TVR327710 UFN327709:UFN327710 UPJ327709:UPJ327710 UZF327709:UZF327710 VJB327709:VJB327710 VSX327709:VSX327710 WCT327709:WCT327710 WMP327709:WMP327710 WWL327709:WWL327710 Y393245:Y393246 JZ393245:JZ393246 TV393245:TV393246 ADR393245:ADR393246 ANN393245:ANN393246 AXJ393245:AXJ393246 BHF393245:BHF393246 BRB393245:BRB393246 CAX393245:CAX393246 CKT393245:CKT393246 CUP393245:CUP393246 DEL393245:DEL393246 DOH393245:DOH393246 DYD393245:DYD393246 EHZ393245:EHZ393246 ERV393245:ERV393246 FBR393245:FBR393246 FLN393245:FLN393246 FVJ393245:FVJ393246 GFF393245:GFF393246 GPB393245:GPB393246 GYX393245:GYX393246 HIT393245:HIT393246 HSP393245:HSP393246 ICL393245:ICL393246 IMH393245:IMH393246 IWD393245:IWD393246 JFZ393245:JFZ393246 JPV393245:JPV393246 JZR393245:JZR393246 KJN393245:KJN393246 KTJ393245:KTJ393246 LDF393245:LDF393246 LNB393245:LNB393246 LWX393245:LWX393246 MGT393245:MGT393246 MQP393245:MQP393246 NAL393245:NAL393246 NKH393245:NKH393246 NUD393245:NUD393246 ODZ393245:ODZ393246 ONV393245:ONV393246 OXR393245:OXR393246 PHN393245:PHN393246 PRJ393245:PRJ393246 QBF393245:QBF393246 QLB393245:QLB393246 QUX393245:QUX393246 RET393245:RET393246 ROP393245:ROP393246 RYL393245:RYL393246 SIH393245:SIH393246 SSD393245:SSD393246 TBZ393245:TBZ393246 TLV393245:TLV393246 TVR393245:TVR393246 UFN393245:UFN393246 UPJ393245:UPJ393246 UZF393245:UZF393246 VJB393245:VJB393246 VSX393245:VSX393246 WCT393245:WCT393246 WMP393245:WMP393246 WWL393245:WWL393246 Y458781:Y458782 JZ458781:JZ458782 TV458781:TV458782 ADR458781:ADR458782 ANN458781:ANN458782 AXJ458781:AXJ458782 BHF458781:BHF458782 BRB458781:BRB458782 CAX458781:CAX458782 CKT458781:CKT458782 CUP458781:CUP458782 DEL458781:DEL458782 DOH458781:DOH458782 DYD458781:DYD458782 EHZ458781:EHZ458782 ERV458781:ERV458782 FBR458781:FBR458782 FLN458781:FLN458782 FVJ458781:FVJ458782 GFF458781:GFF458782 GPB458781:GPB458782 GYX458781:GYX458782 HIT458781:HIT458782 HSP458781:HSP458782 ICL458781:ICL458782 IMH458781:IMH458782 IWD458781:IWD458782 JFZ458781:JFZ458782 JPV458781:JPV458782 JZR458781:JZR458782 KJN458781:KJN458782 KTJ458781:KTJ458782 LDF458781:LDF458782 LNB458781:LNB458782 LWX458781:LWX458782 MGT458781:MGT458782 MQP458781:MQP458782 NAL458781:NAL458782 NKH458781:NKH458782 NUD458781:NUD458782 ODZ458781:ODZ458782 ONV458781:ONV458782 OXR458781:OXR458782 PHN458781:PHN458782 PRJ458781:PRJ458782 QBF458781:QBF458782 QLB458781:QLB458782 QUX458781:QUX458782 RET458781:RET458782 ROP458781:ROP458782 RYL458781:RYL458782 SIH458781:SIH458782 SSD458781:SSD458782 TBZ458781:TBZ458782 TLV458781:TLV458782 TVR458781:TVR458782 UFN458781:UFN458782 UPJ458781:UPJ458782 UZF458781:UZF458782 VJB458781:VJB458782 VSX458781:VSX458782 WCT458781:WCT458782 WMP458781:WMP458782 WWL458781:WWL458782 Y524317:Y524318 JZ524317:JZ524318 TV524317:TV524318 ADR524317:ADR524318 ANN524317:ANN524318 AXJ524317:AXJ524318 BHF524317:BHF524318 BRB524317:BRB524318 CAX524317:CAX524318 CKT524317:CKT524318 CUP524317:CUP524318 DEL524317:DEL524318 DOH524317:DOH524318 DYD524317:DYD524318 EHZ524317:EHZ524318 ERV524317:ERV524318 FBR524317:FBR524318 FLN524317:FLN524318 FVJ524317:FVJ524318 GFF524317:GFF524318 GPB524317:GPB524318 GYX524317:GYX524318 HIT524317:HIT524318 HSP524317:HSP524318 ICL524317:ICL524318 IMH524317:IMH524318 IWD524317:IWD524318 JFZ524317:JFZ524318 JPV524317:JPV524318 JZR524317:JZR524318 KJN524317:KJN524318 KTJ524317:KTJ524318 LDF524317:LDF524318 LNB524317:LNB524318 LWX524317:LWX524318 MGT524317:MGT524318 MQP524317:MQP524318 NAL524317:NAL524318 NKH524317:NKH524318 NUD524317:NUD524318 ODZ524317:ODZ524318 ONV524317:ONV524318 OXR524317:OXR524318 PHN524317:PHN524318 PRJ524317:PRJ524318 QBF524317:QBF524318 QLB524317:QLB524318 QUX524317:QUX524318 RET524317:RET524318 ROP524317:ROP524318 RYL524317:RYL524318 SIH524317:SIH524318 SSD524317:SSD524318 TBZ524317:TBZ524318 TLV524317:TLV524318 TVR524317:TVR524318 UFN524317:UFN524318 UPJ524317:UPJ524318 UZF524317:UZF524318 VJB524317:VJB524318 VSX524317:VSX524318 WCT524317:WCT524318 WMP524317:WMP524318 WWL524317:WWL524318 Y589853:Y589854 JZ589853:JZ589854 TV589853:TV589854 ADR589853:ADR589854 ANN589853:ANN589854 AXJ589853:AXJ589854 BHF589853:BHF589854 BRB589853:BRB589854 CAX589853:CAX589854 CKT589853:CKT589854 CUP589853:CUP589854 DEL589853:DEL589854 DOH589853:DOH589854 DYD589853:DYD589854 EHZ589853:EHZ589854 ERV589853:ERV589854 FBR589853:FBR589854 FLN589853:FLN589854 FVJ589853:FVJ589854 GFF589853:GFF589854 GPB589853:GPB589854 GYX589853:GYX589854 HIT589853:HIT589854 HSP589853:HSP589854 ICL589853:ICL589854 IMH589853:IMH589854 IWD589853:IWD589854 JFZ589853:JFZ589854 JPV589853:JPV589854 JZR589853:JZR589854 KJN589853:KJN589854 KTJ589853:KTJ589854 LDF589853:LDF589854 LNB589853:LNB589854 LWX589853:LWX589854 MGT589853:MGT589854 MQP589853:MQP589854 NAL589853:NAL589854 NKH589853:NKH589854 NUD589853:NUD589854 ODZ589853:ODZ589854 ONV589853:ONV589854 OXR589853:OXR589854 PHN589853:PHN589854 PRJ589853:PRJ589854 QBF589853:QBF589854 QLB589853:QLB589854 QUX589853:QUX589854 RET589853:RET589854 ROP589853:ROP589854 RYL589853:RYL589854 SIH589853:SIH589854 SSD589853:SSD589854 TBZ589853:TBZ589854 TLV589853:TLV589854 TVR589853:TVR589854 UFN589853:UFN589854 UPJ589853:UPJ589854 UZF589853:UZF589854 VJB589853:VJB589854 VSX589853:VSX589854 WCT589853:WCT589854 WMP589853:WMP589854 WWL589853:WWL589854 Y655389:Y655390 JZ655389:JZ655390 TV655389:TV655390 ADR655389:ADR655390 ANN655389:ANN655390 AXJ655389:AXJ655390 BHF655389:BHF655390 BRB655389:BRB655390 CAX655389:CAX655390 CKT655389:CKT655390 CUP655389:CUP655390 DEL655389:DEL655390 DOH655389:DOH655390 DYD655389:DYD655390 EHZ655389:EHZ655390 ERV655389:ERV655390 FBR655389:FBR655390 FLN655389:FLN655390 FVJ655389:FVJ655390 GFF655389:GFF655390 GPB655389:GPB655390 GYX655389:GYX655390 HIT655389:HIT655390 HSP655389:HSP655390 ICL655389:ICL655390 IMH655389:IMH655390 IWD655389:IWD655390 JFZ655389:JFZ655390 JPV655389:JPV655390 JZR655389:JZR655390 KJN655389:KJN655390 KTJ655389:KTJ655390 LDF655389:LDF655390 LNB655389:LNB655390 LWX655389:LWX655390 MGT655389:MGT655390 MQP655389:MQP655390 NAL655389:NAL655390 NKH655389:NKH655390 NUD655389:NUD655390 ODZ655389:ODZ655390 ONV655389:ONV655390 OXR655389:OXR655390 PHN655389:PHN655390 PRJ655389:PRJ655390 QBF655389:QBF655390 QLB655389:QLB655390 QUX655389:QUX655390 RET655389:RET655390 ROP655389:ROP655390 RYL655389:RYL655390 SIH655389:SIH655390 SSD655389:SSD655390 TBZ655389:TBZ655390 TLV655389:TLV655390 TVR655389:TVR655390 UFN655389:UFN655390 UPJ655389:UPJ655390 UZF655389:UZF655390 VJB655389:VJB655390 VSX655389:VSX655390 WCT655389:WCT655390 WMP655389:WMP655390 WWL655389:WWL655390 Y720925:Y720926 JZ720925:JZ720926 TV720925:TV720926 ADR720925:ADR720926 ANN720925:ANN720926 AXJ720925:AXJ720926 BHF720925:BHF720926 BRB720925:BRB720926 CAX720925:CAX720926 CKT720925:CKT720926 CUP720925:CUP720926 DEL720925:DEL720926 DOH720925:DOH720926 DYD720925:DYD720926 EHZ720925:EHZ720926 ERV720925:ERV720926 FBR720925:FBR720926 FLN720925:FLN720926 FVJ720925:FVJ720926 GFF720925:GFF720926 GPB720925:GPB720926 GYX720925:GYX720926 HIT720925:HIT720926 HSP720925:HSP720926 ICL720925:ICL720926 IMH720925:IMH720926 IWD720925:IWD720926 JFZ720925:JFZ720926 JPV720925:JPV720926 JZR720925:JZR720926 KJN720925:KJN720926 KTJ720925:KTJ720926 LDF720925:LDF720926 LNB720925:LNB720926 LWX720925:LWX720926 MGT720925:MGT720926 MQP720925:MQP720926 NAL720925:NAL720926 NKH720925:NKH720926 NUD720925:NUD720926 ODZ720925:ODZ720926 ONV720925:ONV720926 OXR720925:OXR720926 PHN720925:PHN720926 PRJ720925:PRJ720926 QBF720925:QBF720926 QLB720925:QLB720926 QUX720925:QUX720926 RET720925:RET720926 ROP720925:ROP720926 RYL720925:RYL720926 SIH720925:SIH720926 SSD720925:SSD720926 TBZ720925:TBZ720926 TLV720925:TLV720926 TVR720925:TVR720926 UFN720925:UFN720926 UPJ720925:UPJ720926 UZF720925:UZF720926 VJB720925:VJB720926 VSX720925:VSX720926 WCT720925:WCT720926 WMP720925:WMP720926 WWL720925:WWL720926 Y786461:Y786462 JZ786461:JZ786462 TV786461:TV786462 ADR786461:ADR786462 ANN786461:ANN786462 AXJ786461:AXJ786462 BHF786461:BHF786462 BRB786461:BRB786462 CAX786461:CAX786462 CKT786461:CKT786462 CUP786461:CUP786462 DEL786461:DEL786462 DOH786461:DOH786462 DYD786461:DYD786462 EHZ786461:EHZ786462 ERV786461:ERV786462 FBR786461:FBR786462 FLN786461:FLN786462 FVJ786461:FVJ786462 GFF786461:GFF786462 GPB786461:GPB786462 GYX786461:GYX786462 HIT786461:HIT786462 HSP786461:HSP786462 ICL786461:ICL786462 IMH786461:IMH786462 IWD786461:IWD786462 JFZ786461:JFZ786462 JPV786461:JPV786462 JZR786461:JZR786462 KJN786461:KJN786462 KTJ786461:KTJ786462 LDF786461:LDF786462 LNB786461:LNB786462 LWX786461:LWX786462 MGT786461:MGT786462 MQP786461:MQP786462 NAL786461:NAL786462 NKH786461:NKH786462 NUD786461:NUD786462 ODZ786461:ODZ786462 ONV786461:ONV786462 OXR786461:OXR786462 PHN786461:PHN786462 PRJ786461:PRJ786462 QBF786461:QBF786462 QLB786461:QLB786462 QUX786461:QUX786462 RET786461:RET786462 ROP786461:ROP786462 RYL786461:RYL786462 SIH786461:SIH786462 SSD786461:SSD786462 TBZ786461:TBZ786462 TLV786461:TLV786462 TVR786461:TVR786462 UFN786461:UFN786462 UPJ786461:UPJ786462 UZF786461:UZF786462 VJB786461:VJB786462 VSX786461:VSX786462 WCT786461:WCT786462 WMP786461:WMP786462 WWL786461:WWL786462 Y851997:Y851998 JZ851997:JZ851998 TV851997:TV851998 ADR851997:ADR851998 ANN851997:ANN851998 AXJ851997:AXJ851998 BHF851997:BHF851998 BRB851997:BRB851998 CAX851997:CAX851998 CKT851997:CKT851998 CUP851997:CUP851998 DEL851997:DEL851998 DOH851997:DOH851998 DYD851997:DYD851998 EHZ851997:EHZ851998 ERV851997:ERV851998 FBR851997:FBR851998 FLN851997:FLN851998 FVJ851997:FVJ851998 GFF851997:GFF851998 GPB851997:GPB851998 GYX851997:GYX851998 HIT851997:HIT851998 HSP851997:HSP851998 ICL851997:ICL851998 IMH851997:IMH851998 IWD851997:IWD851998 JFZ851997:JFZ851998 JPV851997:JPV851998 JZR851997:JZR851998 KJN851997:KJN851998 KTJ851997:KTJ851998 LDF851997:LDF851998 LNB851997:LNB851998 LWX851997:LWX851998 MGT851997:MGT851998 MQP851997:MQP851998 NAL851997:NAL851998 NKH851997:NKH851998 NUD851997:NUD851998 ODZ851997:ODZ851998 ONV851997:ONV851998 OXR851997:OXR851998 PHN851997:PHN851998 PRJ851997:PRJ851998 QBF851997:QBF851998 QLB851997:QLB851998 QUX851997:QUX851998 RET851997:RET851998 ROP851997:ROP851998 RYL851997:RYL851998 SIH851997:SIH851998 SSD851997:SSD851998 TBZ851997:TBZ851998 TLV851997:TLV851998 TVR851997:TVR851998 UFN851997:UFN851998 UPJ851997:UPJ851998 UZF851997:UZF851998 VJB851997:VJB851998 VSX851997:VSX851998 WCT851997:WCT851998 WMP851997:WMP851998 WWL851997:WWL851998 Y917533:Y917534 JZ917533:JZ917534 TV917533:TV917534 ADR917533:ADR917534 ANN917533:ANN917534 AXJ917533:AXJ917534 BHF917533:BHF917534 BRB917533:BRB917534 CAX917533:CAX917534 CKT917533:CKT917534 CUP917533:CUP917534 DEL917533:DEL917534 DOH917533:DOH917534 DYD917533:DYD917534 EHZ917533:EHZ917534 ERV917533:ERV917534 FBR917533:FBR917534 FLN917533:FLN917534 FVJ917533:FVJ917534 GFF917533:GFF917534 GPB917533:GPB917534 GYX917533:GYX917534 HIT917533:HIT917534 HSP917533:HSP917534 ICL917533:ICL917534 IMH917533:IMH917534 IWD917533:IWD917534 JFZ917533:JFZ917534 JPV917533:JPV917534 JZR917533:JZR917534 KJN917533:KJN917534 KTJ917533:KTJ917534 LDF917533:LDF917534 LNB917533:LNB917534 LWX917533:LWX917534 MGT917533:MGT917534 MQP917533:MQP917534 NAL917533:NAL917534 NKH917533:NKH917534 NUD917533:NUD917534 ODZ917533:ODZ917534 ONV917533:ONV917534 OXR917533:OXR917534 PHN917533:PHN917534 PRJ917533:PRJ917534 QBF917533:QBF917534 QLB917533:QLB917534 QUX917533:QUX917534 RET917533:RET917534 ROP917533:ROP917534 RYL917533:RYL917534 SIH917533:SIH917534 SSD917533:SSD917534 TBZ917533:TBZ917534 TLV917533:TLV917534 TVR917533:TVR917534 UFN917533:UFN917534 UPJ917533:UPJ917534 UZF917533:UZF917534 VJB917533:VJB917534 VSX917533:VSX917534 WCT917533:WCT917534 WMP917533:WMP917534 WWL917533:WWL917534 Y983069:Y983070 JZ983069:JZ983070 TV983069:TV983070 ADR983069:ADR983070 ANN983069:ANN983070 AXJ983069:AXJ983070 BHF983069:BHF983070 BRB983069:BRB983070 CAX983069:CAX983070 CKT983069:CKT983070 CUP983069:CUP983070 DEL983069:DEL983070 DOH983069:DOH983070 DYD983069:DYD983070 EHZ983069:EHZ983070 ERV983069:ERV983070 FBR983069:FBR983070 FLN983069:FLN983070 FVJ983069:FVJ983070 GFF983069:GFF983070 GPB983069:GPB983070 GYX983069:GYX983070 HIT983069:HIT983070 HSP983069:HSP983070 ICL983069:ICL983070 IMH983069:IMH983070 IWD983069:IWD983070 JFZ983069:JFZ983070 JPV983069:JPV983070 JZR983069:JZR983070 KJN983069:KJN983070 KTJ983069:KTJ983070 LDF983069:LDF983070 LNB983069:LNB983070 LWX983069:LWX983070 MGT983069:MGT983070 MQP983069:MQP983070 NAL983069:NAL983070 NKH983069:NKH983070 NUD983069:NUD983070 ODZ983069:ODZ983070 ONV983069:ONV983070 OXR983069:OXR983070 PHN983069:PHN983070 PRJ983069:PRJ983070 QBF983069:QBF983070 QLB983069:QLB983070 QUX983069:QUX983070 RET983069:RET983070 ROP983069:ROP983070 RYL983069:RYL983070 SIH983069:SIH983070 SSD983069:SSD983070 TBZ983069:TBZ983070 TLV983069:TLV983070 TVR983069:TVR983070 UFN983069:UFN983070 UPJ983069:UPJ983070 UZF983069:UZF983070 VJB983069:VJB983070 VSX983069:VSX983070 WCT983069:WCT983070 WMP983069:WMP983070 JX24 WMW29 WWS29 W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Y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34 WWS34 W34 KE34 UA34 ADW34 ANS34 AXO34 BHK34 BRG34 CBC34 CKY34 CUU34 DEQ34 DOM34 DYI34 EIE34 ESA34 FBW34 FLS34 FVO34 GFK34 GPG34 GZC34 HIY34 HSU34 ICQ34 IMM34 IWI34 JGE34 JQA34 JZW34 KJS34 KTO34 LDK34 LNG34 LXC34 MGY34 MQU34 NAQ34 NKM34 NUI34 OEE34 OOA34 OXW34 PHS34 PRO34 QBK34 QLG34 QVC34 REY34 ROU34 RYQ34 SIM34 SSI34 TCE34 TMA34 TVW34 UFS34 UPO34 UZK34 VJG34 VTC34 WCY34 WMU34 WWQ34 Y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AI29 AI65565:AI65566 AI131101:AI131102 AI196637:AI196638 AI262173:AI262174 AI327709:AI327710 AI393245:AI393246 AI458781:AI458782 AI524317:AI524318 AI589853:AI589854 AI655389:AI655390 AI720925:AI720926 AI786461:AI786462 AI851997:AI851998 AI917533:AI917534 AI983069:AI983070 AK29 AK65565:AK65566 AK131101:AK131102 AK196637:AK196638 AK262173:AK262174 AK327709:AK327710 AK393245:AK393246 AK458781:AK458782 AK524317:AK524318 AK589853:AK589854 AK655389:AK655390 AK720925:AK720926 AK786461:AK786462 AK851997:AK851998 AK917533:AK917534 AK983069:AK983070 AK24 AI24 AI34 AK34"/>
    <dataValidation allowBlank="1" promptTitle="checkPeriodRange"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V24 WWI983069:WWI983070 V65565:V65566 JW65565:JW65566 TS65565:TS65566 ADO65565:ADO65566 ANK65565:ANK65566 AXG65565:AXG65566 BHC65565:BHC65566 BQY65565:BQY65566 CAU65565:CAU65566 CKQ65565:CKQ65566 CUM65565:CUM65566 DEI65565:DEI65566 DOE65565:DOE65566 DYA65565:DYA65566 EHW65565:EHW65566 ERS65565:ERS65566 FBO65565:FBO65566 FLK65565:FLK65566 FVG65565:FVG65566 GFC65565:GFC65566 GOY65565:GOY65566 GYU65565:GYU65566 HIQ65565:HIQ65566 HSM65565:HSM65566 ICI65565:ICI65566 IME65565:IME65566 IWA65565:IWA65566 JFW65565:JFW65566 JPS65565:JPS65566 JZO65565:JZO65566 KJK65565:KJK65566 KTG65565:KTG65566 LDC65565:LDC65566 LMY65565:LMY65566 LWU65565:LWU65566 MGQ65565:MGQ65566 MQM65565:MQM65566 NAI65565:NAI65566 NKE65565:NKE65566 NUA65565:NUA65566 ODW65565:ODW65566 ONS65565:ONS65566 OXO65565:OXO65566 PHK65565:PHK65566 PRG65565:PRG65566 QBC65565:QBC65566 QKY65565:QKY65566 QUU65565:QUU65566 REQ65565:REQ65566 ROM65565:ROM65566 RYI65565:RYI65566 SIE65565:SIE65566 SSA65565:SSA65566 TBW65565:TBW65566 TLS65565:TLS65566 TVO65565:TVO65566 UFK65565:UFK65566 UPG65565:UPG65566 UZC65565:UZC65566 VIY65565:VIY65566 VSU65565:VSU65566 WCQ65565:WCQ65566 WMM65565:WMM65566 WWI65565:WWI65566 V131101:V131102 JW131101:JW131102 TS131101:TS131102 ADO131101:ADO131102 ANK131101:ANK131102 AXG131101:AXG131102 BHC131101:BHC131102 BQY131101:BQY131102 CAU131101:CAU131102 CKQ131101:CKQ131102 CUM131101:CUM131102 DEI131101:DEI131102 DOE131101:DOE131102 DYA131101:DYA131102 EHW131101:EHW131102 ERS131101:ERS131102 FBO131101:FBO131102 FLK131101:FLK131102 FVG131101:FVG131102 GFC131101:GFC131102 GOY131101:GOY131102 GYU131101:GYU131102 HIQ131101:HIQ131102 HSM131101:HSM131102 ICI131101:ICI131102 IME131101:IME131102 IWA131101:IWA131102 JFW131101:JFW131102 JPS131101:JPS131102 JZO131101:JZO131102 KJK131101:KJK131102 KTG131101:KTG131102 LDC131101:LDC131102 LMY131101:LMY131102 LWU131101:LWU131102 MGQ131101:MGQ131102 MQM131101:MQM131102 NAI131101:NAI131102 NKE131101:NKE131102 NUA131101:NUA131102 ODW131101:ODW131102 ONS131101:ONS131102 OXO131101:OXO131102 PHK131101:PHK131102 PRG131101:PRG131102 QBC131101:QBC131102 QKY131101:QKY131102 QUU131101:QUU131102 REQ131101:REQ131102 ROM131101:ROM131102 RYI131101:RYI131102 SIE131101:SIE131102 SSA131101:SSA131102 TBW131101:TBW131102 TLS131101:TLS131102 TVO131101:TVO131102 UFK131101:UFK131102 UPG131101:UPG131102 UZC131101:UZC131102 VIY131101:VIY131102 VSU131101:VSU131102 WCQ131101:WCQ131102 WMM131101:WMM131102 WWI131101:WWI131102 V196637:V196638 JW196637:JW196638 TS196637:TS196638 ADO196637:ADO196638 ANK196637:ANK196638 AXG196637:AXG196638 BHC196637:BHC196638 BQY196637:BQY196638 CAU196637:CAU196638 CKQ196637:CKQ196638 CUM196637:CUM196638 DEI196637:DEI196638 DOE196637:DOE196638 DYA196637:DYA196638 EHW196637:EHW196638 ERS196637:ERS196638 FBO196637:FBO196638 FLK196637:FLK196638 FVG196637:FVG196638 GFC196637:GFC196638 GOY196637:GOY196638 GYU196637:GYU196638 HIQ196637:HIQ196638 HSM196637:HSM196638 ICI196637:ICI196638 IME196637:IME196638 IWA196637:IWA196638 JFW196637:JFW196638 JPS196637:JPS196638 JZO196637:JZO196638 KJK196637:KJK196638 KTG196637:KTG196638 LDC196637:LDC196638 LMY196637:LMY196638 LWU196637:LWU196638 MGQ196637:MGQ196638 MQM196637:MQM196638 NAI196637:NAI196638 NKE196637:NKE196638 NUA196637:NUA196638 ODW196637:ODW196638 ONS196637:ONS196638 OXO196637:OXO196638 PHK196637:PHK196638 PRG196637:PRG196638 QBC196637:QBC196638 QKY196637:QKY196638 QUU196637:QUU196638 REQ196637:REQ196638 ROM196637:ROM196638 RYI196637:RYI196638 SIE196637:SIE196638 SSA196637:SSA196638 TBW196637:TBW196638 TLS196637:TLS196638 TVO196637:TVO196638 UFK196637:UFK196638 UPG196637:UPG196638 UZC196637:UZC196638 VIY196637:VIY196638 VSU196637:VSU196638 WCQ196637:WCQ196638 WMM196637:WMM196638 WWI196637:WWI196638 V262173:V262174 JW262173:JW262174 TS262173:TS262174 ADO262173:ADO262174 ANK262173:ANK262174 AXG262173:AXG262174 BHC262173:BHC262174 BQY262173:BQY262174 CAU262173:CAU262174 CKQ262173:CKQ262174 CUM262173:CUM262174 DEI262173:DEI262174 DOE262173:DOE262174 DYA262173:DYA262174 EHW262173:EHW262174 ERS262173:ERS262174 FBO262173:FBO262174 FLK262173:FLK262174 FVG262173:FVG262174 GFC262173:GFC262174 GOY262173:GOY262174 GYU262173:GYU262174 HIQ262173:HIQ262174 HSM262173:HSM262174 ICI262173:ICI262174 IME262173:IME262174 IWA262173:IWA262174 JFW262173:JFW262174 JPS262173:JPS262174 JZO262173:JZO262174 KJK262173:KJK262174 KTG262173:KTG262174 LDC262173:LDC262174 LMY262173:LMY262174 LWU262173:LWU262174 MGQ262173:MGQ262174 MQM262173:MQM262174 NAI262173:NAI262174 NKE262173:NKE262174 NUA262173:NUA262174 ODW262173:ODW262174 ONS262173:ONS262174 OXO262173:OXO262174 PHK262173:PHK262174 PRG262173:PRG262174 QBC262173:QBC262174 QKY262173:QKY262174 QUU262173:QUU262174 REQ262173:REQ262174 ROM262173:ROM262174 RYI262173:RYI262174 SIE262173:SIE262174 SSA262173:SSA262174 TBW262173:TBW262174 TLS262173:TLS262174 TVO262173:TVO262174 UFK262173:UFK262174 UPG262173:UPG262174 UZC262173:UZC262174 VIY262173:VIY262174 VSU262173:VSU262174 WCQ262173:WCQ262174 WMM262173:WMM262174 WWI262173:WWI262174 V327709:V327710 JW327709:JW327710 TS327709:TS327710 ADO327709:ADO327710 ANK327709:ANK327710 AXG327709:AXG327710 BHC327709:BHC327710 BQY327709:BQY327710 CAU327709:CAU327710 CKQ327709:CKQ327710 CUM327709:CUM327710 DEI327709:DEI327710 DOE327709:DOE327710 DYA327709:DYA327710 EHW327709:EHW327710 ERS327709:ERS327710 FBO327709:FBO327710 FLK327709:FLK327710 FVG327709:FVG327710 GFC327709:GFC327710 GOY327709:GOY327710 GYU327709:GYU327710 HIQ327709:HIQ327710 HSM327709:HSM327710 ICI327709:ICI327710 IME327709:IME327710 IWA327709:IWA327710 JFW327709:JFW327710 JPS327709:JPS327710 JZO327709:JZO327710 KJK327709:KJK327710 KTG327709:KTG327710 LDC327709:LDC327710 LMY327709:LMY327710 LWU327709:LWU327710 MGQ327709:MGQ327710 MQM327709:MQM327710 NAI327709:NAI327710 NKE327709:NKE327710 NUA327709:NUA327710 ODW327709:ODW327710 ONS327709:ONS327710 OXO327709:OXO327710 PHK327709:PHK327710 PRG327709:PRG327710 QBC327709:QBC327710 QKY327709:QKY327710 QUU327709:QUU327710 REQ327709:REQ327710 ROM327709:ROM327710 RYI327709:RYI327710 SIE327709:SIE327710 SSA327709:SSA327710 TBW327709:TBW327710 TLS327709:TLS327710 TVO327709:TVO327710 UFK327709:UFK327710 UPG327709:UPG327710 UZC327709:UZC327710 VIY327709:VIY327710 VSU327709:VSU327710 WCQ327709:WCQ327710 WMM327709:WMM327710 WWI327709:WWI327710 V393245:V393246 JW393245:JW393246 TS393245:TS393246 ADO393245:ADO393246 ANK393245:ANK393246 AXG393245:AXG393246 BHC393245:BHC393246 BQY393245:BQY393246 CAU393245:CAU393246 CKQ393245:CKQ393246 CUM393245:CUM393246 DEI393245:DEI393246 DOE393245:DOE393246 DYA393245:DYA393246 EHW393245:EHW393246 ERS393245:ERS393246 FBO393245:FBO393246 FLK393245:FLK393246 FVG393245:FVG393246 GFC393245:GFC393246 GOY393245:GOY393246 GYU393245:GYU393246 HIQ393245:HIQ393246 HSM393245:HSM393246 ICI393245:ICI393246 IME393245:IME393246 IWA393245:IWA393246 JFW393245:JFW393246 JPS393245:JPS393246 JZO393245:JZO393246 KJK393245:KJK393246 KTG393245:KTG393246 LDC393245:LDC393246 LMY393245:LMY393246 LWU393245:LWU393246 MGQ393245:MGQ393246 MQM393245:MQM393246 NAI393245:NAI393246 NKE393245:NKE393246 NUA393245:NUA393246 ODW393245:ODW393246 ONS393245:ONS393246 OXO393245:OXO393246 PHK393245:PHK393246 PRG393245:PRG393246 QBC393245:QBC393246 QKY393245:QKY393246 QUU393245:QUU393246 REQ393245:REQ393246 ROM393245:ROM393246 RYI393245:RYI393246 SIE393245:SIE393246 SSA393245:SSA393246 TBW393245:TBW393246 TLS393245:TLS393246 TVO393245:TVO393246 UFK393245:UFK393246 UPG393245:UPG393246 UZC393245:UZC393246 VIY393245:VIY393246 VSU393245:VSU393246 WCQ393245:WCQ393246 WMM393245:WMM393246 WWI393245:WWI393246 V458781:V458782 JW458781:JW458782 TS458781:TS458782 ADO458781:ADO458782 ANK458781:ANK458782 AXG458781:AXG458782 BHC458781:BHC458782 BQY458781:BQY458782 CAU458781:CAU458782 CKQ458781:CKQ458782 CUM458781:CUM458782 DEI458781:DEI458782 DOE458781:DOE458782 DYA458781:DYA458782 EHW458781:EHW458782 ERS458781:ERS458782 FBO458781:FBO458782 FLK458781:FLK458782 FVG458781:FVG458782 GFC458781:GFC458782 GOY458781:GOY458782 GYU458781:GYU458782 HIQ458781:HIQ458782 HSM458781:HSM458782 ICI458781:ICI458782 IME458781:IME458782 IWA458781:IWA458782 JFW458781:JFW458782 JPS458781:JPS458782 JZO458781:JZO458782 KJK458781:KJK458782 KTG458781:KTG458782 LDC458781:LDC458782 LMY458781:LMY458782 LWU458781:LWU458782 MGQ458781:MGQ458782 MQM458781:MQM458782 NAI458781:NAI458782 NKE458781:NKE458782 NUA458781:NUA458782 ODW458781:ODW458782 ONS458781:ONS458782 OXO458781:OXO458782 PHK458781:PHK458782 PRG458781:PRG458782 QBC458781:QBC458782 QKY458781:QKY458782 QUU458781:QUU458782 REQ458781:REQ458782 ROM458781:ROM458782 RYI458781:RYI458782 SIE458781:SIE458782 SSA458781:SSA458782 TBW458781:TBW458782 TLS458781:TLS458782 TVO458781:TVO458782 UFK458781:UFK458782 UPG458781:UPG458782 UZC458781:UZC458782 VIY458781:VIY458782 VSU458781:VSU458782 WCQ458781:WCQ458782 WMM458781:WMM458782 WWI458781:WWI458782 V524317:V524318 JW524317:JW524318 TS524317:TS524318 ADO524317:ADO524318 ANK524317:ANK524318 AXG524317:AXG524318 BHC524317:BHC524318 BQY524317:BQY524318 CAU524317:CAU524318 CKQ524317:CKQ524318 CUM524317:CUM524318 DEI524317:DEI524318 DOE524317:DOE524318 DYA524317:DYA524318 EHW524317:EHW524318 ERS524317:ERS524318 FBO524317:FBO524318 FLK524317:FLK524318 FVG524317:FVG524318 GFC524317:GFC524318 GOY524317:GOY524318 GYU524317:GYU524318 HIQ524317:HIQ524318 HSM524317:HSM524318 ICI524317:ICI524318 IME524317:IME524318 IWA524317:IWA524318 JFW524317:JFW524318 JPS524317:JPS524318 JZO524317:JZO524318 KJK524317:KJK524318 KTG524317:KTG524318 LDC524317:LDC524318 LMY524317:LMY524318 LWU524317:LWU524318 MGQ524317:MGQ524318 MQM524317:MQM524318 NAI524317:NAI524318 NKE524317:NKE524318 NUA524317:NUA524318 ODW524317:ODW524318 ONS524317:ONS524318 OXO524317:OXO524318 PHK524317:PHK524318 PRG524317:PRG524318 QBC524317:QBC524318 QKY524317:QKY524318 QUU524317:QUU524318 REQ524317:REQ524318 ROM524317:ROM524318 RYI524317:RYI524318 SIE524317:SIE524318 SSA524317:SSA524318 TBW524317:TBW524318 TLS524317:TLS524318 TVO524317:TVO524318 UFK524317:UFK524318 UPG524317:UPG524318 UZC524317:UZC524318 VIY524317:VIY524318 VSU524317:VSU524318 WCQ524317:WCQ524318 WMM524317:WMM524318 WWI524317:WWI524318 V589853:V589854 JW589853:JW589854 TS589853:TS589854 ADO589853:ADO589854 ANK589853:ANK589854 AXG589853:AXG589854 BHC589853:BHC589854 BQY589853:BQY589854 CAU589853:CAU589854 CKQ589853:CKQ589854 CUM589853:CUM589854 DEI589853:DEI589854 DOE589853:DOE589854 DYA589853:DYA589854 EHW589853:EHW589854 ERS589853:ERS589854 FBO589853:FBO589854 FLK589853:FLK589854 FVG589853:FVG589854 GFC589853:GFC589854 GOY589853:GOY589854 GYU589853:GYU589854 HIQ589853:HIQ589854 HSM589853:HSM589854 ICI589853:ICI589854 IME589853:IME589854 IWA589853:IWA589854 JFW589853:JFW589854 JPS589853:JPS589854 JZO589853:JZO589854 KJK589853:KJK589854 KTG589853:KTG589854 LDC589853:LDC589854 LMY589853:LMY589854 LWU589853:LWU589854 MGQ589853:MGQ589854 MQM589853:MQM589854 NAI589853:NAI589854 NKE589853:NKE589854 NUA589853:NUA589854 ODW589853:ODW589854 ONS589853:ONS589854 OXO589853:OXO589854 PHK589853:PHK589854 PRG589853:PRG589854 QBC589853:QBC589854 QKY589853:QKY589854 QUU589853:QUU589854 REQ589853:REQ589854 ROM589853:ROM589854 RYI589853:RYI589854 SIE589853:SIE589854 SSA589853:SSA589854 TBW589853:TBW589854 TLS589853:TLS589854 TVO589853:TVO589854 UFK589853:UFK589854 UPG589853:UPG589854 UZC589853:UZC589854 VIY589853:VIY589854 VSU589853:VSU589854 WCQ589853:WCQ589854 WMM589853:WMM589854 WWI589853:WWI589854 V655389:V655390 JW655389:JW655390 TS655389:TS655390 ADO655389:ADO655390 ANK655389:ANK655390 AXG655389:AXG655390 BHC655389:BHC655390 BQY655389:BQY655390 CAU655389:CAU655390 CKQ655389:CKQ655390 CUM655389:CUM655390 DEI655389:DEI655390 DOE655389:DOE655390 DYA655389:DYA655390 EHW655389:EHW655390 ERS655389:ERS655390 FBO655389:FBO655390 FLK655389:FLK655390 FVG655389:FVG655390 GFC655389:GFC655390 GOY655389:GOY655390 GYU655389:GYU655390 HIQ655389:HIQ655390 HSM655389:HSM655390 ICI655389:ICI655390 IME655389:IME655390 IWA655389:IWA655390 JFW655389:JFW655390 JPS655389:JPS655390 JZO655389:JZO655390 KJK655389:KJK655390 KTG655389:KTG655390 LDC655389:LDC655390 LMY655389:LMY655390 LWU655389:LWU655390 MGQ655389:MGQ655390 MQM655389:MQM655390 NAI655389:NAI655390 NKE655389:NKE655390 NUA655389:NUA655390 ODW655389:ODW655390 ONS655389:ONS655390 OXO655389:OXO655390 PHK655389:PHK655390 PRG655389:PRG655390 QBC655389:QBC655390 QKY655389:QKY655390 QUU655389:QUU655390 REQ655389:REQ655390 ROM655389:ROM655390 RYI655389:RYI655390 SIE655389:SIE655390 SSA655389:SSA655390 TBW655389:TBW655390 TLS655389:TLS655390 TVO655389:TVO655390 UFK655389:UFK655390 UPG655389:UPG655390 UZC655389:UZC655390 VIY655389:VIY655390 VSU655389:VSU655390 WCQ655389:WCQ655390 WMM655389:WMM655390 WWI655389:WWI655390 V720925:V720926 JW720925:JW720926 TS720925:TS720926 ADO720925:ADO720926 ANK720925:ANK720926 AXG720925:AXG720926 BHC720925:BHC720926 BQY720925:BQY720926 CAU720925:CAU720926 CKQ720925:CKQ720926 CUM720925:CUM720926 DEI720925:DEI720926 DOE720925:DOE720926 DYA720925:DYA720926 EHW720925:EHW720926 ERS720925:ERS720926 FBO720925:FBO720926 FLK720925:FLK720926 FVG720925:FVG720926 GFC720925:GFC720926 GOY720925:GOY720926 GYU720925:GYU720926 HIQ720925:HIQ720926 HSM720925:HSM720926 ICI720925:ICI720926 IME720925:IME720926 IWA720925:IWA720926 JFW720925:JFW720926 JPS720925:JPS720926 JZO720925:JZO720926 KJK720925:KJK720926 KTG720925:KTG720926 LDC720925:LDC720926 LMY720925:LMY720926 LWU720925:LWU720926 MGQ720925:MGQ720926 MQM720925:MQM720926 NAI720925:NAI720926 NKE720925:NKE720926 NUA720925:NUA720926 ODW720925:ODW720926 ONS720925:ONS720926 OXO720925:OXO720926 PHK720925:PHK720926 PRG720925:PRG720926 QBC720925:QBC720926 QKY720925:QKY720926 QUU720925:QUU720926 REQ720925:REQ720926 ROM720925:ROM720926 RYI720925:RYI720926 SIE720925:SIE720926 SSA720925:SSA720926 TBW720925:TBW720926 TLS720925:TLS720926 TVO720925:TVO720926 UFK720925:UFK720926 UPG720925:UPG720926 UZC720925:UZC720926 VIY720925:VIY720926 VSU720925:VSU720926 WCQ720925:WCQ720926 WMM720925:WMM720926 WWI720925:WWI720926 V786461:V786462 JW786461:JW786462 TS786461:TS786462 ADO786461:ADO786462 ANK786461:ANK786462 AXG786461:AXG786462 BHC786461:BHC786462 BQY786461:BQY786462 CAU786461:CAU786462 CKQ786461:CKQ786462 CUM786461:CUM786462 DEI786461:DEI786462 DOE786461:DOE786462 DYA786461:DYA786462 EHW786461:EHW786462 ERS786461:ERS786462 FBO786461:FBO786462 FLK786461:FLK786462 FVG786461:FVG786462 GFC786461:GFC786462 GOY786461:GOY786462 GYU786461:GYU786462 HIQ786461:HIQ786462 HSM786461:HSM786462 ICI786461:ICI786462 IME786461:IME786462 IWA786461:IWA786462 JFW786461:JFW786462 JPS786461:JPS786462 JZO786461:JZO786462 KJK786461:KJK786462 KTG786461:KTG786462 LDC786461:LDC786462 LMY786461:LMY786462 LWU786461:LWU786462 MGQ786461:MGQ786462 MQM786461:MQM786462 NAI786461:NAI786462 NKE786461:NKE786462 NUA786461:NUA786462 ODW786461:ODW786462 ONS786461:ONS786462 OXO786461:OXO786462 PHK786461:PHK786462 PRG786461:PRG786462 QBC786461:QBC786462 QKY786461:QKY786462 QUU786461:QUU786462 REQ786461:REQ786462 ROM786461:ROM786462 RYI786461:RYI786462 SIE786461:SIE786462 SSA786461:SSA786462 TBW786461:TBW786462 TLS786461:TLS786462 TVO786461:TVO786462 UFK786461:UFK786462 UPG786461:UPG786462 UZC786461:UZC786462 VIY786461:VIY786462 VSU786461:VSU786462 WCQ786461:WCQ786462 WMM786461:WMM786462 WWI786461:WWI786462 V851997:V851998 JW851997:JW851998 TS851997:TS851998 ADO851997:ADO851998 ANK851997:ANK851998 AXG851997:AXG851998 BHC851997:BHC851998 BQY851997:BQY851998 CAU851997:CAU851998 CKQ851997:CKQ851998 CUM851997:CUM851998 DEI851997:DEI851998 DOE851997:DOE851998 DYA851997:DYA851998 EHW851997:EHW851998 ERS851997:ERS851998 FBO851997:FBO851998 FLK851997:FLK851998 FVG851997:FVG851998 GFC851997:GFC851998 GOY851997:GOY851998 GYU851997:GYU851998 HIQ851997:HIQ851998 HSM851997:HSM851998 ICI851997:ICI851998 IME851997:IME851998 IWA851997:IWA851998 JFW851997:JFW851998 JPS851997:JPS851998 JZO851997:JZO851998 KJK851997:KJK851998 KTG851997:KTG851998 LDC851997:LDC851998 LMY851997:LMY851998 LWU851997:LWU851998 MGQ851997:MGQ851998 MQM851997:MQM851998 NAI851997:NAI851998 NKE851997:NKE851998 NUA851997:NUA851998 ODW851997:ODW851998 ONS851997:ONS851998 OXO851997:OXO851998 PHK851997:PHK851998 PRG851997:PRG851998 QBC851997:QBC851998 QKY851997:QKY851998 QUU851997:QUU851998 REQ851997:REQ851998 ROM851997:ROM851998 RYI851997:RYI851998 SIE851997:SIE851998 SSA851997:SSA851998 TBW851997:TBW851998 TLS851997:TLS851998 TVO851997:TVO851998 UFK851997:UFK851998 UPG851997:UPG851998 UZC851997:UZC851998 VIY851997:VIY851998 VSU851997:VSU851998 WCQ851997:WCQ851998 WMM851997:WMM851998 WWI851997:WWI851998 V917533:V917534 JW917533:JW917534 TS917533:TS917534 ADO917533:ADO917534 ANK917533:ANK917534 AXG917533:AXG917534 BHC917533:BHC917534 BQY917533:BQY917534 CAU917533:CAU917534 CKQ917533:CKQ917534 CUM917533:CUM917534 DEI917533:DEI917534 DOE917533:DOE917534 DYA917533:DYA917534 EHW917533:EHW917534 ERS917533:ERS917534 FBO917533:FBO917534 FLK917533:FLK917534 FVG917533:FVG917534 GFC917533:GFC917534 GOY917533:GOY917534 GYU917533:GYU917534 HIQ917533:HIQ917534 HSM917533:HSM917534 ICI917533:ICI917534 IME917533:IME917534 IWA917533:IWA917534 JFW917533:JFW917534 JPS917533:JPS917534 JZO917533:JZO917534 KJK917533:KJK917534 KTG917533:KTG917534 LDC917533:LDC917534 LMY917533:LMY917534 LWU917533:LWU917534 MGQ917533:MGQ917534 MQM917533:MQM917534 NAI917533:NAI917534 NKE917533:NKE917534 NUA917533:NUA917534 ODW917533:ODW917534 ONS917533:ONS917534 OXO917533:OXO917534 PHK917533:PHK917534 PRG917533:PRG917534 QBC917533:QBC917534 QKY917533:QKY917534 QUU917533:QUU917534 REQ917533:REQ917534 ROM917533:ROM917534 RYI917533:RYI917534 SIE917533:SIE917534 SSA917533:SSA917534 TBW917533:TBW917534 TLS917533:TLS917534 TVO917533:TVO917534 UFK917533:UFK917534 UPG917533:UPG917534 UZC917533:UZC917534 VIY917533:VIY917534 VSU917533:VSU917534 WCQ917533:WCQ917534 WMM917533:WMM917534 WWI917533:WWI917534 V983069:V983070 JW983069:JW983070 TS983069:TS983070 ADO983069:ADO983070 ANK983069:ANK983070 AXG983069:AXG983070 BHC983069:BHC983070 BQY983069:BQY983070 CAU983069:CAU983070 CKQ983069:CKQ983070 CUM983069:CUM983070 DEI983069:DEI983070 DOE983069:DOE983070 DYA983069:DYA983070 EHW983069:EHW983070 ERS983069:ERS983070 FBO983069:FBO983070 FLK983069:FLK983070 FVG983069:FVG983070 GFC983069:GFC983070 GOY983069:GOY983070 GYU983069:GYU983070 HIQ983069:HIQ983070 HSM983069:HSM983070 ICI983069:ICI983070 IME983069:IME983070 IWA983069:IWA983070 JFW983069:JFW983070 JPS983069:JPS983070 JZO983069:JZO983070 KJK983069:KJK983070 KTG983069:KTG983070 LDC983069:LDC983070 LMY983069:LMY983070 LWU983069:LWU983070 MGQ983069:MGQ983070 MQM983069:MQM983070 NAI983069:NAI983070 NKE983069:NKE983070 NUA983069:NUA983070 ODW983069:ODW983070 ONS983069:ONS983070 OXO983069:OXO983070 PHK983069:PHK983070 PRG983069:PRG983070 QBC983069:QBC983070 QKY983069:QKY983070 QUU983069:QUU983070 REQ983069:REQ983070 ROM983069:ROM983070 RYI983069:RYI983070 SIE983069:SIE983070 SSA983069:SSA983070 TBW983069:TBW983070 TLS983069:TLS983070 TVO983069:TVO983070 UFK983069:UFK983070 UPG983069:UPG983070 UZC983069:UZC983070 VIY983069:VIY983070 VSU983069:VSU983070 WCQ983069:WCQ983070 WMM983069:WMM983070 JW24 WWP29 V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WWP34 V34 KD34 TZ34 ADV34 ANR34 AXN34 BHJ34 BRF34 CBB34 CKX34 CUT34 DEP34 DOL34 DYH34 EID34 ERZ34 FBV34 FLR34 FVN34 GFJ34 GPF34 GZB34 HIX34 HST34 ICP34 IML34 IWH34 JGD34 JPZ34 JZV34 KJR34 KTN34 LDJ34 LNF34 LXB34 MGX34 MQT34 NAP34 NKL34 NUH34 OED34 ONZ34 OXV34 PHR34 PRN34 QBJ34 QLF34 QVB34 REX34 ROT34 RYP34 SIL34 SSH34 TCD34 TLZ34 TVV34 UFR34 UPN34 UZJ34 VJF34 VTB34 WCX34 WMT34 AH29 AH65565:AH65566 AH131101:AH131102 AH196637:AH196638 AH262173:AH262174 AH327709:AH327710 AH393245:AH393246 AH458781:AH458782 AH524317:AH524318 AH589853:AH589854 AH655389:AH655390 AH720925:AH720926 AH786461:AH786462 AH851997:AH851998 AH917533:AH917534 AH983069:AH983070 AH24 AH34"/>
    <dataValidation allowBlank="1" showInputMessage="1" showErrorMessage="1" prompt="Для выбора выполните двойной щелчок левой клавиши мыши по соответствующей ячейке." sqref="KA24 X65565:X65567 JY65565:JY65567 TU65565:TU65567 ADQ65565:ADQ65567 ANM65565:ANM65567 AXI65565:AXI65567 BHE65565:BHE65567 BRA65565:BRA65567 CAW65565:CAW65567 CKS65565:CKS65567 CUO65565:CUO65567 DEK65565:DEK65567 DOG65565:DOG65567 DYC65565:DYC65567 EHY65565:EHY65567 ERU65565:ERU65567 FBQ65565:FBQ65567 FLM65565:FLM65567 FVI65565:FVI65567 GFE65565:GFE65567 GPA65565:GPA65567 GYW65565:GYW65567 HIS65565:HIS65567 HSO65565:HSO65567 ICK65565:ICK65567 IMG65565:IMG65567 IWC65565:IWC65567 JFY65565:JFY65567 JPU65565:JPU65567 JZQ65565:JZQ65567 KJM65565:KJM65567 KTI65565:KTI65567 LDE65565:LDE65567 LNA65565:LNA65567 LWW65565:LWW65567 MGS65565:MGS65567 MQO65565:MQO65567 NAK65565:NAK65567 NKG65565:NKG65567 NUC65565:NUC65567 ODY65565:ODY65567 ONU65565:ONU65567 OXQ65565:OXQ65567 PHM65565:PHM65567 PRI65565:PRI65567 QBE65565:QBE65567 QLA65565:QLA65567 QUW65565:QUW65567 RES65565:RES65567 ROO65565:ROO65567 RYK65565:RYK65567 SIG65565:SIG65567 SSC65565:SSC65567 TBY65565:TBY65567 TLU65565:TLU65567 TVQ65565:TVQ65567 UFM65565:UFM65567 UPI65565:UPI65567 UZE65565:UZE65567 VJA65565:VJA65567 VSW65565:VSW65567 WCS65565:WCS65567 WMO65565:WMO65567 WWK65565:WWK65567 X131101:X131103 JY131101:JY131103 TU131101:TU131103 ADQ131101:ADQ131103 ANM131101:ANM131103 AXI131101:AXI131103 BHE131101:BHE131103 BRA131101:BRA131103 CAW131101:CAW131103 CKS131101:CKS131103 CUO131101:CUO131103 DEK131101:DEK131103 DOG131101:DOG131103 DYC131101:DYC131103 EHY131101:EHY131103 ERU131101:ERU131103 FBQ131101:FBQ131103 FLM131101:FLM131103 FVI131101:FVI131103 GFE131101:GFE131103 GPA131101:GPA131103 GYW131101:GYW131103 HIS131101:HIS131103 HSO131101:HSO131103 ICK131101:ICK131103 IMG131101:IMG131103 IWC131101:IWC131103 JFY131101:JFY131103 JPU131101:JPU131103 JZQ131101:JZQ131103 KJM131101:KJM131103 KTI131101:KTI131103 LDE131101:LDE131103 LNA131101:LNA131103 LWW131101:LWW131103 MGS131101:MGS131103 MQO131101:MQO131103 NAK131101:NAK131103 NKG131101:NKG131103 NUC131101:NUC131103 ODY131101:ODY131103 ONU131101:ONU131103 OXQ131101:OXQ131103 PHM131101:PHM131103 PRI131101:PRI131103 QBE131101:QBE131103 QLA131101:QLA131103 QUW131101:QUW131103 RES131101:RES131103 ROO131101:ROO131103 RYK131101:RYK131103 SIG131101:SIG131103 SSC131101:SSC131103 TBY131101:TBY131103 TLU131101:TLU131103 TVQ131101:TVQ131103 UFM131101:UFM131103 UPI131101:UPI131103 UZE131101:UZE131103 VJA131101:VJA131103 VSW131101:VSW131103 WCS131101:WCS131103 WMO131101:WMO131103 WWK131101:WWK131103 X196637:X196639 JY196637:JY196639 TU196637:TU196639 ADQ196637:ADQ196639 ANM196637:ANM196639 AXI196637:AXI196639 BHE196637:BHE196639 BRA196637:BRA196639 CAW196637:CAW196639 CKS196637:CKS196639 CUO196637:CUO196639 DEK196637:DEK196639 DOG196637:DOG196639 DYC196637:DYC196639 EHY196637:EHY196639 ERU196637:ERU196639 FBQ196637:FBQ196639 FLM196637:FLM196639 FVI196637:FVI196639 GFE196637:GFE196639 GPA196637:GPA196639 GYW196637:GYW196639 HIS196637:HIS196639 HSO196637:HSO196639 ICK196637:ICK196639 IMG196637:IMG196639 IWC196637:IWC196639 JFY196637:JFY196639 JPU196637:JPU196639 JZQ196637:JZQ196639 KJM196637:KJM196639 KTI196637:KTI196639 LDE196637:LDE196639 LNA196637:LNA196639 LWW196637:LWW196639 MGS196637:MGS196639 MQO196637:MQO196639 NAK196637:NAK196639 NKG196637:NKG196639 NUC196637:NUC196639 ODY196637:ODY196639 ONU196637:ONU196639 OXQ196637:OXQ196639 PHM196637:PHM196639 PRI196637:PRI196639 QBE196637:QBE196639 QLA196637:QLA196639 QUW196637:QUW196639 RES196637:RES196639 ROO196637:ROO196639 RYK196637:RYK196639 SIG196637:SIG196639 SSC196637:SSC196639 TBY196637:TBY196639 TLU196637:TLU196639 TVQ196637:TVQ196639 UFM196637:UFM196639 UPI196637:UPI196639 UZE196637:UZE196639 VJA196637:VJA196639 VSW196637:VSW196639 WCS196637:WCS196639 WMO196637:WMO196639 WWK196637:WWK196639 X262173:X262175 JY262173:JY262175 TU262173:TU262175 ADQ262173:ADQ262175 ANM262173:ANM262175 AXI262173:AXI262175 BHE262173:BHE262175 BRA262173:BRA262175 CAW262173:CAW262175 CKS262173:CKS262175 CUO262173:CUO262175 DEK262173:DEK262175 DOG262173:DOG262175 DYC262173:DYC262175 EHY262173:EHY262175 ERU262173:ERU262175 FBQ262173:FBQ262175 FLM262173:FLM262175 FVI262173:FVI262175 GFE262173:GFE262175 GPA262173:GPA262175 GYW262173:GYW262175 HIS262173:HIS262175 HSO262173:HSO262175 ICK262173:ICK262175 IMG262173:IMG262175 IWC262173:IWC262175 JFY262173:JFY262175 JPU262173:JPU262175 JZQ262173:JZQ262175 KJM262173:KJM262175 KTI262173:KTI262175 LDE262173:LDE262175 LNA262173:LNA262175 LWW262173:LWW262175 MGS262173:MGS262175 MQO262173:MQO262175 NAK262173:NAK262175 NKG262173:NKG262175 NUC262173:NUC262175 ODY262173:ODY262175 ONU262173:ONU262175 OXQ262173:OXQ262175 PHM262173:PHM262175 PRI262173:PRI262175 QBE262173:QBE262175 QLA262173:QLA262175 QUW262173:QUW262175 RES262173:RES262175 ROO262173:ROO262175 RYK262173:RYK262175 SIG262173:SIG262175 SSC262173:SSC262175 TBY262173:TBY262175 TLU262173:TLU262175 TVQ262173:TVQ262175 UFM262173:UFM262175 UPI262173:UPI262175 UZE262173:UZE262175 VJA262173:VJA262175 VSW262173:VSW262175 WCS262173:WCS262175 WMO262173:WMO262175 WWK262173:WWK262175 X327709:X327711 JY327709:JY327711 TU327709:TU327711 ADQ327709:ADQ327711 ANM327709:ANM327711 AXI327709:AXI327711 BHE327709:BHE327711 BRA327709:BRA327711 CAW327709:CAW327711 CKS327709:CKS327711 CUO327709:CUO327711 DEK327709:DEK327711 DOG327709:DOG327711 DYC327709:DYC327711 EHY327709:EHY327711 ERU327709:ERU327711 FBQ327709:FBQ327711 FLM327709:FLM327711 FVI327709:FVI327711 GFE327709:GFE327711 GPA327709:GPA327711 GYW327709:GYW327711 HIS327709:HIS327711 HSO327709:HSO327711 ICK327709:ICK327711 IMG327709:IMG327711 IWC327709:IWC327711 JFY327709:JFY327711 JPU327709:JPU327711 JZQ327709:JZQ327711 KJM327709:KJM327711 KTI327709:KTI327711 LDE327709:LDE327711 LNA327709:LNA327711 LWW327709:LWW327711 MGS327709:MGS327711 MQO327709:MQO327711 NAK327709:NAK327711 NKG327709:NKG327711 NUC327709:NUC327711 ODY327709:ODY327711 ONU327709:ONU327711 OXQ327709:OXQ327711 PHM327709:PHM327711 PRI327709:PRI327711 QBE327709:QBE327711 QLA327709:QLA327711 QUW327709:QUW327711 RES327709:RES327711 ROO327709:ROO327711 RYK327709:RYK327711 SIG327709:SIG327711 SSC327709:SSC327711 TBY327709:TBY327711 TLU327709:TLU327711 TVQ327709:TVQ327711 UFM327709:UFM327711 UPI327709:UPI327711 UZE327709:UZE327711 VJA327709:VJA327711 VSW327709:VSW327711 WCS327709:WCS327711 WMO327709:WMO327711 WWK327709:WWK327711 X393245:X393247 JY393245:JY393247 TU393245:TU393247 ADQ393245:ADQ393247 ANM393245:ANM393247 AXI393245:AXI393247 BHE393245:BHE393247 BRA393245:BRA393247 CAW393245:CAW393247 CKS393245:CKS393247 CUO393245:CUO393247 DEK393245:DEK393247 DOG393245:DOG393247 DYC393245:DYC393247 EHY393245:EHY393247 ERU393245:ERU393247 FBQ393245:FBQ393247 FLM393245:FLM393247 FVI393245:FVI393247 GFE393245:GFE393247 GPA393245:GPA393247 GYW393245:GYW393247 HIS393245:HIS393247 HSO393245:HSO393247 ICK393245:ICK393247 IMG393245:IMG393247 IWC393245:IWC393247 JFY393245:JFY393247 JPU393245:JPU393247 JZQ393245:JZQ393247 KJM393245:KJM393247 KTI393245:KTI393247 LDE393245:LDE393247 LNA393245:LNA393247 LWW393245:LWW393247 MGS393245:MGS393247 MQO393245:MQO393247 NAK393245:NAK393247 NKG393245:NKG393247 NUC393245:NUC393247 ODY393245:ODY393247 ONU393245:ONU393247 OXQ393245:OXQ393247 PHM393245:PHM393247 PRI393245:PRI393247 QBE393245:QBE393247 QLA393245:QLA393247 QUW393245:QUW393247 RES393245:RES393247 ROO393245:ROO393247 RYK393245:RYK393247 SIG393245:SIG393247 SSC393245:SSC393247 TBY393245:TBY393247 TLU393245:TLU393247 TVQ393245:TVQ393247 UFM393245:UFM393247 UPI393245:UPI393247 UZE393245:UZE393247 VJA393245:VJA393247 VSW393245:VSW393247 WCS393245:WCS393247 WMO393245:WMO393247 WWK393245:WWK393247 X458781:X458783 JY458781:JY458783 TU458781:TU458783 ADQ458781:ADQ458783 ANM458781:ANM458783 AXI458781:AXI458783 BHE458781:BHE458783 BRA458781:BRA458783 CAW458781:CAW458783 CKS458781:CKS458783 CUO458781:CUO458783 DEK458781:DEK458783 DOG458781:DOG458783 DYC458781:DYC458783 EHY458781:EHY458783 ERU458781:ERU458783 FBQ458781:FBQ458783 FLM458781:FLM458783 FVI458781:FVI458783 GFE458781:GFE458783 GPA458781:GPA458783 GYW458781:GYW458783 HIS458781:HIS458783 HSO458781:HSO458783 ICK458781:ICK458783 IMG458781:IMG458783 IWC458781:IWC458783 JFY458781:JFY458783 JPU458781:JPU458783 JZQ458781:JZQ458783 KJM458781:KJM458783 KTI458781:KTI458783 LDE458781:LDE458783 LNA458781:LNA458783 LWW458781:LWW458783 MGS458781:MGS458783 MQO458781:MQO458783 NAK458781:NAK458783 NKG458781:NKG458783 NUC458781:NUC458783 ODY458781:ODY458783 ONU458781:ONU458783 OXQ458781:OXQ458783 PHM458781:PHM458783 PRI458781:PRI458783 QBE458781:QBE458783 QLA458781:QLA458783 QUW458781:QUW458783 RES458781:RES458783 ROO458781:ROO458783 RYK458781:RYK458783 SIG458781:SIG458783 SSC458781:SSC458783 TBY458781:TBY458783 TLU458781:TLU458783 TVQ458781:TVQ458783 UFM458781:UFM458783 UPI458781:UPI458783 UZE458781:UZE458783 VJA458781:VJA458783 VSW458781:VSW458783 WCS458781:WCS458783 WMO458781:WMO458783 WWK458781:WWK458783 X524317:X524319 JY524317:JY524319 TU524317:TU524319 ADQ524317:ADQ524319 ANM524317:ANM524319 AXI524317:AXI524319 BHE524317:BHE524319 BRA524317:BRA524319 CAW524317:CAW524319 CKS524317:CKS524319 CUO524317:CUO524319 DEK524317:DEK524319 DOG524317:DOG524319 DYC524317:DYC524319 EHY524317:EHY524319 ERU524317:ERU524319 FBQ524317:FBQ524319 FLM524317:FLM524319 FVI524317:FVI524319 GFE524317:GFE524319 GPA524317:GPA524319 GYW524317:GYW524319 HIS524317:HIS524319 HSO524317:HSO524319 ICK524317:ICK524319 IMG524317:IMG524319 IWC524317:IWC524319 JFY524317:JFY524319 JPU524317:JPU524319 JZQ524317:JZQ524319 KJM524317:KJM524319 KTI524317:KTI524319 LDE524317:LDE524319 LNA524317:LNA524319 LWW524317:LWW524319 MGS524317:MGS524319 MQO524317:MQO524319 NAK524317:NAK524319 NKG524317:NKG524319 NUC524317:NUC524319 ODY524317:ODY524319 ONU524317:ONU524319 OXQ524317:OXQ524319 PHM524317:PHM524319 PRI524317:PRI524319 QBE524317:QBE524319 QLA524317:QLA524319 QUW524317:QUW524319 RES524317:RES524319 ROO524317:ROO524319 RYK524317:RYK524319 SIG524317:SIG524319 SSC524317:SSC524319 TBY524317:TBY524319 TLU524317:TLU524319 TVQ524317:TVQ524319 UFM524317:UFM524319 UPI524317:UPI524319 UZE524317:UZE524319 VJA524317:VJA524319 VSW524317:VSW524319 WCS524317:WCS524319 WMO524317:WMO524319 WWK524317:WWK524319 X589853:X589855 JY589853:JY589855 TU589853:TU589855 ADQ589853:ADQ589855 ANM589853:ANM589855 AXI589853:AXI589855 BHE589853:BHE589855 BRA589853:BRA589855 CAW589853:CAW589855 CKS589853:CKS589855 CUO589853:CUO589855 DEK589853:DEK589855 DOG589853:DOG589855 DYC589853:DYC589855 EHY589853:EHY589855 ERU589853:ERU589855 FBQ589853:FBQ589855 FLM589853:FLM589855 FVI589853:FVI589855 GFE589853:GFE589855 GPA589853:GPA589855 GYW589853:GYW589855 HIS589853:HIS589855 HSO589853:HSO589855 ICK589853:ICK589855 IMG589853:IMG589855 IWC589853:IWC589855 JFY589853:JFY589855 JPU589853:JPU589855 JZQ589853:JZQ589855 KJM589853:KJM589855 KTI589853:KTI589855 LDE589853:LDE589855 LNA589853:LNA589855 LWW589853:LWW589855 MGS589853:MGS589855 MQO589853:MQO589855 NAK589853:NAK589855 NKG589853:NKG589855 NUC589853:NUC589855 ODY589853:ODY589855 ONU589853:ONU589855 OXQ589853:OXQ589855 PHM589853:PHM589855 PRI589853:PRI589855 QBE589853:QBE589855 QLA589853:QLA589855 QUW589853:QUW589855 RES589853:RES589855 ROO589853:ROO589855 RYK589853:RYK589855 SIG589853:SIG589855 SSC589853:SSC589855 TBY589853:TBY589855 TLU589853:TLU589855 TVQ589853:TVQ589855 UFM589853:UFM589855 UPI589853:UPI589855 UZE589853:UZE589855 VJA589853:VJA589855 VSW589853:VSW589855 WCS589853:WCS589855 WMO589853:WMO589855 WWK589853:WWK589855 X655389:X655391 JY655389:JY655391 TU655389:TU655391 ADQ655389:ADQ655391 ANM655389:ANM655391 AXI655389:AXI655391 BHE655389:BHE655391 BRA655389:BRA655391 CAW655389:CAW655391 CKS655389:CKS655391 CUO655389:CUO655391 DEK655389:DEK655391 DOG655389:DOG655391 DYC655389:DYC655391 EHY655389:EHY655391 ERU655389:ERU655391 FBQ655389:FBQ655391 FLM655389:FLM655391 FVI655389:FVI655391 GFE655389:GFE655391 GPA655389:GPA655391 GYW655389:GYW655391 HIS655389:HIS655391 HSO655389:HSO655391 ICK655389:ICK655391 IMG655389:IMG655391 IWC655389:IWC655391 JFY655389:JFY655391 JPU655389:JPU655391 JZQ655389:JZQ655391 KJM655389:KJM655391 KTI655389:KTI655391 LDE655389:LDE655391 LNA655389:LNA655391 LWW655389:LWW655391 MGS655389:MGS655391 MQO655389:MQO655391 NAK655389:NAK655391 NKG655389:NKG655391 NUC655389:NUC655391 ODY655389:ODY655391 ONU655389:ONU655391 OXQ655389:OXQ655391 PHM655389:PHM655391 PRI655389:PRI655391 QBE655389:QBE655391 QLA655389:QLA655391 QUW655389:QUW655391 RES655389:RES655391 ROO655389:ROO655391 RYK655389:RYK655391 SIG655389:SIG655391 SSC655389:SSC655391 TBY655389:TBY655391 TLU655389:TLU655391 TVQ655389:TVQ655391 UFM655389:UFM655391 UPI655389:UPI655391 UZE655389:UZE655391 VJA655389:VJA655391 VSW655389:VSW655391 WCS655389:WCS655391 WMO655389:WMO655391 WWK655389:WWK655391 X720925:X720927 JY720925:JY720927 TU720925:TU720927 ADQ720925:ADQ720927 ANM720925:ANM720927 AXI720925:AXI720927 BHE720925:BHE720927 BRA720925:BRA720927 CAW720925:CAW720927 CKS720925:CKS720927 CUO720925:CUO720927 DEK720925:DEK720927 DOG720925:DOG720927 DYC720925:DYC720927 EHY720925:EHY720927 ERU720925:ERU720927 FBQ720925:FBQ720927 FLM720925:FLM720927 FVI720925:FVI720927 GFE720925:GFE720927 GPA720925:GPA720927 GYW720925:GYW720927 HIS720925:HIS720927 HSO720925:HSO720927 ICK720925:ICK720927 IMG720925:IMG720927 IWC720925:IWC720927 JFY720925:JFY720927 JPU720925:JPU720927 JZQ720925:JZQ720927 KJM720925:KJM720927 KTI720925:KTI720927 LDE720925:LDE720927 LNA720925:LNA720927 LWW720925:LWW720927 MGS720925:MGS720927 MQO720925:MQO720927 NAK720925:NAK720927 NKG720925:NKG720927 NUC720925:NUC720927 ODY720925:ODY720927 ONU720925:ONU720927 OXQ720925:OXQ720927 PHM720925:PHM720927 PRI720925:PRI720927 QBE720925:QBE720927 QLA720925:QLA720927 QUW720925:QUW720927 RES720925:RES720927 ROO720925:ROO720927 RYK720925:RYK720927 SIG720925:SIG720927 SSC720925:SSC720927 TBY720925:TBY720927 TLU720925:TLU720927 TVQ720925:TVQ720927 UFM720925:UFM720927 UPI720925:UPI720927 UZE720925:UZE720927 VJA720925:VJA720927 VSW720925:VSW720927 WCS720925:WCS720927 WMO720925:WMO720927 WWK720925:WWK720927 X786461:X786463 JY786461:JY786463 TU786461:TU786463 ADQ786461:ADQ786463 ANM786461:ANM786463 AXI786461:AXI786463 BHE786461:BHE786463 BRA786461:BRA786463 CAW786461:CAW786463 CKS786461:CKS786463 CUO786461:CUO786463 DEK786461:DEK786463 DOG786461:DOG786463 DYC786461:DYC786463 EHY786461:EHY786463 ERU786461:ERU786463 FBQ786461:FBQ786463 FLM786461:FLM786463 FVI786461:FVI786463 GFE786461:GFE786463 GPA786461:GPA786463 GYW786461:GYW786463 HIS786461:HIS786463 HSO786461:HSO786463 ICK786461:ICK786463 IMG786461:IMG786463 IWC786461:IWC786463 JFY786461:JFY786463 JPU786461:JPU786463 JZQ786461:JZQ786463 KJM786461:KJM786463 KTI786461:KTI786463 LDE786461:LDE786463 LNA786461:LNA786463 LWW786461:LWW786463 MGS786461:MGS786463 MQO786461:MQO786463 NAK786461:NAK786463 NKG786461:NKG786463 NUC786461:NUC786463 ODY786461:ODY786463 ONU786461:ONU786463 OXQ786461:OXQ786463 PHM786461:PHM786463 PRI786461:PRI786463 QBE786461:QBE786463 QLA786461:QLA786463 QUW786461:QUW786463 RES786461:RES786463 ROO786461:ROO786463 RYK786461:RYK786463 SIG786461:SIG786463 SSC786461:SSC786463 TBY786461:TBY786463 TLU786461:TLU786463 TVQ786461:TVQ786463 UFM786461:UFM786463 UPI786461:UPI786463 UZE786461:UZE786463 VJA786461:VJA786463 VSW786461:VSW786463 WCS786461:WCS786463 WMO786461:WMO786463 WWK786461:WWK786463 X851997:X851999 JY851997:JY851999 TU851997:TU851999 ADQ851997:ADQ851999 ANM851997:ANM851999 AXI851997:AXI851999 BHE851997:BHE851999 BRA851997:BRA851999 CAW851997:CAW851999 CKS851997:CKS851999 CUO851997:CUO851999 DEK851997:DEK851999 DOG851997:DOG851999 DYC851997:DYC851999 EHY851997:EHY851999 ERU851997:ERU851999 FBQ851997:FBQ851999 FLM851997:FLM851999 FVI851997:FVI851999 GFE851997:GFE851999 GPA851997:GPA851999 GYW851997:GYW851999 HIS851997:HIS851999 HSO851997:HSO851999 ICK851997:ICK851999 IMG851997:IMG851999 IWC851997:IWC851999 JFY851997:JFY851999 JPU851997:JPU851999 JZQ851997:JZQ851999 KJM851997:KJM851999 KTI851997:KTI851999 LDE851997:LDE851999 LNA851997:LNA851999 LWW851997:LWW851999 MGS851997:MGS851999 MQO851997:MQO851999 NAK851997:NAK851999 NKG851997:NKG851999 NUC851997:NUC851999 ODY851997:ODY851999 ONU851997:ONU851999 OXQ851997:OXQ851999 PHM851997:PHM851999 PRI851997:PRI851999 QBE851997:QBE851999 QLA851997:QLA851999 QUW851997:QUW851999 RES851997:RES851999 ROO851997:ROO851999 RYK851997:RYK851999 SIG851997:SIG851999 SSC851997:SSC851999 TBY851997:TBY851999 TLU851997:TLU851999 TVQ851997:TVQ851999 UFM851997:UFM851999 UPI851997:UPI851999 UZE851997:UZE851999 VJA851997:VJA851999 VSW851997:VSW851999 WCS851997:WCS851999 WMO851997:WMO851999 WWK851997:WWK851999 X917533:X917535 JY917533:JY917535 TU917533:TU917535 ADQ917533:ADQ917535 ANM917533:ANM917535 AXI917533:AXI917535 BHE917533:BHE917535 BRA917533:BRA917535 CAW917533:CAW917535 CKS917533:CKS917535 CUO917533:CUO917535 DEK917533:DEK917535 DOG917533:DOG917535 DYC917533:DYC917535 EHY917533:EHY917535 ERU917533:ERU917535 FBQ917533:FBQ917535 FLM917533:FLM917535 FVI917533:FVI917535 GFE917533:GFE917535 GPA917533:GPA917535 GYW917533:GYW917535 HIS917533:HIS917535 HSO917533:HSO917535 ICK917533:ICK917535 IMG917533:IMG917535 IWC917533:IWC917535 JFY917533:JFY917535 JPU917533:JPU917535 JZQ917533:JZQ917535 KJM917533:KJM917535 KTI917533:KTI917535 LDE917533:LDE917535 LNA917533:LNA917535 LWW917533:LWW917535 MGS917533:MGS917535 MQO917533:MQO917535 NAK917533:NAK917535 NKG917533:NKG917535 NUC917533:NUC917535 ODY917533:ODY917535 ONU917533:ONU917535 OXQ917533:OXQ917535 PHM917533:PHM917535 PRI917533:PRI917535 QBE917533:QBE917535 QLA917533:QLA917535 QUW917533:QUW917535 RES917533:RES917535 ROO917533:ROO917535 RYK917533:RYK917535 SIG917533:SIG917535 SSC917533:SSC917535 TBY917533:TBY917535 TLU917533:TLU917535 TVQ917533:TVQ917535 UFM917533:UFM917535 UPI917533:UPI917535 UZE917533:UZE917535 VJA917533:VJA917535 VSW917533:VSW917535 WCS917533:WCS917535 WMO917533:WMO917535 WWK917533:WWK917535 X983069:X983071 JY983069:JY983071 TU983069:TU983071 ADQ983069:ADQ983071 ANM983069:ANM983071 AXI983069:AXI983071 BHE983069:BHE983071 BRA983069:BRA983071 CAW983069:CAW983071 CKS983069:CKS983071 CUO983069:CUO983071 DEK983069:DEK983071 DOG983069:DOG983071 DYC983069:DYC983071 EHY983069:EHY983071 ERU983069:ERU983071 FBQ983069:FBQ983071 FLM983069:FLM983071 FVI983069:FVI983071 GFE983069:GFE983071 GPA983069:GPA983071 GYW983069:GYW983071 HIS983069:HIS983071 HSO983069:HSO983071 ICK983069:ICK983071 IMG983069:IMG983071 IWC983069:IWC983071 JFY983069:JFY983071 JPU983069:JPU983071 JZQ983069:JZQ983071 KJM983069:KJM983071 KTI983069:KTI983071 LDE983069:LDE983071 LNA983069:LNA983071 LWW983069:LWW983071 MGS983069:MGS983071 MQO983069:MQO983071 NAK983069:NAK983071 NKG983069:NKG983071 NUC983069:NUC983071 ODY983069:ODY983071 ONU983069:ONU983071 OXQ983069:OXQ983071 PHM983069:PHM983071 PRI983069:PRI983071 QBE983069:QBE983071 QLA983069:QLA983071 QUW983069:QUW983071 RES983069:RES983071 ROO983069:ROO983071 RYK983069:RYK983071 SIG983069:SIG983071 SSC983069:SSC983071 TBY983069:TBY983071 TLU983069:TLU983071 TVQ983069:TVQ983071 UFM983069:UFM983071 UPI983069:UPI983071 UZE983069:UZE983071 VJA983069:VJA983071 VSW983069:VSW983071 WCS983069:WCS983071 WMO983069:WMO983071 WWK983069:WWK983071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69:WWM983070 Z196637:Z196638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Z262173:Z262174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Z327709:Z327710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Z393245:Z393246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Z458781:Z458782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Z524317:Z524318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Z589853:Z589854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Z655389:Z655390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Z720925:Z720926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Z786461:Z786462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Z851997:Z851998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Z917533:Z917534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Z983069:Z983070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Z2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Z65565:Z65566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Z29 WMO24:WMO25 WCS24:WCS25 VSW24:VSW25 VJA24:VJA25 UZE24:UZE25 UPI24:UPI25 UFM24:UFM25 TVQ24:TVQ25 TLU24:TLU25 TBY24:TBY25 SSC24:SSC25 SIG24:SIG25 RYK24:RYK25 ROO24:ROO25 RES24:RES25 QUW24:QUW25 QLA24:QLA25 QBE24:QBE25 PRI24:PRI25 PHM24:PHM25 OXQ24:OXQ25 ONU24:ONU25 ODY24:ODY25 NUC24:NUC25 NKG24:NKG25 NAK24:NAK25 MQO24:MQO25 MGS24:MGS25 LWW24:LWW25 LNA24:LNA25 LDE24:LDE25 KTI24:KTI25 KJM24:KJM25 JZQ24:JZQ25 JPU24:JPU25 JFY24:JFY25 IWC24:IWC25 IMG24:IMG25 ICK24:ICK25 HSO24:HSO25 HIS24:HIS25 GYW24:GYW25 GPA24:GPA25 GFE24:GFE25 FVI24:FVI25 FLM24:FLM25 FBQ24:FBQ25 ERU24:ERU25 EHY24:EHY25 DYC24:DYC25 DOG24:DOG25 DEK24:DEK25 CUO24:CUO25 CKS24:CKS25 CAW24:CAW25 BRA24:BRA25 BHE24:BHE25 AXI24:AXI25 ANM24:ANM25 ADQ24:ADQ25 TU24:TU25 JY24:JY25 X24:X25 WWK24:WWK25 VJJ29 VTF29 WDB29 WMX29 WWT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Z34 WWR29:WWR30 WMV29:WMV30 WCZ29:WCZ30 VTD29:VTD30 VJH29:VJH30 UZL29:UZL30 UPP29:UPP30 UFT29:UFT30 TVX29:TVX30 TMB29:TMB30 TCF29:TCF30 SSJ29:SSJ30 SIN29:SIN30 RYR29:RYR30 ROV29:ROV30 REZ29:REZ30 QVD29:QVD30 QLH29:QLH30 QBL29:QBL30 PRP29:PRP30 PHT29:PHT30 OXX29:OXX30 OOB29:OOB30 OEF29:OEF30 NUJ29:NUJ30 NKN29:NKN30 NAR29:NAR30 MQV29:MQV30 MGZ29:MGZ30 LXD29:LXD30 LNH29:LNH30 LDL29:LDL30 KTP29:KTP30 KJT29:KJT30 JZX29:JZX30 JQB29:JQB30 JGF29:JGF30 IWJ29:IWJ30 IMN29:IMN30 ICR29:ICR30 HSV29:HSV30 HIZ29:HIZ30 GZD29:GZD30 GPH29:GPH30 GFL29:GFL30 FVP29:FVP30 FLT29:FLT30 FBX29:FBX30 ESB29:ESB30 EIF29:EIF30 DYJ29:DYJ30 DON29:DON30 DER29:DER30 CUV29:CUV30 CKZ29:CKZ30 CBD29:CBD30 BRH29:BRH30 BHL29:BHL30 AXP29:AXP30 ANT29:ANT30 ADX29:ADX30 UB29:UB30 KF29:KF30 X29:X30 VJJ34 VTF34 WDB34 WMX34 WWT34 KH34 UD34 ADZ34 ANV34 AXR34 BHN34 BRJ34 CBF34 CLB34 CUX34 DET34 DOP34 DYL34 EIH34 ESD34 FBZ34 FLV34 FVR34 GFN34 GPJ34 GZF34 HJB34 HSX34 ICT34 IMP34 IWL34 JGH34 JQD34 JZZ34 KJV34 KTR34 LDN34 LNJ34 LXF34 MHB34 MQX34 NAT34 NKP34 NUL34 OEH34 OOD34 OXZ34 PHV34 PRR34 QBN34 QLJ34 QVF34 RFB34 ROX34 RYT34 SIP34 SSL34 TCH34 TMD34 TVZ34 UFV34 UPR34 UZN34 X34:X35 WWR34:WWR35 WMV34:WMV35 WCZ34:WCZ35 VTD34:VTD35 VJH34:VJH35 UZL34:UZL35 UPP34:UPP35 UFT34:UFT35 TVX34:TVX35 TMB34:TMB35 TCF34:TCF35 SSJ34:SSJ35 SIN34:SIN35 RYR34:RYR35 ROV34:ROV35 REZ34:REZ35 QVD34:QVD35 QLH34:QLH35 QBL34:QBL35 PRP34:PRP35 PHT34:PHT35 OXX34:OXX35 OOB34:OOB35 OEF34:OEF35 NUJ34:NUJ35 NKN34:NKN35 NAR34:NAR35 MQV34:MQV35 MGZ34:MGZ35 LXD34:LXD35 LNH34:LNH35 LDL34:LDL35 KTP34:KTP35 KJT34:KJT35 JZX34:JZX35 JQB34:JQB35 JGF34:JGF35 IWJ34:IWJ35 IMN34:IMN35 ICR34:ICR35 HSV34:HSV35 HIZ34:HIZ35 GZD34:GZD35 GPH34:GPH35 GFL34:GFL35 FVP34:FVP35 FLT34:FLT35 FBX34:FBX35 ESB34:ESB35 EIF34:EIF35 DYJ34:DYJ35 DON34:DON35 DER34:DER35 CUV34:CUV35 CKZ34:CKZ35 CBD34:CBD35 BRH34:BRH35 BHL34:BHL35 AXP34:AXP35 ANT34:ANT35 ADX34:ADX35 UB34:UB35 KF34:KF35 Z131101:Z131102 AJ65565:AJ65567 AJ131101:AJ131103 AJ196637:AJ196639 AJ262173:AJ262175 AJ327709:AJ327711 AJ393245:AJ393247 AJ458781:AJ458783 AJ524317:AJ524319 AJ589853:AJ589855 AJ655389:AJ655391 AJ720925:AJ720927 AJ786461:AJ786463 AJ851997:AJ851999 AJ917533:AJ917535 AJ983069:AJ983071 AL262173:AL262174 AL327709:AL327710 AL393245:AL393246 AL458781:AL458782 AL524317:AL524318 AL589853:AL589854 AL655389:AL655390 AL720925:AL720926 AL786461:AL786462 AL851997:AL851998 AL917533:AL917534 AL983069:AL983070 AL29 AL65565:AL65566 AL24 AL131101:AL131102 AL34 AJ29:AJ30 AJ24:AJ25 AJ34:AJ35 AL196637:AL196638"/>
    <dataValidation type="textLength" operator="lessThanOrEqual" allowBlank="1" showInputMessage="1" showErrorMessage="1" errorTitle="Ошибка" error="Допускается ввод не более 900 символов!" prompt="Укажите поставщика" sqref="WVZ983070 M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M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M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M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M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M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M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M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M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M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M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M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M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M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M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formula1>900</formula1>
    </dataValidation>
    <dataValidation type="list" allowBlank="1" showInputMessage="1" showErrorMessage="1" errorTitle="Ошибка" error="Выберите значение из списка" prompt="Выберите значение из списка" sqref="M24 M29 M34">
      <formula1>kind_of_heat_transfer</formula1>
    </dataValidation>
    <dataValidation type="decimal" allowBlank="1" showErrorMessage="1" errorTitle="Ошибка" error="Допускается ввод только действительных чисел!" sqref="O24:P24 O29:P29 O34:P34 AA29:AB29 AA24:AB24 AA34:AB3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election activeCell="E1" sqref="E1"/>
    </sheetView>
  </sheetViews>
  <sheetFormatPr defaultColWidth="10.625" defaultRowHeight="13.8"/>
  <cols>
    <col min="1" max="1" width="3.75" style="215" hidden="1" customWidth="1"/>
    <col min="2" max="4" width="3.75" style="202" hidden="1" customWidth="1"/>
    <col min="5" max="5" width="3.75" style="87" customWidth="1"/>
    <col min="6" max="6" width="9.75" style="36" customWidth="1"/>
    <col min="7" max="7" width="37.75" style="36" customWidth="1"/>
    <col min="8" max="8" width="66.875" style="36" customWidth="1"/>
    <col min="9" max="9" width="115.75" style="36" customWidth="1"/>
    <col min="10" max="11" width="10.625" style="202"/>
    <col min="12" max="12" width="11.125" style="202" customWidth="1"/>
    <col min="13" max="20" width="10.625" style="202"/>
    <col min="21" max="16384" width="10.625" style="36"/>
  </cols>
  <sheetData>
    <row r="1" spans="1:20" ht="3.15" customHeight="1">
      <c r="A1" s="215" t="s">
        <v>208</v>
      </c>
    </row>
    <row r="2" spans="1:20" ht="22.2">
      <c r="F2" s="1209" t="s">
        <v>490</v>
      </c>
      <c r="G2" s="1210"/>
      <c r="H2" s="1211"/>
      <c r="I2" s="435"/>
    </row>
    <row r="3" spans="1:20" ht="3.15" customHeight="1"/>
    <row r="4" spans="1:20" s="190" customFormat="1" ht="11.4">
      <c r="A4" s="214"/>
      <c r="B4" s="214"/>
      <c r="C4" s="214"/>
      <c r="D4" s="214"/>
      <c r="F4" s="1163" t="s">
        <v>453</v>
      </c>
      <c r="G4" s="1163"/>
      <c r="H4" s="1163"/>
      <c r="I4" s="1212"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12"/>
      <c r="J5" s="214"/>
      <c r="K5" s="214"/>
      <c r="L5" s="214"/>
      <c r="M5" s="214"/>
      <c r="N5" s="214"/>
      <c r="O5" s="214"/>
      <c r="P5" s="214"/>
      <c r="Q5" s="214"/>
      <c r="R5" s="214"/>
      <c r="S5" s="214"/>
      <c r="T5" s="214"/>
    </row>
    <row r="6" spans="1:20" s="190" customFormat="1" ht="12.15"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600000000000001">
      <c r="A7" s="214"/>
      <c r="B7" s="214"/>
      <c r="C7" s="214"/>
      <c r="D7" s="214"/>
      <c r="F7" s="334">
        <v>1</v>
      </c>
      <c r="G7" s="416" t="s">
        <v>491</v>
      </c>
      <c r="H7" s="317" t="str">
        <f>IF(dateCh="","",dateCh)</f>
        <v>18.12.2020</v>
      </c>
      <c r="I7" s="196" t="s">
        <v>492</v>
      </c>
      <c r="J7" s="333"/>
      <c r="K7" s="214"/>
      <c r="L7" s="214"/>
      <c r="M7" s="214"/>
      <c r="N7" s="214"/>
      <c r="O7" s="214"/>
      <c r="P7" s="214"/>
      <c r="Q7" s="214"/>
      <c r="R7" s="214"/>
      <c r="S7" s="214"/>
      <c r="T7" s="214"/>
    </row>
    <row r="8" spans="1:20" s="190" customFormat="1" ht="45.6">
      <c r="A8" s="1213">
        <v>1</v>
      </c>
      <c r="B8" s="214"/>
      <c r="C8" s="214"/>
      <c r="D8" s="214"/>
      <c r="F8" s="334" t="str">
        <f>"2." &amp;mergeValue(A8)</f>
        <v>2.1</v>
      </c>
      <c r="G8" s="416" t="s">
        <v>493</v>
      </c>
      <c r="H8" s="317" t="str">
        <f>IF('Перечень тарифов'!R47="","наименование отсутствует","" &amp; 'Перечень тарифов'!R47 &amp; "")</f>
        <v>наименование отсутствует</v>
      </c>
      <c r="I8" s="196" t="s">
        <v>589</v>
      </c>
      <c r="J8" s="333"/>
      <c r="K8" s="214"/>
      <c r="L8" s="214"/>
      <c r="M8" s="214"/>
      <c r="N8" s="214"/>
      <c r="O8" s="214"/>
      <c r="P8" s="214"/>
      <c r="Q8" s="214"/>
      <c r="R8" s="214"/>
      <c r="S8" s="214"/>
      <c r="T8" s="214"/>
    </row>
    <row r="9" spans="1:20" s="190" customFormat="1" ht="22.8">
      <c r="A9" s="1213"/>
      <c r="B9" s="214"/>
      <c r="C9" s="214"/>
      <c r="D9" s="214"/>
      <c r="F9" s="334" t="str">
        <f>"3." &amp;mergeValue(A9)</f>
        <v>3.1</v>
      </c>
      <c r="G9" s="416" t="s">
        <v>494</v>
      </c>
      <c r="H9" s="317" t="str">
        <f>IF('Перечень тарифов'!F47="","наименование отсутствует","" &amp; 'Перечень тарифов'!F47 &amp; "")</f>
        <v>Подключение (технологическое присоединение) к системе теплоснабжения</v>
      </c>
      <c r="I9" s="196" t="s">
        <v>587</v>
      </c>
      <c r="J9" s="333"/>
      <c r="K9" s="214"/>
      <c r="L9" s="214"/>
      <c r="M9" s="214"/>
      <c r="N9" s="214"/>
      <c r="O9" s="214"/>
      <c r="P9" s="214"/>
      <c r="Q9" s="214"/>
      <c r="R9" s="214"/>
      <c r="S9" s="214"/>
      <c r="T9" s="214"/>
    </row>
    <row r="10" spans="1:20" s="190" customFormat="1" ht="22.8">
      <c r="A10" s="1213"/>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600000000000001">
      <c r="A11" s="1213"/>
      <c r="B11" s="1213">
        <v>1</v>
      </c>
      <c r="C11" s="343"/>
      <c r="D11" s="343"/>
      <c r="F11" s="334" t="str">
        <f>"4."&amp;mergeValue(A11) &amp;"."&amp;mergeValue(B11)</f>
        <v>4.1.1</v>
      </c>
      <c r="G11" s="324" t="s">
        <v>591</v>
      </c>
      <c r="H11" s="317" t="str">
        <f>IF(region_name="","",region_name)</f>
        <v>г.Санкт-Петербург</v>
      </c>
      <c r="I11" s="196" t="s">
        <v>498</v>
      </c>
      <c r="J11" s="333"/>
      <c r="K11" s="214"/>
      <c r="L11" s="214"/>
      <c r="M11" s="214"/>
      <c r="N11" s="214"/>
      <c r="O11" s="214"/>
      <c r="P11" s="214"/>
      <c r="Q11" s="214"/>
      <c r="R11" s="214"/>
      <c r="S11" s="214"/>
      <c r="T11" s="214"/>
    </row>
    <row r="12" spans="1:20" s="190" customFormat="1" ht="22.8">
      <c r="A12" s="1213"/>
      <c r="B12" s="1213"/>
      <c r="C12" s="1213">
        <v>1</v>
      </c>
      <c r="D12" s="343"/>
      <c r="F12" s="334" t="str">
        <f>"4."&amp;mergeValue(A12) &amp;"."&amp;mergeValue(B12)&amp;"."&amp;mergeValue(C12)</f>
        <v>4.1.1.1</v>
      </c>
      <c r="G12" s="340" t="s">
        <v>496</v>
      </c>
      <c r="H12" s="317" t="str">
        <f>IF(Территории!H13="","","" &amp; Территории!H13 &amp; "")</f>
        <v>город Санкт-Петербург</v>
      </c>
      <c r="I12" s="196" t="s">
        <v>499</v>
      </c>
      <c r="J12" s="333"/>
      <c r="K12" s="214"/>
      <c r="L12" s="214"/>
      <c r="M12" s="214"/>
      <c r="N12" s="214"/>
      <c r="O12" s="214"/>
      <c r="P12" s="214"/>
      <c r="Q12" s="214"/>
      <c r="R12" s="214"/>
      <c r="S12" s="214"/>
      <c r="T12" s="214"/>
    </row>
    <row r="13" spans="1:20" s="190" customFormat="1" ht="57">
      <c r="A13" s="1213"/>
      <c r="B13" s="1213"/>
      <c r="C13" s="1213"/>
      <c r="D13" s="343">
        <v>1</v>
      </c>
      <c r="F13" s="334" t="str">
        <f>"4."&amp;mergeValue(A13) &amp;"."&amp;mergeValue(B13)&amp;"."&amp;mergeValue(C13)&amp;"."&amp;mergeValue(D13)</f>
        <v>4.1.1.1.1</v>
      </c>
      <c r="G13" s="419" t="s">
        <v>497</v>
      </c>
      <c r="H13" s="317" t="str">
        <f>IF(Территории!R14="","","" &amp; Территории!R14 &amp; "")</f>
        <v>город Санкт-Петербург (40000000)</v>
      </c>
      <c r="I13" s="1107" t="s">
        <v>590</v>
      </c>
      <c r="J13" s="333"/>
      <c r="K13" s="214"/>
      <c r="L13" s="214"/>
      <c r="M13" s="214"/>
      <c r="N13" s="214"/>
      <c r="O13" s="214"/>
      <c r="P13" s="214"/>
      <c r="Q13" s="214"/>
      <c r="R13" s="214"/>
      <c r="S13" s="214"/>
      <c r="T13" s="214"/>
    </row>
    <row r="14" spans="1:20" s="326" customFormat="1" ht="3.15"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208" t="s">
        <v>592</v>
      </c>
      <c r="H15" s="1208"/>
      <c r="I15" s="226"/>
      <c r="J15" s="327"/>
      <c r="K15" s="327"/>
      <c r="L15" s="327"/>
      <c r="M15" s="327"/>
      <c r="N15" s="327"/>
      <c r="O15" s="327"/>
      <c r="P15" s="327"/>
      <c r="Q15" s="327"/>
      <c r="R15" s="327"/>
      <c r="S15" s="327"/>
      <c r="T15" s="327"/>
    </row>
  </sheetData>
  <sheetProtection algorithmName="SHA-512" hashValue="eBhKa+/6ypSYSOmVEhKcGsBfoG0zVybd8P3td0FifcJrr0fU6JWtp0jK9UiAZYBEwye8kifFY9ip2Rf8TmSm8A==" saltValue="rDj/8leDI7VJxu3UXft0E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34"/>
  <sheetViews>
    <sheetView showGridLines="0" topLeftCell="I4" zoomScaleNormal="100" workbookViewId="0">
      <selection activeCell="I4" sqref="I4"/>
    </sheetView>
  </sheetViews>
  <sheetFormatPr defaultColWidth="10.625" defaultRowHeight="13.8"/>
  <cols>
    <col min="1" max="6" width="10.625" style="500" hidden="1" customWidth="1"/>
    <col min="7" max="8" width="7" style="506" hidden="1" customWidth="1"/>
    <col min="9" max="9" width="3.75" style="484" customWidth="1"/>
    <col min="10" max="11" width="3.75" style="483" customWidth="1"/>
    <col min="12" max="12" width="12.75" style="477" customWidth="1"/>
    <col min="13" max="13" width="28" style="477" customWidth="1"/>
    <col min="14" max="16" width="3.75" style="477" customWidth="1"/>
    <col min="17" max="17" width="13.125" style="477" customWidth="1"/>
    <col min="18" max="20" width="3.75" style="477" customWidth="1"/>
    <col min="21" max="21" width="23.75" style="477" customWidth="1"/>
    <col min="22" max="24" width="3.75" style="477" customWidth="1"/>
    <col min="25" max="25" width="23.75" style="477" customWidth="1"/>
    <col min="26" max="26" width="11.25" style="477" customWidth="1"/>
    <col min="27" max="27" width="11.625" style="477" customWidth="1"/>
    <col min="28" max="28" width="11.75" style="477" customWidth="1"/>
    <col min="29" max="29" width="3.75" style="477" customWidth="1"/>
    <col min="30" max="30" width="11.75" style="477" customWidth="1"/>
    <col min="31" max="31" width="8.625" style="477" hidden="1" customWidth="1"/>
    <col min="32" max="32" width="4.75" style="477" customWidth="1"/>
    <col min="33" max="33" width="115.75" style="477" customWidth="1"/>
    <col min="34" max="35" width="10.625" style="500"/>
    <col min="36" max="36" width="13.375" style="500" customWidth="1"/>
    <col min="37" max="37" width="10.625" style="500"/>
    <col min="38" max="246" width="10.625" style="477"/>
    <col min="247" max="254" width="0" style="477" hidden="1" customWidth="1"/>
    <col min="255" max="257" width="3.75" style="477" customWidth="1"/>
    <col min="258" max="258" width="12.75" style="477" customWidth="1"/>
    <col min="259" max="259" width="47.375" style="477" customWidth="1"/>
    <col min="260" max="260" width="5.625" style="477" customWidth="1"/>
    <col min="261" max="262" width="3.75" style="477" customWidth="1"/>
    <col min="263" max="263" width="22" style="477" customWidth="1"/>
    <col min="264" max="264" width="5.625" style="477" customWidth="1"/>
    <col min="265" max="266" width="3.75" style="477" customWidth="1"/>
    <col min="267" max="267" width="22" style="477" customWidth="1"/>
    <col min="268" max="268" width="5.625" style="477" customWidth="1"/>
    <col min="269" max="270" width="3.75" style="477" customWidth="1"/>
    <col min="271" max="271" width="22" style="477" customWidth="1"/>
    <col min="272" max="273" width="15.75" style="477" customWidth="1"/>
    <col min="274" max="274" width="11.75" style="477" customWidth="1"/>
    <col min="275" max="275" width="6.375" style="477" bestFit="1" customWidth="1"/>
    <col min="276" max="276" width="11.75" style="477" customWidth="1"/>
    <col min="277" max="277" width="0" style="477" hidden="1" customWidth="1"/>
    <col min="278" max="278" width="3.75" style="477" customWidth="1"/>
    <col min="279" max="279" width="11.125" style="477" bestFit="1" customWidth="1"/>
    <col min="280" max="281" width="10.625" style="477"/>
    <col min="282" max="282" width="13.375" style="477" customWidth="1"/>
    <col min="283" max="502" width="10.625" style="477"/>
    <col min="503" max="510" width="0" style="477" hidden="1" customWidth="1"/>
    <col min="511" max="513" width="3.75" style="477" customWidth="1"/>
    <col min="514" max="514" width="12.75" style="477" customWidth="1"/>
    <col min="515" max="515" width="47.375" style="477" customWidth="1"/>
    <col min="516" max="516" width="5.625" style="477" customWidth="1"/>
    <col min="517" max="518" width="3.75" style="477" customWidth="1"/>
    <col min="519" max="519" width="22" style="477" customWidth="1"/>
    <col min="520" max="520" width="5.625" style="477" customWidth="1"/>
    <col min="521" max="522" width="3.75" style="477" customWidth="1"/>
    <col min="523" max="523" width="22" style="477" customWidth="1"/>
    <col min="524" max="524" width="5.625" style="477" customWidth="1"/>
    <col min="525" max="526" width="3.75" style="477" customWidth="1"/>
    <col min="527" max="527" width="22" style="477" customWidth="1"/>
    <col min="528" max="529" width="15.75" style="477" customWidth="1"/>
    <col min="530" max="530" width="11.75" style="477" customWidth="1"/>
    <col min="531" max="531" width="6.375" style="477" bestFit="1" customWidth="1"/>
    <col min="532" max="532" width="11.75" style="477" customWidth="1"/>
    <col min="533" max="533" width="0" style="477" hidden="1" customWidth="1"/>
    <col min="534" max="534" width="3.75" style="477" customWidth="1"/>
    <col min="535" max="535" width="11.125" style="477" bestFit="1" customWidth="1"/>
    <col min="536" max="537" width="10.625" style="477"/>
    <col min="538" max="538" width="13.375" style="477" customWidth="1"/>
    <col min="539" max="758" width="10.625" style="477"/>
    <col min="759" max="766" width="0" style="477" hidden="1" customWidth="1"/>
    <col min="767" max="769" width="3.75" style="477" customWidth="1"/>
    <col min="770" max="770" width="12.75" style="477" customWidth="1"/>
    <col min="771" max="771" width="47.375" style="477" customWidth="1"/>
    <col min="772" max="772" width="5.625" style="477" customWidth="1"/>
    <col min="773" max="774" width="3.75" style="477" customWidth="1"/>
    <col min="775" max="775" width="22" style="477" customWidth="1"/>
    <col min="776" max="776" width="5.625" style="477" customWidth="1"/>
    <col min="777" max="778" width="3.75" style="477" customWidth="1"/>
    <col min="779" max="779" width="22" style="477" customWidth="1"/>
    <col min="780" max="780" width="5.625" style="477" customWidth="1"/>
    <col min="781" max="782" width="3.75" style="477" customWidth="1"/>
    <col min="783" max="783" width="22" style="477" customWidth="1"/>
    <col min="784" max="785" width="15.75" style="477" customWidth="1"/>
    <col min="786" max="786" width="11.75" style="477" customWidth="1"/>
    <col min="787" max="787" width="6.375" style="477" bestFit="1" customWidth="1"/>
    <col min="788" max="788" width="11.75" style="477" customWidth="1"/>
    <col min="789" max="789" width="0" style="477" hidden="1" customWidth="1"/>
    <col min="790" max="790" width="3.75" style="477" customWidth="1"/>
    <col min="791" max="791" width="11.125" style="477" bestFit="1" customWidth="1"/>
    <col min="792" max="793" width="10.625" style="477"/>
    <col min="794" max="794" width="13.375" style="477" customWidth="1"/>
    <col min="795" max="1014" width="10.625" style="477"/>
    <col min="1015" max="1022" width="0" style="477" hidden="1" customWidth="1"/>
    <col min="1023" max="1025" width="3.75" style="477" customWidth="1"/>
    <col min="1026" max="1026" width="12.75" style="477" customWidth="1"/>
    <col min="1027" max="1027" width="47.375" style="477" customWidth="1"/>
    <col min="1028" max="1028" width="5.625" style="477" customWidth="1"/>
    <col min="1029" max="1030" width="3.75" style="477" customWidth="1"/>
    <col min="1031" max="1031" width="22" style="477" customWidth="1"/>
    <col min="1032" max="1032" width="5.625" style="477" customWidth="1"/>
    <col min="1033" max="1034" width="3.75" style="477" customWidth="1"/>
    <col min="1035" max="1035" width="22" style="477" customWidth="1"/>
    <col min="1036" max="1036" width="5.625" style="477" customWidth="1"/>
    <col min="1037" max="1038" width="3.75" style="477" customWidth="1"/>
    <col min="1039" max="1039" width="22" style="477" customWidth="1"/>
    <col min="1040" max="1041" width="15.75" style="477" customWidth="1"/>
    <col min="1042" max="1042" width="11.75" style="477" customWidth="1"/>
    <col min="1043" max="1043" width="6.375" style="477" bestFit="1" customWidth="1"/>
    <col min="1044" max="1044" width="11.75" style="477" customWidth="1"/>
    <col min="1045" max="1045" width="0" style="477" hidden="1" customWidth="1"/>
    <col min="1046" max="1046" width="3.75" style="477" customWidth="1"/>
    <col min="1047" max="1047" width="11.125" style="477" bestFit="1" customWidth="1"/>
    <col min="1048" max="1049" width="10.625" style="477"/>
    <col min="1050" max="1050" width="13.375" style="477" customWidth="1"/>
    <col min="1051" max="1270" width="10.625" style="477"/>
    <col min="1271" max="1278" width="0" style="477" hidden="1" customWidth="1"/>
    <col min="1279" max="1281" width="3.75" style="477" customWidth="1"/>
    <col min="1282" max="1282" width="12.75" style="477" customWidth="1"/>
    <col min="1283" max="1283" width="47.375" style="477" customWidth="1"/>
    <col min="1284" max="1284" width="5.625" style="477" customWidth="1"/>
    <col min="1285" max="1286" width="3.75" style="477" customWidth="1"/>
    <col min="1287" max="1287" width="22" style="477" customWidth="1"/>
    <col min="1288" max="1288" width="5.625" style="477" customWidth="1"/>
    <col min="1289" max="1290" width="3.75" style="477" customWidth="1"/>
    <col min="1291" max="1291" width="22" style="477" customWidth="1"/>
    <col min="1292" max="1292" width="5.625" style="477" customWidth="1"/>
    <col min="1293" max="1294" width="3.75" style="477" customWidth="1"/>
    <col min="1295" max="1295" width="22" style="477" customWidth="1"/>
    <col min="1296" max="1297" width="15.75" style="477" customWidth="1"/>
    <col min="1298" max="1298" width="11.75" style="477" customWidth="1"/>
    <col min="1299" max="1299" width="6.375" style="477" bestFit="1" customWidth="1"/>
    <col min="1300" max="1300" width="11.75" style="477" customWidth="1"/>
    <col min="1301" max="1301" width="0" style="477" hidden="1" customWidth="1"/>
    <col min="1302" max="1302" width="3.75" style="477" customWidth="1"/>
    <col min="1303" max="1303" width="11.125" style="477" bestFit="1" customWidth="1"/>
    <col min="1304" max="1305" width="10.625" style="477"/>
    <col min="1306" max="1306" width="13.375" style="477" customWidth="1"/>
    <col min="1307" max="1526" width="10.625" style="477"/>
    <col min="1527" max="1534" width="0" style="477" hidden="1" customWidth="1"/>
    <col min="1535" max="1537" width="3.75" style="477" customWidth="1"/>
    <col min="1538" max="1538" width="12.75" style="477" customWidth="1"/>
    <col min="1539" max="1539" width="47.375" style="477" customWidth="1"/>
    <col min="1540" max="1540" width="5.625" style="477" customWidth="1"/>
    <col min="1541" max="1542" width="3.75" style="477" customWidth="1"/>
    <col min="1543" max="1543" width="22" style="477" customWidth="1"/>
    <col min="1544" max="1544" width="5.625" style="477" customWidth="1"/>
    <col min="1545" max="1546" width="3.75" style="477" customWidth="1"/>
    <col min="1547" max="1547" width="22" style="477" customWidth="1"/>
    <col min="1548" max="1548" width="5.625" style="477" customWidth="1"/>
    <col min="1549" max="1550" width="3.75" style="477" customWidth="1"/>
    <col min="1551" max="1551" width="22" style="477" customWidth="1"/>
    <col min="1552" max="1553" width="15.75" style="477" customWidth="1"/>
    <col min="1554" max="1554" width="11.75" style="477" customWidth="1"/>
    <col min="1555" max="1555" width="6.375" style="477" bestFit="1" customWidth="1"/>
    <col min="1556" max="1556" width="11.75" style="477" customWidth="1"/>
    <col min="1557" max="1557" width="0" style="477" hidden="1" customWidth="1"/>
    <col min="1558" max="1558" width="3.75" style="477" customWidth="1"/>
    <col min="1559" max="1559" width="11.125" style="477" bestFit="1" customWidth="1"/>
    <col min="1560" max="1561" width="10.625" style="477"/>
    <col min="1562" max="1562" width="13.375" style="477" customWidth="1"/>
    <col min="1563" max="1782" width="10.625" style="477"/>
    <col min="1783" max="1790" width="0" style="477" hidden="1" customWidth="1"/>
    <col min="1791" max="1793" width="3.75" style="477" customWidth="1"/>
    <col min="1794" max="1794" width="12.75" style="477" customWidth="1"/>
    <col min="1795" max="1795" width="47.375" style="477" customWidth="1"/>
    <col min="1796" max="1796" width="5.625" style="477" customWidth="1"/>
    <col min="1797" max="1798" width="3.75" style="477" customWidth="1"/>
    <col min="1799" max="1799" width="22" style="477" customWidth="1"/>
    <col min="1800" max="1800" width="5.625" style="477" customWidth="1"/>
    <col min="1801" max="1802" width="3.75" style="477" customWidth="1"/>
    <col min="1803" max="1803" width="22" style="477" customWidth="1"/>
    <col min="1804" max="1804" width="5.625" style="477" customWidth="1"/>
    <col min="1805" max="1806" width="3.75" style="477" customWidth="1"/>
    <col min="1807" max="1807" width="22" style="477" customWidth="1"/>
    <col min="1808" max="1809" width="15.75" style="477" customWidth="1"/>
    <col min="1810" max="1810" width="11.75" style="477" customWidth="1"/>
    <col min="1811" max="1811" width="6.375" style="477" bestFit="1" customWidth="1"/>
    <col min="1812" max="1812" width="11.75" style="477" customWidth="1"/>
    <col min="1813" max="1813" width="0" style="477" hidden="1" customWidth="1"/>
    <col min="1814" max="1814" width="3.75" style="477" customWidth="1"/>
    <col min="1815" max="1815" width="11.125" style="477" bestFit="1" customWidth="1"/>
    <col min="1816" max="1817" width="10.625" style="477"/>
    <col min="1818" max="1818" width="13.375" style="477" customWidth="1"/>
    <col min="1819" max="2038" width="10.625" style="477"/>
    <col min="2039" max="2046" width="0" style="477" hidden="1" customWidth="1"/>
    <col min="2047" max="2049" width="3.75" style="477" customWidth="1"/>
    <col min="2050" max="2050" width="12.75" style="477" customWidth="1"/>
    <col min="2051" max="2051" width="47.375" style="477" customWidth="1"/>
    <col min="2052" max="2052" width="5.625" style="477" customWidth="1"/>
    <col min="2053" max="2054" width="3.75" style="477" customWidth="1"/>
    <col min="2055" max="2055" width="22" style="477" customWidth="1"/>
    <col min="2056" max="2056" width="5.625" style="477" customWidth="1"/>
    <col min="2057" max="2058" width="3.75" style="477" customWidth="1"/>
    <col min="2059" max="2059" width="22" style="477" customWidth="1"/>
    <col min="2060" max="2060" width="5.625" style="477" customWidth="1"/>
    <col min="2061" max="2062" width="3.75" style="477" customWidth="1"/>
    <col min="2063" max="2063" width="22" style="477" customWidth="1"/>
    <col min="2064" max="2065" width="15.75" style="477" customWidth="1"/>
    <col min="2066" max="2066" width="11.75" style="477" customWidth="1"/>
    <col min="2067" max="2067" width="6.375" style="477" bestFit="1" customWidth="1"/>
    <col min="2068" max="2068" width="11.75" style="477" customWidth="1"/>
    <col min="2069" max="2069" width="0" style="477" hidden="1" customWidth="1"/>
    <col min="2070" max="2070" width="3.75" style="477" customWidth="1"/>
    <col min="2071" max="2071" width="11.125" style="477" bestFit="1" customWidth="1"/>
    <col min="2072" max="2073" width="10.625" style="477"/>
    <col min="2074" max="2074" width="13.375" style="477" customWidth="1"/>
    <col min="2075" max="2294" width="10.625" style="477"/>
    <col min="2295" max="2302" width="0" style="477" hidden="1" customWidth="1"/>
    <col min="2303" max="2305" width="3.75" style="477" customWidth="1"/>
    <col min="2306" max="2306" width="12.75" style="477" customWidth="1"/>
    <col min="2307" max="2307" width="47.375" style="477" customWidth="1"/>
    <col min="2308" max="2308" width="5.625" style="477" customWidth="1"/>
    <col min="2309" max="2310" width="3.75" style="477" customWidth="1"/>
    <col min="2311" max="2311" width="22" style="477" customWidth="1"/>
    <col min="2312" max="2312" width="5.625" style="477" customWidth="1"/>
    <col min="2313" max="2314" width="3.75" style="477" customWidth="1"/>
    <col min="2315" max="2315" width="22" style="477" customWidth="1"/>
    <col min="2316" max="2316" width="5.625" style="477" customWidth="1"/>
    <col min="2317" max="2318" width="3.75" style="477" customWidth="1"/>
    <col min="2319" max="2319" width="22" style="477" customWidth="1"/>
    <col min="2320" max="2321" width="15.75" style="477" customWidth="1"/>
    <col min="2322" max="2322" width="11.75" style="477" customWidth="1"/>
    <col min="2323" max="2323" width="6.375" style="477" bestFit="1" customWidth="1"/>
    <col min="2324" max="2324" width="11.75" style="477" customWidth="1"/>
    <col min="2325" max="2325" width="0" style="477" hidden="1" customWidth="1"/>
    <col min="2326" max="2326" width="3.75" style="477" customWidth="1"/>
    <col min="2327" max="2327" width="11.125" style="477" bestFit="1" customWidth="1"/>
    <col min="2328" max="2329" width="10.625" style="477"/>
    <col min="2330" max="2330" width="13.375" style="477" customWidth="1"/>
    <col min="2331" max="2550" width="10.625" style="477"/>
    <col min="2551" max="2558" width="0" style="477" hidden="1" customWidth="1"/>
    <col min="2559" max="2561" width="3.75" style="477" customWidth="1"/>
    <col min="2562" max="2562" width="12.75" style="477" customWidth="1"/>
    <col min="2563" max="2563" width="47.375" style="477" customWidth="1"/>
    <col min="2564" max="2564" width="5.625" style="477" customWidth="1"/>
    <col min="2565" max="2566" width="3.75" style="477" customWidth="1"/>
    <col min="2567" max="2567" width="22" style="477" customWidth="1"/>
    <col min="2568" max="2568" width="5.625" style="477" customWidth="1"/>
    <col min="2569" max="2570" width="3.75" style="477" customWidth="1"/>
    <col min="2571" max="2571" width="22" style="477" customWidth="1"/>
    <col min="2572" max="2572" width="5.625" style="477" customWidth="1"/>
    <col min="2573" max="2574" width="3.75" style="477" customWidth="1"/>
    <col min="2575" max="2575" width="22" style="477" customWidth="1"/>
    <col min="2576" max="2577" width="15.75" style="477" customWidth="1"/>
    <col min="2578" max="2578" width="11.75" style="477" customWidth="1"/>
    <col min="2579" max="2579" width="6.375" style="477" bestFit="1" customWidth="1"/>
    <col min="2580" max="2580" width="11.75" style="477" customWidth="1"/>
    <col min="2581" max="2581" width="0" style="477" hidden="1" customWidth="1"/>
    <col min="2582" max="2582" width="3.75" style="477" customWidth="1"/>
    <col min="2583" max="2583" width="11.125" style="477" bestFit="1" customWidth="1"/>
    <col min="2584" max="2585" width="10.625" style="477"/>
    <col min="2586" max="2586" width="13.375" style="477" customWidth="1"/>
    <col min="2587" max="2806" width="10.625" style="477"/>
    <col min="2807" max="2814" width="0" style="477" hidden="1" customWidth="1"/>
    <col min="2815" max="2817" width="3.75" style="477" customWidth="1"/>
    <col min="2818" max="2818" width="12.75" style="477" customWidth="1"/>
    <col min="2819" max="2819" width="47.375" style="477" customWidth="1"/>
    <col min="2820" max="2820" width="5.625" style="477" customWidth="1"/>
    <col min="2821" max="2822" width="3.75" style="477" customWidth="1"/>
    <col min="2823" max="2823" width="22" style="477" customWidth="1"/>
    <col min="2824" max="2824" width="5.625" style="477" customWidth="1"/>
    <col min="2825" max="2826" width="3.75" style="477" customWidth="1"/>
    <col min="2827" max="2827" width="22" style="477" customWidth="1"/>
    <col min="2828" max="2828" width="5.625" style="477" customWidth="1"/>
    <col min="2829" max="2830" width="3.75" style="477" customWidth="1"/>
    <col min="2831" max="2831" width="22" style="477" customWidth="1"/>
    <col min="2832" max="2833" width="15.75" style="477" customWidth="1"/>
    <col min="2834" max="2834" width="11.75" style="477" customWidth="1"/>
    <col min="2835" max="2835" width="6.375" style="477" bestFit="1" customWidth="1"/>
    <col min="2836" max="2836" width="11.75" style="477" customWidth="1"/>
    <col min="2837" max="2837" width="0" style="477" hidden="1" customWidth="1"/>
    <col min="2838" max="2838" width="3.75" style="477" customWidth="1"/>
    <col min="2839" max="2839" width="11.125" style="477" bestFit="1" customWidth="1"/>
    <col min="2840" max="2841" width="10.625" style="477"/>
    <col min="2842" max="2842" width="13.375" style="477" customWidth="1"/>
    <col min="2843" max="3062" width="10.625" style="477"/>
    <col min="3063" max="3070" width="0" style="477" hidden="1" customWidth="1"/>
    <col min="3071" max="3073" width="3.75" style="477" customWidth="1"/>
    <col min="3074" max="3074" width="12.75" style="477" customWidth="1"/>
    <col min="3075" max="3075" width="47.375" style="477" customWidth="1"/>
    <col min="3076" max="3076" width="5.625" style="477" customWidth="1"/>
    <col min="3077" max="3078" width="3.75" style="477" customWidth="1"/>
    <col min="3079" max="3079" width="22" style="477" customWidth="1"/>
    <col min="3080" max="3080" width="5.625" style="477" customWidth="1"/>
    <col min="3081" max="3082" width="3.75" style="477" customWidth="1"/>
    <col min="3083" max="3083" width="22" style="477" customWidth="1"/>
    <col min="3084" max="3084" width="5.625" style="477" customWidth="1"/>
    <col min="3085" max="3086" width="3.75" style="477" customWidth="1"/>
    <col min="3087" max="3087" width="22" style="477" customWidth="1"/>
    <col min="3088" max="3089" width="15.75" style="477" customWidth="1"/>
    <col min="3090" max="3090" width="11.75" style="477" customWidth="1"/>
    <col min="3091" max="3091" width="6.375" style="477" bestFit="1" customWidth="1"/>
    <col min="3092" max="3092" width="11.75" style="477" customWidth="1"/>
    <col min="3093" max="3093" width="0" style="477" hidden="1" customWidth="1"/>
    <col min="3094" max="3094" width="3.75" style="477" customWidth="1"/>
    <col min="3095" max="3095" width="11.125" style="477" bestFit="1" customWidth="1"/>
    <col min="3096" max="3097" width="10.625" style="477"/>
    <col min="3098" max="3098" width="13.375" style="477" customWidth="1"/>
    <col min="3099" max="3318" width="10.625" style="477"/>
    <col min="3319" max="3326" width="0" style="477" hidden="1" customWidth="1"/>
    <col min="3327" max="3329" width="3.75" style="477" customWidth="1"/>
    <col min="3330" max="3330" width="12.75" style="477" customWidth="1"/>
    <col min="3331" max="3331" width="47.375" style="477" customWidth="1"/>
    <col min="3332" max="3332" width="5.625" style="477" customWidth="1"/>
    <col min="3333" max="3334" width="3.75" style="477" customWidth="1"/>
    <col min="3335" max="3335" width="22" style="477" customWidth="1"/>
    <col min="3336" max="3336" width="5.625" style="477" customWidth="1"/>
    <col min="3337" max="3338" width="3.75" style="477" customWidth="1"/>
    <col min="3339" max="3339" width="22" style="477" customWidth="1"/>
    <col min="3340" max="3340" width="5.625" style="477" customWidth="1"/>
    <col min="3341" max="3342" width="3.75" style="477" customWidth="1"/>
    <col min="3343" max="3343" width="22" style="477" customWidth="1"/>
    <col min="3344" max="3345" width="15.75" style="477" customWidth="1"/>
    <col min="3346" max="3346" width="11.75" style="477" customWidth="1"/>
    <col min="3347" max="3347" width="6.375" style="477" bestFit="1" customWidth="1"/>
    <col min="3348" max="3348" width="11.75" style="477" customWidth="1"/>
    <col min="3349" max="3349" width="0" style="477" hidden="1" customWidth="1"/>
    <col min="3350" max="3350" width="3.75" style="477" customWidth="1"/>
    <col min="3351" max="3351" width="11.125" style="477" bestFit="1" customWidth="1"/>
    <col min="3352" max="3353" width="10.625" style="477"/>
    <col min="3354" max="3354" width="13.375" style="477" customWidth="1"/>
    <col min="3355" max="3574" width="10.625" style="477"/>
    <col min="3575" max="3582" width="0" style="477" hidden="1" customWidth="1"/>
    <col min="3583" max="3585" width="3.75" style="477" customWidth="1"/>
    <col min="3586" max="3586" width="12.75" style="477" customWidth="1"/>
    <col min="3587" max="3587" width="47.375" style="477" customWidth="1"/>
    <col min="3588" max="3588" width="5.625" style="477" customWidth="1"/>
    <col min="3589" max="3590" width="3.75" style="477" customWidth="1"/>
    <col min="3591" max="3591" width="22" style="477" customWidth="1"/>
    <col min="3592" max="3592" width="5.625" style="477" customWidth="1"/>
    <col min="3593" max="3594" width="3.75" style="477" customWidth="1"/>
    <col min="3595" max="3595" width="22" style="477" customWidth="1"/>
    <col min="3596" max="3596" width="5.625" style="477" customWidth="1"/>
    <col min="3597" max="3598" width="3.75" style="477" customWidth="1"/>
    <col min="3599" max="3599" width="22" style="477" customWidth="1"/>
    <col min="3600" max="3601" width="15.75" style="477" customWidth="1"/>
    <col min="3602" max="3602" width="11.75" style="477" customWidth="1"/>
    <col min="3603" max="3603" width="6.375" style="477" bestFit="1" customWidth="1"/>
    <col min="3604" max="3604" width="11.75" style="477" customWidth="1"/>
    <col min="3605" max="3605" width="0" style="477" hidden="1" customWidth="1"/>
    <col min="3606" max="3606" width="3.75" style="477" customWidth="1"/>
    <col min="3607" max="3607" width="11.125" style="477" bestFit="1" customWidth="1"/>
    <col min="3608" max="3609" width="10.625" style="477"/>
    <col min="3610" max="3610" width="13.375" style="477" customWidth="1"/>
    <col min="3611" max="3830" width="10.625" style="477"/>
    <col min="3831" max="3838" width="0" style="477" hidden="1" customWidth="1"/>
    <col min="3839" max="3841" width="3.75" style="477" customWidth="1"/>
    <col min="3842" max="3842" width="12.75" style="477" customWidth="1"/>
    <col min="3843" max="3843" width="47.375" style="477" customWidth="1"/>
    <col min="3844" max="3844" width="5.625" style="477" customWidth="1"/>
    <col min="3845" max="3846" width="3.75" style="477" customWidth="1"/>
    <col min="3847" max="3847" width="22" style="477" customWidth="1"/>
    <col min="3848" max="3848" width="5.625" style="477" customWidth="1"/>
    <col min="3849" max="3850" width="3.75" style="477" customWidth="1"/>
    <col min="3851" max="3851" width="22" style="477" customWidth="1"/>
    <col min="3852" max="3852" width="5.625" style="477" customWidth="1"/>
    <col min="3853" max="3854" width="3.75" style="477" customWidth="1"/>
    <col min="3855" max="3855" width="22" style="477" customWidth="1"/>
    <col min="3856" max="3857" width="15.75" style="477" customWidth="1"/>
    <col min="3858" max="3858" width="11.75" style="477" customWidth="1"/>
    <col min="3859" max="3859" width="6.375" style="477" bestFit="1" customWidth="1"/>
    <col min="3860" max="3860" width="11.75" style="477" customWidth="1"/>
    <col min="3861" max="3861" width="0" style="477" hidden="1" customWidth="1"/>
    <col min="3862" max="3862" width="3.75" style="477" customWidth="1"/>
    <col min="3863" max="3863" width="11.125" style="477" bestFit="1" customWidth="1"/>
    <col min="3864" max="3865" width="10.625" style="477"/>
    <col min="3866" max="3866" width="13.375" style="477" customWidth="1"/>
    <col min="3867" max="4086" width="10.625" style="477"/>
    <col min="4087" max="4094" width="0" style="477" hidden="1" customWidth="1"/>
    <col min="4095" max="4097" width="3.75" style="477" customWidth="1"/>
    <col min="4098" max="4098" width="12.75" style="477" customWidth="1"/>
    <col min="4099" max="4099" width="47.375" style="477" customWidth="1"/>
    <col min="4100" max="4100" width="5.625" style="477" customWidth="1"/>
    <col min="4101" max="4102" width="3.75" style="477" customWidth="1"/>
    <col min="4103" max="4103" width="22" style="477" customWidth="1"/>
    <col min="4104" max="4104" width="5.625" style="477" customWidth="1"/>
    <col min="4105" max="4106" width="3.75" style="477" customWidth="1"/>
    <col min="4107" max="4107" width="22" style="477" customWidth="1"/>
    <col min="4108" max="4108" width="5.625" style="477" customWidth="1"/>
    <col min="4109" max="4110" width="3.75" style="477" customWidth="1"/>
    <col min="4111" max="4111" width="22" style="477" customWidth="1"/>
    <col min="4112" max="4113" width="15.75" style="477" customWidth="1"/>
    <col min="4114" max="4114" width="11.75" style="477" customWidth="1"/>
    <col min="4115" max="4115" width="6.375" style="477" bestFit="1" customWidth="1"/>
    <col min="4116" max="4116" width="11.75" style="477" customWidth="1"/>
    <col min="4117" max="4117" width="0" style="477" hidden="1" customWidth="1"/>
    <col min="4118" max="4118" width="3.75" style="477" customWidth="1"/>
    <col min="4119" max="4119" width="11.125" style="477" bestFit="1" customWidth="1"/>
    <col min="4120" max="4121" width="10.625" style="477"/>
    <col min="4122" max="4122" width="13.375" style="477" customWidth="1"/>
    <col min="4123" max="4342" width="10.625" style="477"/>
    <col min="4343" max="4350" width="0" style="477" hidden="1" customWidth="1"/>
    <col min="4351" max="4353" width="3.75" style="477" customWidth="1"/>
    <col min="4354" max="4354" width="12.75" style="477" customWidth="1"/>
    <col min="4355" max="4355" width="47.375" style="477" customWidth="1"/>
    <col min="4356" max="4356" width="5.625" style="477" customWidth="1"/>
    <col min="4357" max="4358" width="3.75" style="477" customWidth="1"/>
    <col min="4359" max="4359" width="22" style="477" customWidth="1"/>
    <col min="4360" max="4360" width="5.625" style="477" customWidth="1"/>
    <col min="4361" max="4362" width="3.75" style="477" customWidth="1"/>
    <col min="4363" max="4363" width="22" style="477" customWidth="1"/>
    <col min="4364" max="4364" width="5.625" style="477" customWidth="1"/>
    <col min="4365" max="4366" width="3.75" style="477" customWidth="1"/>
    <col min="4367" max="4367" width="22" style="477" customWidth="1"/>
    <col min="4368" max="4369" width="15.75" style="477" customWidth="1"/>
    <col min="4370" max="4370" width="11.75" style="477" customWidth="1"/>
    <col min="4371" max="4371" width="6.375" style="477" bestFit="1" customWidth="1"/>
    <col min="4372" max="4372" width="11.75" style="477" customWidth="1"/>
    <col min="4373" max="4373" width="0" style="477" hidden="1" customWidth="1"/>
    <col min="4374" max="4374" width="3.75" style="477" customWidth="1"/>
    <col min="4375" max="4375" width="11.125" style="477" bestFit="1" customWidth="1"/>
    <col min="4376" max="4377" width="10.625" style="477"/>
    <col min="4378" max="4378" width="13.375" style="477" customWidth="1"/>
    <col min="4379" max="4598" width="10.625" style="477"/>
    <col min="4599" max="4606" width="0" style="477" hidden="1" customWidth="1"/>
    <col min="4607" max="4609" width="3.75" style="477" customWidth="1"/>
    <col min="4610" max="4610" width="12.75" style="477" customWidth="1"/>
    <col min="4611" max="4611" width="47.375" style="477" customWidth="1"/>
    <col min="4612" max="4612" width="5.625" style="477" customWidth="1"/>
    <col min="4613" max="4614" width="3.75" style="477" customWidth="1"/>
    <col min="4615" max="4615" width="22" style="477" customWidth="1"/>
    <col min="4616" max="4616" width="5.625" style="477" customWidth="1"/>
    <col min="4617" max="4618" width="3.75" style="477" customWidth="1"/>
    <col min="4619" max="4619" width="22" style="477" customWidth="1"/>
    <col min="4620" max="4620" width="5.625" style="477" customWidth="1"/>
    <col min="4621" max="4622" width="3.75" style="477" customWidth="1"/>
    <col min="4623" max="4623" width="22" style="477" customWidth="1"/>
    <col min="4624" max="4625" width="15.75" style="477" customWidth="1"/>
    <col min="4626" max="4626" width="11.75" style="477" customWidth="1"/>
    <col min="4627" max="4627" width="6.375" style="477" bestFit="1" customWidth="1"/>
    <col min="4628" max="4628" width="11.75" style="477" customWidth="1"/>
    <col min="4629" max="4629" width="0" style="477" hidden="1" customWidth="1"/>
    <col min="4630" max="4630" width="3.75" style="477" customWidth="1"/>
    <col min="4631" max="4631" width="11.125" style="477" bestFit="1" customWidth="1"/>
    <col min="4632" max="4633" width="10.625" style="477"/>
    <col min="4634" max="4634" width="13.375" style="477" customWidth="1"/>
    <col min="4635" max="4854" width="10.625" style="477"/>
    <col min="4855" max="4862" width="0" style="477" hidden="1" customWidth="1"/>
    <col min="4863" max="4865" width="3.75" style="477" customWidth="1"/>
    <col min="4866" max="4866" width="12.75" style="477" customWidth="1"/>
    <col min="4867" max="4867" width="47.375" style="477" customWidth="1"/>
    <col min="4868" max="4868" width="5.625" style="477" customWidth="1"/>
    <col min="4869" max="4870" width="3.75" style="477" customWidth="1"/>
    <col min="4871" max="4871" width="22" style="477" customWidth="1"/>
    <col min="4872" max="4872" width="5.625" style="477" customWidth="1"/>
    <col min="4873" max="4874" width="3.75" style="477" customWidth="1"/>
    <col min="4875" max="4875" width="22" style="477" customWidth="1"/>
    <col min="4876" max="4876" width="5.625" style="477" customWidth="1"/>
    <col min="4877" max="4878" width="3.75" style="477" customWidth="1"/>
    <col min="4879" max="4879" width="22" style="477" customWidth="1"/>
    <col min="4880" max="4881" width="15.75" style="477" customWidth="1"/>
    <col min="4882" max="4882" width="11.75" style="477" customWidth="1"/>
    <col min="4883" max="4883" width="6.375" style="477" bestFit="1" customWidth="1"/>
    <col min="4884" max="4884" width="11.75" style="477" customWidth="1"/>
    <col min="4885" max="4885" width="0" style="477" hidden="1" customWidth="1"/>
    <col min="4886" max="4886" width="3.75" style="477" customWidth="1"/>
    <col min="4887" max="4887" width="11.125" style="477" bestFit="1" customWidth="1"/>
    <col min="4888" max="4889" width="10.625" style="477"/>
    <col min="4890" max="4890" width="13.375" style="477" customWidth="1"/>
    <col min="4891" max="5110" width="10.625" style="477"/>
    <col min="5111" max="5118" width="0" style="477" hidden="1" customWidth="1"/>
    <col min="5119" max="5121" width="3.75" style="477" customWidth="1"/>
    <col min="5122" max="5122" width="12.75" style="477" customWidth="1"/>
    <col min="5123" max="5123" width="47.375" style="477" customWidth="1"/>
    <col min="5124" max="5124" width="5.625" style="477" customWidth="1"/>
    <col min="5125" max="5126" width="3.75" style="477" customWidth="1"/>
    <col min="5127" max="5127" width="22" style="477" customWidth="1"/>
    <col min="5128" max="5128" width="5.625" style="477" customWidth="1"/>
    <col min="5129" max="5130" width="3.75" style="477" customWidth="1"/>
    <col min="5131" max="5131" width="22" style="477" customWidth="1"/>
    <col min="5132" max="5132" width="5.625" style="477" customWidth="1"/>
    <col min="5133" max="5134" width="3.75" style="477" customWidth="1"/>
    <col min="5135" max="5135" width="22" style="477" customWidth="1"/>
    <col min="5136" max="5137" width="15.75" style="477" customWidth="1"/>
    <col min="5138" max="5138" width="11.75" style="477" customWidth="1"/>
    <col min="5139" max="5139" width="6.375" style="477" bestFit="1" customWidth="1"/>
    <col min="5140" max="5140" width="11.75" style="477" customWidth="1"/>
    <col min="5141" max="5141" width="0" style="477" hidden="1" customWidth="1"/>
    <col min="5142" max="5142" width="3.75" style="477" customWidth="1"/>
    <col min="5143" max="5143" width="11.125" style="477" bestFit="1" customWidth="1"/>
    <col min="5144" max="5145" width="10.625" style="477"/>
    <col min="5146" max="5146" width="13.375" style="477" customWidth="1"/>
    <col min="5147" max="5366" width="10.625" style="477"/>
    <col min="5367" max="5374" width="0" style="477" hidden="1" customWidth="1"/>
    <col min="5375" max="5377" width="3.75" style="477" customWidth="1"/>
    <col min="5378" max="5378" width="12.75" style="477" customWidth="1"/>
    <col min="5379" max="5379" width="47.375" style="477" customWidth="1"/>
    <col min="5380" max="5380" width="5.625" style="477" customWidth="1"/>
    <col min="5381" max="5382" width="3.75" style="477" customWidth="1"/>
    <col min="5383" max="5383" width="22" style="477" customWidth="1"/>
    <col min="5384" max="5384" width="5.625" style="477" customWidth="1"/>
    <col min="5385" max="5386" width="3.75" style="477" customWidth="1"/>
    <col min="5387" max="5387" width="22" style="477" customWidth="1"/>
    <col min="5388" max="5388" width="5.625" style="477" customWidth="1"/>
    <col min="5389" max="5390" width="3.75" style="477" customWidth="1"/>
    <col min="5391" max="5391" width="22" style="477" customWidth="1"/>
    <col min="5392" max="5393" width="15.75" style="477" customWidth="1"/>
    <col min="5394" max="5394" width="11.75" style="477" customWidth="1"/>
    <col min="5395" max="5395" width="6.375" style="477" bestFit="1" customWidth="1"/>
    <col min="5396" max="5396" width="11.75" style="477" customWidth="1"/>
    <col min="5397" max="5397" width="0" style="477" hidden="1" customWidth="1"/>
    <col min="5398" max="5398" width="3.75" style="477" customWidth="1"/>
    <col min="5399" max="5399" width="11.125" style="477" bestFit="1" customWidth="1"/>
    <col min="5400" max="5401" width="10.625" style="477"/>
    <col min="5402" max="5402" width="13.375" style="477" customWidth="1"/>
    <col min="5403" max="5622" width="10.625" style="477"/>
    <col min="5623" max="5630" width="0" style="477" hidden="1" customWidth="1"/>
    <col min="5631" max="5633" width="3.75" style="477" customWidth="1"/>
    <col min="5634" max="5634" width="12.75" style="477" customWidth="1"/>
    <col min="5635" max="5635" width="47.375" style="477" customWidth="1"/>
    <col min="5636" max="5636" width="5.625" style="477" customWidth="1"/>
    <col min="5637" max="5638" width="3.75" style="477" customWidth="1"/>
    <col min="5639" max="5639" width="22" style="477" customWidth="1"/>
    <col min="5640" max="5640" width="5.625" style="477" customWidth="1"/>
    <col min="5641" max="5642" width="3.75" style="477" customWidth="1"/>
    <col min="5643" max="5643" width="22" style="477" customWidth="1"/>
    <col min="5644" max="5644" width="5.625" style="477" customWidth="1"/>
    <col min="5645" max="5646" width="3.75" style="477" customWidth="1"/>
    <col min="5647" max="5647" width="22" style="477" customWidth="1"/>
    <col min="5648" max="5649" width="15.75" style="477" customWidth="1"/>
    <col min="5650" max="5650" width="11.75" style="477" customWidth="1"/>
    <col min="5651" max="5651" width="6.375" style="477" bestFit="1" customWidth="1"/>
    <col min="5652" max="5652" width="11.75" style="477" customWidth="1"/>
    <col min="5653" max="5653" width="0" style="477" hidden="1" customWidth="1"/>
    <col min="5654" max="5654" width="3.75" style="477" customWidth="1"/>
    <col min="5655" max="5655" width="11.125" style="477" bestFit="1" customWidth="1"/>
    <col min="5656" max="5657" width="10.625" style="477"/>
    <col min="5658" max="5658" width="13.375" style="477" customWidth="1"/>
    <col min="5659" max="5878" width="10.625" style="477"/>
    <col min="5879" max="5886" width="0" style="477" hidden="1" customWidth="1"/>
    <col min="5887" max="5889" width="3.75" style="477" customWidth="1"/>
    <col min="5890" max="5890" width="12.75" style="477" customWidth="1"/>
    <col min="5891" max="5891" width="47.375" style="477" customWidth="1"/>
    <col min="5892" max="5892" width="5.625" style="477" customWidth="1"/>
    <col min="5893" max="5894" width="3.75" style="477" customWidth="1"/>
    <col min="5895" max="5895" width="22" style="477" customWidth="1"/>
    <col min="5896" max="5896" width="5.625" style="477" customWidth="1"/>
    <col min="5897" max="5898" width="3.75" style="477" customWidth="1"/>
    <col min="5899" max="5899" width="22" style="477" customWidth="1"/>
    <col min="5900" max="5900" width="5.625" style="477" customWidth="1"/>
    <col min="5901" max="5902" width="3.75" style="477" customWidth="1"/>
    <col min="5903" max="5903" width="22" style="477" customWidth="1"/>
    <col min="5904" max="5905" width="15.75" style="477" customWidth="1"/>
    <col min="5906" max="5906" width="11.75" style="477" customWidth="1"/>
    <col min="5907" max="5907" width="6.375" style="477" bestFit="1" customWidth="1"/>
    <col min="5908" max="5908" width="11.75" style="477" customWidth="1"/>
    <col min="5909" max="5909" width="0" style="477" hidden="1" customWidth="1"/>
    <col min="5910" max="5910" width="3.75" style="477" customWidth="1"/>
    <col min="5911" max="5911" width="11.125" style="477" bestFit="1" customWidth="1"/>
    <col min="5912" max="5913" width="10.625" style="477"/>
    <col min="5914" max="5914" width="13.375" style="477" customWidth="1"/>
    <col min="5915" max="6134" width="10.625" style="477"/>
    <col min="6135" max="6142" width="0" style="477" hidden="1" customWidth="1"/>
    <col min="6143" max="6145" width="3.75" style="477" customWidth="1"/>
    <col min="6146" max="6146" width="12.75" style="477" customWidth="1"/>
    <col min="6147" max="6147" width="47.375" style="477" customWidth="1"/>
    <col min="6148" max="6148" width="5.625" style="477" customWidth="1"/>
    <col min="6149" max="6150" width="3.75" style="477" customWidth="1"/>
    <col min="6151" max="6151" width="22" style="477" customWidth="1"/>
    <col min="6152" max="6152" width="5.625" style="477" customWidth="1"/>
    <col min="6153" max="6154" width="3.75" style="477" customWidth="1"/>
    <col min="6155" max="6155" width="22" style="477" customWidth="1"/>
    <col min="6156" max="6156" width="5.625" style="477" customWidth="1"/>
    <col min="6157" max="6158" width="3.75" style="477" customWidth="1"/>
    <col min="6159" max="6159" width="22" style="477" customWidth="1"/>
    <col min="6160" max="6161" width="15.75" style="477" customWidth="1"/>
    <col min="6162" max="6162" width="11.75" style="477" customWidth="1"/>
    <col min="6163" max="6163" width="6.375" style="477" bestFit="1" customWidth="1"/>
    <col min="6164" max="6164" width="11.75" style="477" customWidth="1"/>
    <col min="6165" max="6165" width="0" style="477" hidden="1" customWidth="1"/>
    <col min="6166" max="6166" width="3.75" style="477" customWidth="1"/>
    <col min="6167" max="6167" width="11.125" style="477" bestFit="1" customWidth="1"/>
    <col min="6168" max="6169" width="10.625" style="477"/>
    <col min="6170" max="6170" width="13.375" style="477" customWidth="1"/>
    <col min="6171" max="6390" width="10.625" style="477"/>
    <col min="6391" max="6398" width="0" style="477" hidden="1" customWidth="1"/>
    <col min="6399" max="6401" width="3.75" style="477" customWidth="1"/>
    <col min="6402" max="6402" width="12.75" style="477" customWidth="1"/>
    <col min="6403" max="6403" width="47.375" style="477" customWidth="1"/>
    <col min="6404" max="6404" width="5.625" style="477" customWidth="1"/>
    <col min="6405" max="6406" width="3.75" style="477" customWidth="1"/>
    <col min="6407" max="6407" width="22" style="477" customWidth="1"/>
    <col min="6408" max="6408" width="5.625" style="477" customWidth="1"/>
    <col min="6409" max="6410" width="3.75" style="477" customWidth="1"/>
    <col min="6411" max="6411" width="22" style="477" customWidth="1"/>
    <col min="6412" max="6412" width="5.625" style="477" customWidth="1"/>
    <col min="6413" max="6414" width="3.75" style="477" customWidth="1"/>
    <col min="6415" max="6415" width="22" style="477" customWidth="1"/>
    <col min="6416" max="6417" width="15.75" style="477" customWidth="1"/>
    <col min="6418" max="6418" width="11.75" style="477" customWidth="1"/>
    <col min="6419" max="6419" width="6.375" style="477" bestFit="1" customWidth="1"/>
    <col min="6420" max="6420" width="11.75" style="477" customWidth="1"/>
    <col min="6421" max="6421" width="0" style="477" hidden="1" customWidth="1"/>
    <col min="6422" max="6422" width="3.75" style="477" customWidth="1"/>
    <col min="6423" max="6423" width="11.125" style="477" bestFit="1" customWidth="1"/>
    <col min="6424" max="6425" width="10.625" style="477"/>
    <col min="6426" max="6426" width="13.375" style="477" customWidth="1"/>
    <col min="6427" max="6646" width="10.625" style="477"/>
    <col min="6647" max="6654" width="0" style="477" hidden="1" customWidth="1"/>
    <col min="6655" max="6657" width="3.75" style="477" customWidth="1"/>
    <col min="6658" max="6658" width="12.75" style="477" customWidth="1"/>
    <col min="6659" max="6659" width="47.375" style="477" customWidth="1"/>
    <col min="6660" max="6660" width="5.625" style="477" customWidth="1"/>
    <col min="6661" max="6662" width="3.75" style="477" customWidth="1"/>
    <col min="6663" max="6663" width="22" style="477" customWidth="1"/>
    <col min="6664" max="6664" width="5.625" style="477" customWidth="1"/>
    <col min="6665" max="6666" width="3.75" style="477" customWidth="1"/>
    <col min="6667" max="6667" width="22" style="477" customWidth="1"/>
    <col min="6668" max="6668" width="5.625" style="477" customWidth="1"/>
    <col min="6669" max="6670" width="3.75" style="477" customWidth="1"/>
    <col min="6671" max="6671" width="22" style="477" customWidth="1"/>
    <col min="6672" max="6673" width="15.75" style="477" customWidth="1"/>
    <col min="6674" max="6674" width="11.75" style="477" customWidth="1"/>
    <col min="6675" max="6675" width="6.375" style="477" bestFit="1" customWidth="1"/>
    <col min="6676" max="6676" width="11.75" style="477" customWidth="1"/>
    <col min="6677" max="6677" width="0" style="477" hidden="1" customWidth="1"/>
    <col min="6678" max="6678" width="3.75" style="477" customWidth="1"/>
    <col min="6679" max="6679" width="11.125" style="477" bestFit="1" customWidth="1"/>
    <col min="6680" max="6681" width="10.625" style="477"/>
    <col min="6682" max="6682" width="13.375" style="477" customWidth="1"/>
    <col min="6683" max="6902" width="10.625" style="477"/>
    <col min="6903" max="6910" width="0" style="477" hidden="1" customWidth="1"/>
    <col min="6911" max="6913" width="3.75" style="477" customWidth="1"/>
    <col min="6914" max="6914" width="12.75" style="477" customWidth="1"/>
    <col min="6915" max="6915" width="47.375" style="477" customWidth="1"/>
    <col min="6916" max="6916" width="5.625" style="477" customWidth="1"/>
    <col min="6917" max="6918" width="3.75" style="477" customWidth="1"/>
    <col min="6919" max="6919" width="22" style="477" customWidth="1"/>
    <col min="6920" max="6920" width="5.625" style="477" customWidth="1"/>
    <col min="6921" max="6922" width="3.75" style="477" customWidth="1"/>
    <col min="6923" max="6923" width="22" style="477" customWidth="1"/>
    <col min="6924" max="6924" width="5.625" style="477" customWidth="1"/>
    <col min="6925" max="6926" width="3.75" style="477" customWidth="1"/>
    <col min="6927" max="6927" width="22" style="477" customWidth="1"/>
    <col min="6928" max="6929" width="15.75" style="477" customWidth="1"/>
    <col min="6930" max="6930" width="11.75" style="477" customWidth="1"/>
    <col min="6931" max="6931" width="6.375" style="477" bestFit="1" customWidth="1"/>
    <col min="6932" max="6932" width="11.75" style="477" customWidth="1"/>
    <col min="6933" max="6933" width="0" style="477" hidden="1" customWidth="1"/>
    <col min="6934" max="6934" width="3.75" style="477" customWidth="1"/>
    <col min="6935" max="6935" width="11.125" style="477" bestFit="1" customWidth="1"/>
    <col min="6936" max="6937" width="10.625" style="477"/>
    <col min="6938" max="6938" width="13.375" style="477" customWidth="1"/>
    <col min="6939" max="7158" width="10.625" style="477"/>
    <col min="7159" max="7166" width="0" style="477" hidden="1" customWidth="1"/>
    <col min="7167" max="7169" width="3.75" style="477" customWidth="1"/>
    <col min="7170" max="7170" width="12.75" style="477" customWidth="1"/>
    <col min="7171" max="7171" width="47.375" style="477" customWidth="1"/>
    <col min="7172" max="7172" width="5.625" style="477" customWidth="1"/>
    <col min="7173" max="7174" width="3.75" style="477" customWidth="1"/>
    <col min="7175" max="7175" width="22" style="477" customWidth="1"/>
    <col min="7176" max="7176" width="5.625" style="477" customWidth="1"/>
    <col min="7177" max="7178" width="3.75" style="477" customWidth="1"/>
    <col min="7179" max="7179" width="22" style="477" customWidth="1"/>
    <col min="7180" max="7180" width="5.625" style="477" customWidth="1"/>
    <col min="7181" max="7182" width="3.75" style="477" customWidth="1"/>
    <col min="7183" max="7183" width="22" style="477" customWidth="1"/>
    <col min="7184" max="7185" width="15.75" style="477" customWidth="1"/>
    <col min="7186" max="7186" width="11.75" style="477" customWidth="1"/>
    <col min="7187" max="7187" width="6.375" style="477" bestFit="1" customWidth="1"/>
    <col min="7188" max="7188" width="11.75" style="477" customWidth="1"/>
    <col min="7189" max="7189" width="0" style="477" hidden="1" customWidth="1"/>
    <col min="7190" max="7190" width="3.75" style="477" customWidth="1"/>
    <col min="7191" max="7191" width="11.125" style="477" bestFit="1" customWidth="1"/>
    <col min="7192" max="7193" width="10.625" style="477"/>
    <col min="7194" max="7194" width="13.375" style="477" customWidth="1"/>
    <col min="7195" max="7414" width="10.625" style="477"/>
    <col min="7415" max="7422" width="0" style="477" hidden="1" customWidth="1"/>
    <col min="7423" max="7425" width="3.75" style="477" customWidth="1"/>
    <col min="7426" max="7426" width="12.75" style="477" customWidth="1"/>
    <col min="7427" max="7427" width="47.375" style="477" customWidth="1"/>
    <col min="7428" max="7428" width="5.625" style="477" customWidth="1"/>
    <col min="7429" max="7430" width="3.75" style="477" customWidth="1"/>
    <col min="7431" max="7431" width="22" style="477" customWidth="1"/>
    <col min="7432" max="7432" width="5.625" style="477" customWidth="1"/>
    <col min="7433" max="7434" width="3.75" style="477" customWidth="1"/>
    <col min="7435" max="7435" width="22" style="477" customWidth="1"/>
    <col min="7436" max="7436" width="5.625" style="477" customWidth="1"/>
    <col min="7437" max="7438" width="3.75" style="477" customWidth="1"/>
    <col min="7439" max="7439" width="22" style="477" customWidth="1"/>
    <col min="7440" max="7441" width="15.75" style="477" customWidth="1"/>
    <col min="7442" max="7442" width="11.75" style="477" customWidth="1"/>
    <col min="7443" max="7443" width="6.375" style="477" bestFit="1" customWidth="1"/>
    <col min="7444" max="7444" width="11.75" style="477" customWidth="1"/>
    <col min="7445" max="7445" width="0" style="477" hidden="1" customWidth="1"/>
    <col min="7446" max="7446" width="3.75" style="477" customWidth="1"/>
    <col min="7447" max="7447" width="11.125" style="477" bestFit="1" customWidth="1"/>
    <col min="7448" max="7449" width="10.625" style="477"/>
    <col min="7450" max="7450" width="13.375" style="477" customWidth="1"/>
    <col min="7451" max="7670" width="10.625" style="477"/>
    <col min="7671" max="7678" width="0" style="477" hidden="1" customWidth="1"/>
    <col min="7679" max="7681" width="3.75" style="477" customWidth="1"/>
    <col min="7682" max="7682" width="12.75" style="477" customWidth="1"/>
    <col min="7683" max="7683" width="47.375" style="477" customWidth="1"/>
    <col min="7684" max="7684" width="5.625" style="477" customWidth="1"/>
    <col min="7685" max="7686" width="3.75" style="477" customWidth="1"/>
    <col min="7687" max="7687" width="22" style="477" customWidth="1"/>
    <col min="7688" max="7688" width="5.625" style="477" customWidth="1"/>
    <col min="7689" max="7690" width="3.75" style="477" customWidth="1"/>
    <col min="7691" max="7691" width="22" style="477" customWidth="1"/>
    <col min="7692" max="7692" width="5.625" style="477" customWidth="1"/>
    <col min="7693" max="7694" width="3.75" style="477" customWidth="1"/>
    <col min="7695" max="7695" width="22" style="477" customWidth="1"/>
    <col min="7696" max="7697" width="15.75" style="477" customWidth="1"/>
    <col min="7698" max="7698" width="11.75" style="477" customWidth="1"/>
    <col min="7699" max="7699" width="6.375" style="477" bestFit="1" customWidth="1"/>
    <col min="7700" max="7700" width="11.75" style="477" customWidth="1"/>
    <col min="7701" max="7701" width="0" style="477" hidden="1" customWidth="1"/>
    <col min="7702" max="7702" width="3.75" style="477" customWidth="1"/>
    <col min="7703" max="7703" width="11.125" style="477" bestFit="1" customWidth="1"/>
    <col min="7704" max="7705" width="10.625" style="477"/>
    <col min="7706" max="7706" width="13.375" style="477" customWidth="1"/>
    <col min="7707" max="7926" width="10.625" style="477"/>
    <col min="7927" max="7934" width="0" style="477" hidden="1" customWidth="1"/>
    <col min="7935" max="7937" width="3.75" style="477" customWidth="1"/>
    <col min="7938" max="7938" width="12.75" style="477" customWidth="1"/>
    <col min="7939" max="7939" width="47.375" style="477" customWidth="1"/>
    <col min="7940" max="7940" width="5.625" style="477" customWidth="1"/>
    <col min="7941" max="7942" width="3.75" style="477" customWidth="1"/>
    <col min="7943" max="7943" width="22" style="477" customWidth="1"/>
    <col min="7944" max="7944" width="5.625" style="477" customWidth="1"/>
    <col min="7945" max="7946" width="3.75" style="477" customWidth="1"/>
    <col min="7947" max="7947" width="22" style="477" customWidth="1"/>
    <col min="7948" max="7948" width="5.625" style="477" customWidth="1"/>
    <col min="7949" max="7950" width="3.75" style="477" customWidth="1"/>
    <col min="7951" max="7951" width="22" style="477" customWidth="1"/>
    <col min="7952" max="7953" width="15.75" style="477" customWidth="1"/>
    <col min="7954" max="7954" width="11.75" style="477" customWidth="1"/>
    <col min="7955" max="7955" width="6.375" style="477" bestFit="1" customWidth="1"/>
    <col min="7956" max="7956" width="11.75" style="477" customWidth="1"/>
    <col min="7957" max="7957" width="0" style="477" hidden="1" customWidth="1"/>
    <col min="7958" max="7958" width="3.75" style="477" customWidth="1"/>
    <col min="7959" max="7959" width="11.125" style="477" bestFit="1" customWidth="1"/>
    <col min="7960" max="7961" width="10.625" style="477"/>
    <col min="7962" max="7962" width="13.375" style="477" customWidth="1"/>
    <col min="7963" max="8182" width="10.625" style="477"/>
    <col min="8183" max="8190" width="0" style="477" hidden="1" customWidth="1"/>
    <col min="8191" max="8193" width="3.75" style="477" customWidth="1"/>
    <col min="8194" max="8194" width="12.75" style="477" customWidth="1"/>
    <col min="8195" max="8195" width="47.375" style="477" customWidth="1"/>
    <col min="8196" max="8196" width="5.625" style="477" customWidth="1"/>
    <col min="8197" max="8198" width="3.75" style="477" customWidth="1"/>
    <col min="8199" max="8199" width="22" style="477" customWidth="1"/>
    <col min="8200" max="8200" width="5.625" style="477" customWidth="1"/>
    <col min="8201" max="8202" width="3.75" style="477" customWidth="1"/>
    <col min="8203" max="8203" width="22" style="477" customWidth="1"/>
    <col min="8204" max="8204" width="5.625" style="477" customWidth="1"/>
    <col min="8205" max="8206" width="3.75" style="477" customWidth="1"/>
    <col min="8207" max="8207" width="22" style="477" customWidth="1"/>
    <col min="8208" max="8209" width="15.75" style="477" customWidth="1"/>
    <col min="8210" max="8210" width="11.75" style="477" customWidth="1"/>
    <col min="8211" max="8211" width="6.375" style="477" bestFit="1" customWidth="1"/>
    <col min="8212" max="8212" width="11.75" style="477" customWidth="1"/>
    <col min="8213" max="8213" width="0" style="477" hidden="1" customWidth="1"/>
    <col min="8214" max="8214" width="3.75" style="477" customWidth="1"/>
    <col min="8215" max="8215" width="11.125" style="477" bestFit="1" customWidth="1"/>
    <col min="8216" max="8217" width="10.625" style="477"/>
    <col min="8218" max="8218" width="13.375" style="477" customWidth="1"/>
    <col min="8219" max="8438" width="10.625" style="477"/>
    <col min="8439" max="8446" width="0" style="477" hidden="1" customWidth="1"/>
    <col min="8447" max="8449" width="3.75" style="477" customWidth="1"/>
    <col min="8450" max="8450" width="12.75" style="477" customWidth="1"/>
    <col min="8451" max="8451" width="47.375" style="477" customWidth="1"/>
    <col min="8452" max="8452" width="5.625" style="477" customWidth="1"/>
    <col min="8453" max="8454" width="3.75" style="477" customWidth="1"/>
    <col min="8455" max="8455" width="22" style="477" customWidth="1"/>
    <col min="8456" max="8456" width="5.625" style="477" customWidth="1"/>
    <col min="8457" max="8458" width="3.75" style="477" customWidth="1"/>
    <col min="8459" max="8459" width="22" style="477" customWidth="1"/>
    <col min="8460" max="8460" width="5.625" style="477" customWidth="1"/>
    <col min="8461" max="8462" width="3.75" style="477" customWidth="1"/>
    <col min="8463" max="8463" width="22" style="477" customWidth="1"/>
    <col min="8464" max="8465" width="15.75" style="477" customWidth="1"/>
    <col min="8466" max="8466" width="11.75" style="477" customWidth="1"/>
    <col min="8467" max="8467" width="6.375" style="477" bestFit="1" customWidth="1"/>
    <col min="8468" max="8468" width="11.75" style="477" customWidth="1"/>
    <col min="8469" max="8469" width="0" style="477" hidden="1" customWidth="1"/>
    <col min="8470" max="8470" width="3.75" style="477" customWidth="1"/>
    <col min="8471" max="8471" width="11.125" style="477" bestFit="1" customWidth="1"/>
    <col min="8472" max="8473" width="10.625" style="477"/>
    <col min="8474" max="8474" width="13.375" style="477" customWidth="1"/>
    <col min="8475" max="8694" width="10.625" style="477"/>
    <col min="8695" max="8702" width="0" style="477" hidden="1" customWidth="1"/>
    <col min="8703" max="8705" width="3.75" style="477" customWidth="1"/>
    <col min="8706" max="8706" width="12.75" style="477" customWidth="1"/>
    <col min="8707" max="8707" width="47.375" style="477" customWidth="1"/>
    <col min="8708" max="8708" width="5.625" style="477" customWidth="1"/>
    <col min="8709" max="8710" width="3.75" style="477" customWidth="1"/>
    <col min="8711" max="8711" width="22" style="477" customWidth="1"/>
    <col min="8712" max="8712" width="5.625" style="477" customWidth="1"/>
    <col min="8713" max="8714" width="3.75" style="477" customWidth="1"/>
    <col min="8715" max="8715" width="22" style="477" customWidth="1"/>
    <col min="8716" max="8716" width="5.625" style="477" customWidth="1"/>
    <col min="8717" max="8718" width="3.75" style="477" customWidth="1"/>
    <col min="8719" max="8719" width="22" style="477" customWidth="1"/>
    <col min="8720" max="8721" width="15.75" style="477" customWidth="1"/>
    <col min="8722" max="8722" width="11.75" style="477" customWidth="1"/>
    <col min="8723" max="8723" width="6.375" style="477" bestFit="1" customWidth="1"/>
    <col min="8724" max="8724" width="11.75" style="477" customWidth="1"/>
    <col min="8725" max="8725" width="0" style="477" hidden="1" customWidth="1"/>
    <col min="8726" max="8726" width="3.75" style="477" customWidth="1"/>
    <col min="8727" max="8727" width="11.125" style="477" bestFit="1" customWidth="1"/>
    <col min="8728" max="8729" width="10.625" style="477"/>
    <col min="8730" max="8730" width="13.375" style="477" customWidth="1"/>
    <col min="8731" max="8950" width="10.625" style="477"/>
    <col min="8951" max="8958" width="0" style="477" hidden="1" customWidth="1"/>
    <col min="8959" max="8961" width="3.75" style="477" customWidth="1"/>
    <col min="8962" max="8962" width="12.75" style="477" customWidth="1"/>
    <col min="8963" max="8963" width="47.375" style="477" customWidth="1"/>
    <col min="8964" max="8964" width="5.625" style="477" customWidth="1"/>
    <col min="8965" max="8966" width="3.75" style="477" customWidth="1"/>
    <col min="8967" max="8967" width="22" style="477" customWidth="1"/>
    <col min="8968" max="8968" width="5.625" style="477" customWidth="1"/>
    <col min="8969" max="8970" width="3.75" style="477" customWidth="1"/>
    <col min="8971" max="8971" width="22" style="477" customWidth="1"/>
    <col min="8972" max="8972" width="5.625" style="477" customWidth="1"/>
    <col min="8973" max="8974" width="3.75" style="477" customWidth="1"/>
    <col min="8975" max="8975" width="22" style="477" customWidth="1"/>
    <col min="8976" max="8977" width="15.75" style="477" customWidth="1"/>
    <col min="8978" max="8978" width="11.75" style="477" customWidth="1"/>
    <col min="8979" max="8979" width="6.375" style="477" bestFit="1" customWidth="1"/>
    <col min="8980" max="8980" width="11.75" style="477" customWidth="1"/>
    <col min="8981" max="8981" width="0" style="477" hidden="1" customWidth="1"/>
    <col min="8982" max="8982" width="3.75" style="477" customWidth="1"/>
    <col min="8983" max="8983" width="11.125" style="477" bestFit="1" customWidth="1"/>
    <col min="8984" max="8985" width="10.625" style="477"/>
    <col min="8986" max="8986" width="13.375" style="477" customWidth="1"/>
    <col min="8987" max="9206" width="10.625" style="477"/>
    <col min="9207" max="9214" width="0" style="477" hidden="1" customWidth="1"/>
    <col min="9215" max="9217" width="3.75" style="477" customWidth="1"/>
    <col min="9218" max="9218" width="12.75" style="477" customWidth="1"/>
    <col min="9219" max="9219" width="47.375" style="477" customWidth="1"/>
    <col min="9220" max="9220" width="5.625" style="477" customWidth="1"/>
    <col min="9221" max="9222" width="3.75" style="477" customWidth="1"/>
    <col min="9223" max="9223" width="22" style="477" customWidth="1"/>
    <col min="9224" max="9224" width="5.625" style="477" customWidth="1"/>
    <col min="9225" max="9226" width="3.75" style="477" customWidth="1"/>
    <col min="9227" max="9227" width="22" style="477" customWidth="1"/>
    <col min="9228" max="9228" width="5.625" style="477" customWidth="1"/>
    <col min="9229" max="9230" width="3.75" style="477" customWidth="1"/>
    <col min="9231" max="9231" width="22" style="477" customWidth="1"/>
    <col min="9232" max="9233" width="15.75" style="477" customWidth="1"/>
    <col min="9234" max="9234" width="11.75" style="477" customWidth="1"/>
    <col min="9235" max="9235" width="6.375" style="477" bestFit="1" customWidth="1"/>
    <col min="9236" max="9236" width="11.75" style="477" customWidth="1"/>
    <col min="9237" max="9237" width="0" style="477" hidden="1" customWidth="1"/>
    <col min="9238" max="9238" width="3.75" style="477" customWidth="1"/>
    <col min="9239" max="9239" width="11.125" style="477" bestFit="1" customWidth="1"/>
    <col min="9240" max="9241" width="10.625" style="477"/>
    <col min="9242" max="9242" width="13.375" style="477" customWidth="1"/>
    <col min="9243" max="9462" width="10.625" style="477"/>
    <col min="9463" max="9470" width="0" style="477" hidden="1" customWidth="1"/>
    <col min="9471" max="9473" width="3.75" style="477" customWidth="1"/>
    <col min="9474" max="9474" width="12.75" style="477" customWidth="1"/>
    <col min="9475" max="9475" width="47.375" style="477" customWidth="1"/>
    <col min="9476" max="9476" width="5.625" style="477" customWidth="1"/>
    <col min="9477" max="9478" width="3.75" style="477" customWidth="1"/>
    <col min="9479" max="9479" width="22" style="477" customWidth="1"/>
    <col min="9480" max="9480" width="5.625" style="477" customWidth="1"/>
    <col min="9481" max="9482" width="3.75" style="477" customWidth="1"/>
    <col min="9483" max="9483" width="22" style="477" customWidth="1"/>
    <col min="9484" max="9484" width="5.625" style="477" customWidth="1"/>
    <col min="9485" max="9486" width="3.75" style="477" customWidth="1"/>
    <col min="9487" max="9487" width="22" style="477" customWidth="1"/>
    <col min="9488" max="9489" width="15.75" style="477" customWidth="1"/>
    <col min="9490" max="9490" width="11.75" style="477" customWidth="1"/>
    <col min="9491" max="9491" width="6.375" style="477" bestFit="1" customWidth="1"/>
    <col min="9492" max="9492" width="11.75" style="477" customWidth="1"/>
    <col min="9493" max="9493" width="0" style="477" hidden="1" customWidth="1"/>
    <col min="9494" max="9494" width="3.75" style="477" customWidth="1"/>
    <col min="9495" max="9495" width="11.125" style="477" bestFit="1" customWidth="1"/>
    <col min="9496" max="9497" width="10.625" style="477"/>
    <col min="9498" max="9498" width="13.375" style="477" customWidth="1"/>
    <col min="9499" max="9718" width="10.625" style="477"/>
    <col min="9719" max="9726" width="0" style="477" hidden="1" customWidth="1"/>
    <col min="9727" max="9729" width="3.75" style="477" customWidth="1"/>
    <col min="9730" max="9730" width="12.75" style="477" customWidth="1"/>
    <col min="9731" max="9731" width="47.375" style="477" customWidth="1"/>
    <col min="9732" max="9732" width="5.625" style="477" customWidth="1"/>
    <col min="9733" max="9734" width="3.75" style="477" customWidth="1"/>
    <col min="9735" max="9735" width="22" style="477" customWidth="1"/>
    <col min="9736" max="9736" width="5.625" style="477" customWidth="1"/>
    <col min="9737" max="9738" width="3.75" style="477" customWidth="1"/>
    <col min="9739" max="9739" width="22" style="477" customWidth="1"/>
    <col min="9740" max="9740" width="5.625" style="477" customWidth="1"/>
    <col min="9741" max="9742" width="3.75" style="477" customWidth="1"/>
    <col min="9743" max="9743" width="22" style="477" customWidth="1"/>
    <col min="9744" max="9745" width="15.75" style="477" customWidth="1"/>
    <col min="9746" max="9746" width="11.75" style="477" customWidth="1"/>
    <col min="9747" max="9747" width="6.375" style="477" bestFit="1" customWidth="1"/>
    <col min="9748" max="9748" width="11.75" style="477" customWidth="1"/>
    <col min="9749" max="9749" width="0" style="477" hidden="1" customWidth="1"/>
    <col min="9750" max="9750" width="3.75" style="477" customWidth="1"/>
    <col min="9751" max="9751" width="11.125" style="477" bestFit="1" customWidth="1"/>
    <col min="9752" max="9753" width="10.625" style="477"/>
    <col min="9754" max="9754" width="13.375" style="477" customWidth="1"/>
    <col min="9755" max="9974" width="10.625" style="477"/>
    <col min="9975" max="9982" width="0" style="477" hidden="1" customWidth="1"/>
    <col min="9983" max="9985" width="3.75" style="477" customWidth="1"/>
    <col min="9986" max="9986" width="12.75" style="477" customWidth="1"/>
    <col min="9987" max="9987" width="47.375" style="477" customWidth="1"/>
    <col min="9988" max="9988" width="5.625" style="477" customWidth="1"/>
    <col min="9989" max="9990" width="3.75" style="477" customWidth="1"/>
    <col min="9991" max="9991" width="22" style="477" customWidth="1"/>
    <col min="9992" max="9992" width="5.625" style="477" customWidth="1"/>
    <col min="9993" max="9994" width="3.75" style="477" customWidth="1"/>
    <col min="9995" max="9995" width="22" style="477" customWidth="1"/>
    <col min="9996" max="9996" width="5.625" style="477" customWidth="1"/>
    <col min="9997" max="9998" width="3.75" style="477" customWidth="1"/>
    <col min="9999" max="9999" width="22" style="477" customWidth="1"/>
    <col min="10000" max="10001" width="15.75" style="477" customWidth="1"/>
    <col min="10002" max="10002" width="11.75" style="477" customWidth="1"/>
    <col min="10003" max="10003" width="6.375" style="477" bestFit="1" customWidth="1"/>
    <col min="10004" max="10004" width="11.75" style="477" customWidth="1"/>
    <col min="10005" max="10005" width="0" style="477" hidden="1" customWidth="1"/>
    <col min="10006" max="10006" width="3.75" style="477" customWidth="1"/>
    <col min="10007" max="10007" width="11.125" style="477" bestFit="1" customWidth="1"/>
    <col min="10008" max="10009" width="10.625" style="477"/>
    <col min="10010" max="10010" width="13.375" style="477" customWidth="1"/>
    <col min="10011" max="10230" width="10.625" style="477"/>
    <col min="10231" max="10238" width="0" style="477" hidden="1" customWidth="1"/>
    <col min="10239" max="10241" width="3.75" style="477" customWidth="1"/>
    <col min="10242" max="10242" width="12.75" style="477" customWidth="1"/>
    <col min="10243" max="10243" width="47.375" style="477" customWidth="1"/>
    <col min="10244" max="10244" width="5.625" style="477" customWidth="1"/>
    <col min="10245" max="10246" width="3.75" style="477" customWidth="1"/>
    <col min="10247" max="10247" width="22" style="477" customWidth="1"/>
    <col min="10248" max="10248" width="5.625" style="477" customWidth="1"/>
    <col min="10249" max="10250" width="3.75" style="477" customWidth="1"/>
    <col min="10251" max="10251" width="22" style="477" customWidth="1"/>
    <col min="10252" max="10252" width="5.625" style="477" customWidth="1"/>
    <col min="10253" max="10254" width="3.75" style="477" customWidth="1"/>
    <col min="10255" max="10255" width="22" style="477" customWidth="1"/>
    <col min="10256" max="10257" width="15.75" style="477" customWidth="1"/>
    <col min="10258" max="10258" width="11.75" style="477" customWidth="1"/>
    <col min="10259" max="10259" width="6.375" style="477" bestFit="1" customWidth="1"/>
    <col min="10260" max="10260" width="11.75" style="477" customWidth="1"/>
    <col min="10261" max="10261" width="0" style="477" hidden="1" customWidth="1"/>
    <col min="10262" max="10262" width="3.75" style="477" customWidth="1"/>
    <col min="10263" max="10263" width="11.125" style="477" bestFit="1" customWidth="1"/>
    <col min="10264" max="10265" width="10.625" style="477"/>
    <col min="10266" max="10266" width="13.375" style="477" customWidth="1"/>
    <col min="10267" max="10486" width="10.625" style="477"/>
    <col min="10487" max="10494" width="0" style="477" hidden="1" customWidth="1"/>
    <col min="10495" max="10497" width="3.75" style="477" customWidth="1"/>
    <col min="10498" max="10498" width="12.75" style="477" customWidth="1"/>
    <col min="10499" max="10499" width="47.375" style="477" customWidth="1"/>
    <col min="10500" max="10500" width="5.625" style="477" customWidth="1"/>
    <col min="10501" max="10502" width="3.75" style="477" customWidth="1"/>
    <col min="10503" max="10503" width="22" style="477" customWidth="1"/>
    <col min="10504" max="10504" width="5.625" style="477" customWidth="1"/>
    <col min="10505" max="10506" width="3.75" style="477" customWidth="1"/>
    <col min="10507" max="10507" width="22" style="477" customWidth="1"/>
    <col min="10508" max="10508" width="5.625" style="477" customWidth="1"/>
    <col min="10509" max="10510" width="3.75" style="477" customWidth="1"/>
    <col min="10511" max="10511" width="22" style="477" customWidth="1"/>
    <col min="10512" max="10513" width="15.75" style="477" customWidth="1"/>
    <col min="10514" max="10514" width="11.75" style="477" customWidth="1"/>
    <col min="10515" max="10515" width="6.375" style="477" bestFit="1" customWidth="1"/>
    <col min="10516" max="10516" width="11.75" style="477" customWidth="1"/>
    <col min="10517" max="10517" width="0" style="477" hidden="1" customWidth="1"/>
    <col min="10518" max="10518" width="3.75" style="477" customWidth="1"/>
    <col min="10519" max="10519" width="11.125" style="477" bestFit="1" customWidth="1"/>
    <col min="10520" max="10521" width="10.625" style="477"/>
    <col min="10522" max="10522" width="13.375" style="477" customWidth="1"/>
    <col min="10523" max="10742" width="10.625" style="477"/>
    <col min="10743" max="10750" width="0" style="477" hidden="1" customWidth="1"/>
    <col min="10751" max="10753" width="3.75" style="477" customWidth="1"/>
    <col min="10754" max="10754" width="12.75" style="477" customWidth="1"/>
    <col min="10755" max="10755" width="47.375" style="477" customWidth="1"/>
    <col min="10756" max="10756" width="5.625" style="477" customWidth="1"/>
    <col min="10757" max="10758" width="3.75" style="477" customWidth="1"/>
    <col min="10759" max="10759" width="22" style="477" customWidth="1"/>
    <col min="10760" max="10760" width="5.625" style="477" customWidth="1"/>
    <col min="10761" max="10762" width="3.75" style="477" customWidth="1"/>
    <col min="10763" max="10763" width="22" style="477" customWidth="1"/>
    <col min="10764" max="10764" width="5.625" style="477" customWidth="1"/>
    <col min="10765" max="10766" width="3.75" style="477" customWidth="1"/>
    <col min="10767" max="10767" width="22" style="477" customWidth="1"/>
    <col min="10768" max="10769" width="15.75" style="477" customWidth="1"/>
    <col min="10770" max="10770" width="11.75" style="477" customWidth="1"/>
    <col min="10771" max="10771" width="6.375" style="477" bestFit="1" customWidth="1"/>
    <col min="10772" max="10772" width="11.75" style="477" customWidth="1"/>
    <col min="10773" max="10773" width="0" style="477" hidden="1" customWidth="1"/>
    <col min="10774" max="10774" width="3.75" style="477" customWidth="1"/>
    <col min="10775" max="10775" width="11.125" style="477" bestFit="1" customWidth="1"/>
    <col min="10776" max="10777" width="10.625" style="477"/>
    <col min="10778" max="10778" width="13.375" style="477" customWidth="1"/>
    <col min="10779" max="10998" width="10.625" style="477"/>
    <col min="10999" max="11006" width="0" style="477" hidden="1" customWidth="1"/>
    <col min="11007" max="11009" width="3.75" style="477" customWidth="1"/>
    <col min="11010" max="11010" width="12.75" style="477" customWidth="1"/>
    <col min="11011" max="11011" width="47.375" style="477" customWidth="1"/>
    <col min="11012" max="11012" width="5.625" style="477" customWidth="1"/>
    <col min="11013" max="11014" width="3.75" style="477" customWidth="1"/>
    <col min="11015" max="11015" width="22" style="477" customWidth="1"/>
    <col min="11016" max="11016" width="5.625" style="477" customWidth="1"/>
    <col min="11017" max="11018" width="3.75" style="477" customWidth="1"/>
    <col min="11019" max="11019" width="22" style="477" customWidth="1"/>
    <col min="11020" max="11020" width="5.625" style="477" customWidth="1"/>
    <col min="11021" max="11022" width="3.75" style="477" customWidth="1"/>
    <col min="11023" max="11023" width="22" style="477" customWidth="1"/>
    <col min="11024" max="11025" width="15.75" style="477" customWidth="1"/>
    <col min="11026" max="11026" width="11.75" style="477" customWidth="1"/>
    <col min="11027" max="11027" width="6.375" style="477" bestFit="1" customWidth="1"/>
    <col min="11028" max="11028" width="11.75" style="477" customWidth="1"/>
    <col min="11029" max="11029" width="0" style="477" hidden="1" customWidth="1"/>
    <col min="11030" max="11030" width="3.75" style="477" customWidth="1"/>
    <col min="11031" max="11031" width="11.125" style="477" bestFit="1" customWidth="1"/>
    <col min="11032" max="11033" width="10.625" style="477"/>
    <col min="11034" max="11034" width="13.375" style="477" customWidth="1"/>
    <col min="11035" max="11254" width="10.625" style="477"/>
    <col min="11255" max="11262" width="0" style="477" hidden="1" customWidth="1"/>
    <col min="11263" max="11265" width="3.75" style="477" customWidth="1"/>
    <col min="11266" max="11266" width="12.75" style="477" customWidth="1"/>
    <col min="11267" max="11267" width="47.375" style="477" customWidth="1"/>
    <col min="11268" max="11268" width="5.625" style="477" customWidth="1"/>
    <col min="11269" max="11270" width="3.75" style="477" customWidth="1"/>
    <col min="11271" max="11271" width="22" style="477" customWidth="1"/>
    <col min="11272" max="11272" width="5.625" style="477" customWidth="1"/>
    <col min="11273" max="11274" width="3.75" style="477" customWidth="1"/>
    <col min="11275" max="11275" width="22" style="477" customWidth="1"/>
    <col min="11276" max="11276" width="5.625" style="477" customWidth="1"/>
    <col min="11277" max="11278" width="3.75" style="477" customWidth="1"/>
    <col min="11279" max="11279" width="22" style="477" customWidth="1"/>
    <col min="11280" max="11281" width="15.75" style="477" customWidth="1"/>
    <col min="11282" max="11282" width="11.75" style="477" customWidth="1"/>
    <col min="11283" max="11283" width="6.375" style="477" bestFit="1" customWidth="1"/>
    <col min="11284" max="11284" width="11.75" style="477" customWidth="1"/>
    <col min="11285" max="11285" width="0" style="477" hidden="1" customWidth="1"/>
    <col min="11286" max="11286" width="3.75" style="477" customWidth="1"/>
    <col min="11287" max="11287" width="11.125" style="477" bestFit="1" customWidth="1"/>
    <col min="11288" max="11289" width="10.625" style="477"/>
    <col min="11290" max="11290" width="13.375" style="477" customWidth="1"/>
    <col min="11291" max="11510" width="10.625" style="477"/>
    <col min="11511" max="11518" width="0" style="477" hidden="1" customWidth="1"/>
    <col min="11519" max="11521" width="3.75" style="477" customWidth="1"/>
    <col min="11522" max="11522" width="12.75" style="477" customWidth="1"/>
    <col min="11523" max="11523" width="47.375" style="477" customWidth="1"/>
    <col min="11524" max="11524" width="5.625" style="477" customWidth="1"/>
    <col min="11525" max="11526" width="3.75" style="477" customWidth="1"/>
    <col min="11527" max="11527" width="22" style="477" customWidth="1"/>
    <col min="11528" max="11528" width="5.625" style="477" customWidth="1"/>
    <col min="11529" max="11530" width="3.75" style="477" customWidth="1"/>
    <col min="11531" max="11531" width="22" style="477" customWidth="1"/>
    <col min="11532" max="11532" width="5.625" style="477" customWidth="1"/>
    <col min="11533" max="11534" width="3.75" style="477" customWidth="1"/>
    <col min="11535" max="11535" width="22" style="477" customWidth="1"/>
    <col min="11536" max="11537" width="15.75" style="477" customWidth="1"/>
    <col min="11538" max="11538" width="11.75" style="477" customWidth="1"/>
    <col min="11539" max="11539" width="6.375" style="477" bestFit="1" customWidth="1"/>
    <col min="11540" max="11540" width="11.75" style="477" customWidth="1"/>
    <col min="11541" max="11541" width="0" style="477" hidden="1" customWidth="1"/>
    <col min="11542" max="11542" width="3.75" style="477" customWidth="1"/>
    <col min="11543" max="11543" width="11.125" style="477" bestFit="1" customWidth="1"/>
    <col min="11544" max="11545" width="10.625" style="477"/>
    <col min="11546" max="11546" width="13.375" style="477" customWidth="1"/>
    <col min="11547" max="11766" width="10.625" style="477"/>
    <col min="11767" max="11774" width="0" style="477" hidden="1" customWidth="1"/>
    <col min="11775" max="11777" width="3.75" style="477" customWidth="1"/>
    <col min="11778" max="11778" width="12.75" style="477" customWidth="1"/>
    <col min="11779" max="11779" width="47.375" style="477" customWidth="1"/>
    <col min="11780" max="11780" width="5.625" style="477" customWidth="1"/>
    <col min="11781" max="11782" width="3.75" style="477" customWidth="1"/>
    <col min="11783" max="11783" width="22" style="477" customWidth="1"/>
    <col min="11784" max="11784" width="5.625" style="477" customWidth="1"/>
    <col min="11785" max="11786" width="3.75" style="477" customWidth="1"/>
    <col min="11787" max="11787" width="22" style="477" customWidth="1"/>
    <col min="11788" max="11788" width="5.625" style="477" customWidth="1"/>
    <col min="11789" max="11790" width="3.75" style="477" customWidth="1"/>
    <col min="11791" max="11791" width="22" style="477" customWidth="1"/>
    <col min="11792" max="11793" width="15.75" style="477" customWidth="1"/>
    <col min="11794" max="11794" width="11.75" style="477" customWidth="1"/>
    <col min="11795" max="11795" width="6.375" style="477" bestFit="1" customWidth="1"/>
    <col min="11796" max="11796" width="11.75" style="477" customWidth="1"/>
    <col min="11797" max="11797" width="0" style="477" hidden="1" customWidth="1"/>
    <col min="11798" max="11798" width="3.75" style="477" customWidth="1"/>
    <col min="11799" max="11799" width="11.125" style="477" bestFit="1" customWidth="1"/>
    <col min="11800" max="11801" width="10.625" style="477"/>
    <col min="11802" max="11802" width="13.375" style="477" customWidth="1"/>
    <col min="11803" max="12022" width="10.625" style="477"/>
    <col min="12023" max="12030" width="0" style="477" hidden="1" customWidth="1"/>
    <col min="12031" max="12033" width="3.75" style="477" customWidth="1"/>
    <col min="12034" max="12034" width="12.75" style="477" customWidth="1"/>
    <col min="12035" max="12035" width="47.375" style="477" customWidth="1"/>
    <col min="12036" max="12036" width="5.625" style="477" customWidth="1"/>
    <col min="12037" max="12038" width="3.75" style="477" customWidth="1"/>
    <col min="12039" max="12039" width="22" style="477" customWidth="1"/>
    <col min="12040" max="12040" width="5.625" style="477" customWidth="1"/>
    <col min="12041" max="12042" width="3.75" style="477" customWidth="1"/>
    <col min="12043" max="12043" width="22" style="477" customWidth="1"/>
    <col min="12044" max="12044" width="5.625" style="477" customWidth="1"/>
    <col min="12045" max="12046" width="3.75" style="477" customWidth="1"/>
    <col min="12047" max="12047" width="22" style="477" customWidth="1"/>
    <col min="12048" max="12049" width="15.75" style="477" customWidth="1"/>
    <col min="12050" max="12050" width="11.75" style="477" customWidth="1"/>
    <col min="12051" max="12051" width="6.375" style="477" bestFit="1" customWidth="1"/>
    <col min="12052" max="12052" width="11.75" style="477" customWidth="1"/>
    <col min="12053" max="12053" width="0" style="477" hidden="1" customWidth="1"/>
    <col min="12054" max="12054" width="3.75" style="477" customWidth="1"/>
    <col min="12055" max="12055" width="11.125" style="477" bestFit="1" customWidth="1"/>
    <col min="12056" max="12057" width="10.625" style="477"/>
    <col min="12058" max="12058" width="13.375" style="477" customWidth="1"/>
    <col min="12059" max="12278" width="10.625" style="477"/>
    <col min="12279" max="12286" width="0" style="477" hidden="1" customWidth="1"/>
    <col min="12287" max="12289" width="3.75" style="477" customWidth="1"/>
    <col min="12290" max="12290" width="12.75" style="477" customWidth="1"/>
    <col min="12291" max="12291" width="47.375" style="477" customWidth="1"/>
    <col min="12292" max="12292" width="5.625" style="477" customWidth="1"/>
    <col min="12293" max="12294" width="3.75" style="477" customWidth="1"/>
    <col min="12295" max="12295" width="22" style="477" customWidth="1"/>
    <col min="12296" max="12296" width="5.625" style="477" customWidth="1"/>
    <col min="12297" max="12298" width="3.75" style="477" customWidth="1"/>
    <col min="12299" max="12299" width="22" style="477" customWidth="1"/>
    <col min="12300" max="12300" width="5.625" style="477" customWidth="1"/>
    <col min="12301" max="12302" width="3.75" style="477" customWidth="1"/>
    <col min="12303" max="12303" width="22" style="477" customWidth="1"/>
    <col min="12304" max="12305" width="15.75" style="477" customWidth="1"/>
    <col min="12306" max="12306" width="11.75" style="477" customWidth="1"/>
    <col min="12307" max="12307" width="6.375" style="477" bestFit="1" customWidth="1"/>
    <col min="12308" max="12308" width="11.75" style="477" customWidth="1"/>
    <col min="12309" max="12309" width="0" style="477" hidden="1" customWidth="1"/>
    <col min="12310" max="12310" width="3.75" style="477" customWidth="1"/>
    <col min="12311" max="12311" width="11.125" style="477" bestFit="1" customWidth="1"/>
    <col min="12312" max="12313" width="10.625" style="477"/>
    <col min="12314" max="12314" width="13.375" style="477" customWidth="1"/>
    <col min="12315" max="12534" width="10.625" style="477"/>
    <col min="12535" max="12542" width="0" style="477" hidden="1" customWidth="1"/>
    <col min="12543" max="12545" width="3.75" style="477" customWidth="1"/>
    <col min="12546" max="12546" width="12.75" style="477" customWidth="1"/>
    <col min="12547" max="12547" width="47.375" style="477" customWidth="1"/>
    <col min="12548" max="12548" width="5.625" style="477" customWidth="1"/>
    <col min="12549" max="12550" width="3.75" style="477" customWidth="1"/>
    <col min="12551" max="12551" width="22" style="477" customWidth="1"/>
    <col min="12552" max="12552" width="5.625" style="477" customWidth="1"/>
    <col min="12553" max="12554" width="3.75" style="477" customWidth="1"/>
    <col min="12555" max="12555" width="22" style="477" customWidth="1"/>
    <col min="12556" max="12556" width="5.625" style="477" customWidth="1"/>
    <col min="12557" max="12558" width="3.75" style="477" customWidth="1"/>
    <col min="12559" max="12559" width="22" style="477" customWidth="1"/>
    <col min="12560" max="12561" width="15.75" style="477" customWidth="1"/>
    <col min="12562" max="12562" width="11.75" style="477" customWidth="1"/>
    <col min="12563" max="12563" width="6.375" style="477" bestFit="1" customWidth="1"/>
    <col min="12564" max="12564" width="11.75" style="477" customWidth="1"/>
    <col min="12565" max="12565" width="0" style="477" hidden="1" customWidth="1"/>
    <col min="12566" max="12566" width="3.75" style="477" customWidth="1"/>
    <col min="12567" max="12567" width="11.125" style="477" bestFit="1" customWidth="1"/>
    <col min="12568" max="12569" width="10.625" style="477"/>
    <col min="12570" max="12570" width="13.375" style="477" customWidth="1"/>
    <col min="12571" max="12790" width="10.625" style="477"/>
    <col min="12791" max="12798" width="0" style="477" hidden="1" customWidth="1"/>
    <col min="12799" max="12801" width="3.75" style="477" customWidth="1"/>
    <col min="12802" max="12802" width="12.75" style="477" customWidth="1"/>
    <col min="12803" max="12803" width="47.375" style="477" customWidth="1"/>
    <col min="12804" max="12804" width="5.625" style="477" customWidth="1"/>
    <col min="12805" max="12806" width="3.75" style="477" customWidth="1"/>
    <col min="12807" max="12807" width="22" style="477" customWidth="1"/>
    <col min="12808" max="12808" width="5.625" style="477" customWidth="1"/>
    <col min="12809" max="12810" width="3.75" style="477" customWidth="1"/>
    <col min="12811" max="12811" width="22" style="477" customWidth="1"/>
    <col min="12812" max="12812" width="5.625" style="477" customWidth="1"/>
    <col min="12813" max="12814" width="3.75" style="477" customWidth="1"/>
    <col min="12815" max="12815" width="22" style="477" customWidth="1"/>
    <col min="12816" max="12817" width="15.75" style="477" customWidth="1"/>
    <col min="12818" max="12818" width="11.75" style="477" customWidth="1"/>
    <col min="12819" max="12819" width="6.375" style="477" bestFit="1" customWidth="1"/>
    <col min="12820" max="12820" width="11.75" style="477" customWidth="1"/>
    <col min="12821" max="12821" width="0" style="477" hidden="1" customWidth="1"/>
    <col min="12822" max="12822" width="3.75" style="477" customWidth="1"/>
    <col min="12823" max="12823" width="11.125" style="477" bestFit="1" customWidth="1"/>
    <col min="12824" max="12825" width="10.625" style="477"/>
    <col min="12826" max="12826" width="13.375" style="477" customWidth="1"/>
    <col min="12827" max="13046" width="10.625" style="477"/>
    <col min="13047" max="13054" width="0" style="477" hidden="1" customWidth="1"/>
    <col min="13055" max="13057" width="3.75" style="477" customWidth="1"/>
    <col min="13058" max="13058" width="12.75" style="477" customWidth="1"/>
    <col min="13059" max="13059" width="47.375" style="477" customWidth="1"/>
    <col min="13060" max="13060" width="5.625" style="477" customWidth="1"/>
    <col min="13061" max="13062" width="3.75" style="477" customWidth="1"/>
    <col min="13063" max="13063" width="22" style="477" customWidth="1"/>
    <col min="13064" max="13064" width="5.625" style="477" customWidth="1"/>
    <col min="13065" max="13066" width="3.75" style="477" customWidth="1"/>
    <col min="13067" max="13067" width="22" style="477" customWidth="1"/>
    <col min="13068" max="13068" width="5.625" style="477" customWidth="1"/>
    <col min="13069" max="13070" width="3.75" style="477" customWidth="1"/>
    <col min="13071" max="13071" width="22" style="477" customWidth="1"/>
    <col min="13072" max="13073" width="15.75" style="477" customWidth="1"/>
    <col min="13074" max="13074" width="11.75" style="477" customWidth="1"/>
    <col min="13075" max="13075" width="6.375" style="477" bestFit="1" customWidth="1"/>
    <col min="13076" max="13076" width="11.75" style="477" customWidth="1"/>
    <col min="13077" max="13077" width="0" style="477" hidden="1" customWidth="1"/>
    <col min="13078" max="13078" width="3.75" style="477" customWidth="1"/>
    <col min="13079" max="13079" width="11.125" style="477" bestFit="1" customWidth="1"/>
    <col min="13080" max="13081" width="10.625" style="477"/>
    <col min="13082" max="13082" width="13.375" style="477" customWidth="1"/>
    <col min="13083" max="13302" width="10.625" style="477"/>
    <col min="13303" max="13310" width="0" style="477" hidden="1" customWidth="1"/>
    <col min="13311" max="13313" width="3.75" style="477" customWidth="1"/>
    <col min="13314" max="13314" width="12.75" style="477" customWidth="1"/>
    <col min="13315" max="13315" width="47.375" style="477" customWidth="1"/>
    <col min="13316" max="13316" width="5.625" style="477" customWidth="1"/>
    <col min="13317" max="13318" width="3.75" style="477" customWidth="1"/>
    <col min="13319" max="13319" width="22" style="477" customWidth="1"/>
    <col min="13320" max="13320" width="5.625" style="477" customWidth="1"/>
    <col min="13321" max="13322" width="3.75" style="477" customWidth="1"/>
    <col min="13323" max="13323" width="22" style="477" customWidth="1"/>
    <col min="13324" max="13324" width="5.625" style="477" customWidth="1"/>
    <col min="13325" max="13326" width="3.75" style="477" customWidth="1"/>
    <col min="13327" max="13327" width="22" style="477" customWidth="1"/>
    <col min="13328" max="13329" width="15.75" style="477" customWidth="1"/>
    <col min="13330" max="13330" width="11.75" style="477" customWidth="1"/>
    <col min="13331" max="13331" width="6.375" style="477" bestFit="1" customWidth="1"/>
    <col min="13332" max="13332" width="11.75" style="477" customWidth="1"/>
    <col min="13333" max="13333" width="0" style="477" hidden="1" customWidth="1"/>
    <col min="13334" max="13334" width="3.75" style="477" customWidth="1"/>
    <col min="13335" max="13335" width="11.125" style="477" bestFit="1" customWidth="1"/>
    <col min="13336" max="13337" width="10.625" style="477"/>
    <col min="13338" max="13338" width="13.375" style="477" customWidth="1"/>
    <col min="13339" max="13558" width="10.625" style="477"/>
    <col min="13559" max="13566" width="0" style="477" hidden="1" customWidth="1"/>
    <col min="13567" max="13569" width="3.75" style="477" customWidth="1"/>
    <col min="13570" max="13570" width="12.75" style="477" customWidth="1"/>
    <col min="13571" max="13571" width="47.375" style="477" customWidth="1"/>
    <col min="13572" max="13572" width="5.625" style="477" customWidth="1"/>
    <col min="13573" max="13574" width="3.75" style="477" customWidth="1"/>
    <col min="13575" max="13575" width="22" style="477" customWidth="1"/>
    <col min="13576" max="13576" width="5.625" style="477" customWidth="1"/>
    <col min="13577" max="13578" width="3.75" style="477" customWidth="1"/>
    <col min="13579" max="13579" width="22" style="477" customWidth="1"/>
    <col min="13580" max="13580" width="5.625" style="477" customWidth="1"/>
    <col min="13581" max="13582" width="3.75" style="477" customWidth="1"/>
    <col min="13583" max="13583" width="22" style="477" customWidth="1"/>
    <col min="13584" max="13585" width="15.75" style="477" customWidth="1"/>
    <col min="13586" max="13586" width="11.75" style="477" customWidth="1"/>
    <col min="13587" max="13587" width="6.375" style="477" bestFit="1" customWidth="1"/>
    <col min="13588" max="13588" width="11.75" style="477" customWidth="1"/>
    <col min="13589" max="13589" width="0" style="477" hidden="1" customWidth="1"/>
    <col min="13590" max="13590" width="3.75" style="477" customWidth="1"/>
    <col min="13591" max="13591" width="11.125" style="477" bestFit="1" customWidth="1"/>
    <col min="13592" max="13593" width="10.625" style="477"/>
    <col min="13594" max="13594" width="13.375" style="477" customWidth="1"/>
    <col min="13595" max="13814" width="10.625" style="477"/>
    <col min="13815" max="13822" width="0" style="477" hidden="1" customWidth="1"/>
    <col min="13823" max="13825" width="3.75" style="477" customWidth="1"/>
    <col min="13826" max="13826" width="12.75" style="477" customWidth="1"/>
    <col min="13827" max="13827" width="47.375" style="477" customWidth="1"/>
    <col min="13828" max="13828" width="5.625" style="477" customWidth="1"/>
    <col min="13829" max="13830" width="3.75" style="477" customWidth="1"/>
    <col min="13831" max="13831" width="22" style="477" customWidth="1"/>
    <col min="13832" max="13832" width="5.625" style="477" customWidth="1"/>
    <col min="13833" max="13834" width="3.75" style="477" customWidth="1"/>
    <col min="13835" max="13835" width="22" style="477" customWidth="1"/>
    <col min="13836" max="13836" width="5.625" style="477" customWidth="1"/>
    <col min="13837" max="13838" width="3.75" style="477" customWidth="1"/>
    <col min="13839" max="13839" width="22" style="477" customWidth="1"/>
    <col min="13840" max="13841" width="15.75" style="477" customWidth="1"/>
    <col min="13842" max="13842" width="11.75" style="477" customWidth="1"/>
    <col min="13843" max="13843" width="6.375" style="477" bestFit="1" customWidth="1"/>
    <col min="13844" max="13844" width="11.75" style="477" customWidth="1"/>
    <col min="13845" max="13845" width="0" style="477" hidden="1" customWidth="1"/>
    <col min="13846" max="13846" width="3.75" style="477" customWidth="1"/>
    <col min="13847" max="13847" width="11.125" style="477" bestFit="1" customWidth="1"/>
    <col min="13848" max="13849" width="10.625" style="477"/>
    <col min="13850" max="13850" width="13.375" style="477" customWidth="1"/>
    <col min="13851" max="14070" width="10.625" style="477"/>
    <col min="14071" max="14078" width="0" style="477" hidden="1" customWidth="1"/>
    <col min="14079" max="14081" width="3.75" style="477" customWidth="1"/>
    <col min="14082" max="14082" width="12.75" style="477" customWidth="1"/>
    <col min="14083" max="14083" width="47.375" style="477" customWidth="1"/>
    <col min="14084" max="14084" width="5.625" style="477" customWidth="1"/>
    <col min="14085" max="14086" width="3.75" style="477" customWidth="1"/>
    <col min="14087" max="14087" width="22" style="477" customWidth="1"/>
    <col min="14088" max="14088" width="5.625" style="477" customWidth="1"/>
    <col min="14089" max="14090" width="3.75" style="477" customWidth="1"/>
    <col min="14091" max="14091" width="22" style="477" customWidth="1"/>
    <col min="14092" max="14092" width="5.625" style="477" customWidth="1"/>
    <col min="14093" max="14094" width="3.75" style="477" customWidth="1"/>
    <col min="14095" max="14095" width="22" style="477" customWidth="1"/>
    <col min="14096" max="14097" width="15.75" style="477" customWidth="1"/>
    <col min="14098" max="14098" width="11.75" style="477" customWidth="1"/>
    <col min="14099" max="14099" width="6.375" style="477" bestFit="1" customWidth="1"/>
    <col min="14100" max="14100" width="11.75" style="477" customWidth="1"/>
    <col min="14101" max="14101" width="0" style="477" hidden="1" customWidth="1"/>
    <col min="14102" max="14102" width="3.75" style="477" customWidth="1"/>
    <col min="14103" max="14103" width="11.125" style="477" bestFit="1" customWidth="1"/>
    <col min="14104" max="14105" width="10.625" style="477"/>
    <col min="14106" max="14106" width="13.375" style="477" customWidth="1"/>
    <col min="14107" max="14326" width="10.625" style="477"/>
    <col min="14327" max="14334" width="0" style="477" hidden="1" customWidth="1"/>
    <col min="14335" max="14337" width="3.75" style="477" customWidth="1"/>
    <col min="14338" max="14338" width="12.75" style="477" customWidth="1"/>
    <col min="14339" max="14339" width="47.375" style="477" customWidth="1"/>
    <col min="14340" max="14340" width="5.625" style="477" customWidth="1"/>
    <col min="14341" max="14342" width="3.75" style="477" customWidth="1"/>
    <col min="14343" max="14343" width="22" style="477" customWidth="1"/>
    <col min="14344" max="14344" width="5.625" style="477" customWidth="1"/>
    <col min="14345" max="14346" width="3.75" style="477" customWidth="1"/>
    <col min="14347" max="14347" width="22" style="477" customWidth="1"/>
    <col min="14348" max="14348" width="5.625" style="477" customWidth="1"/>
    <col min="14349" max="14350" width="3.75" style="477" customWidth="1"/>
    <col min="14351" max="14351" width="22" style="477" customWidth="1"/>
    <col min="14352" max="14353" width="15.75" style="477" customWidth="1"/>
    <col min="14354" max="14354" width="11.75" style="477" customWidth="1"/>
    <col min="14355" max="14355" width="6.375" style="477" bestFit="1" customWidth="1"/>
    <col min="14356" max="14356" width="11.75" style="477" customWidth="1"/>
    <col min="14357" max="14357" width="0" style="477" hidden="1" customWidth="1"/>
    <col min="14358" max="14358" width="3.75" style="477" customWidth="1"/>
    <col min="14359" max="14359" width="11.125" style="477" bestFit="1" customWidth="1"/>
    <col min="14360" max="14361" width="10.625" style="477"/>
    <col min="14362" max="14362" width="13.375" style="477" customWidth="1"/>
    <col min="14363" max="14582" width="10.625" style="477"/>
    <col min="14583" max="14590" width="0" style="477" hidden="1" customWidth="1"/>
    <col min="14591" max="14593" width="3.75" style="477" customWidth="1"/>
    <col min="14594" max="14594" width="12.75" style="477" customWidth="1"/>
    <col min="14595" max="14595" width="47.375" style="477" customWidth="1"/>
    <col min="14596" max="14596" width="5.625" style="477" customWidth="1"/>
    <col min="14597" max="14598" width="3.75" style="477" customWidth="1"/>
    <col min="14599" max="14599" width="22" style="477" customWidth="1"/>
    <col min="14600" max="14600" width="5.625" style="477" customWidth="1"/>
    <col min="14601" max="14602" width="3.75" style="477" customWidth="1"/>
    <col min="14603" max="14603" width="22" style="477" customWidth="1"/>
    <col min="14604" max="14604" width="5.625" style="477" customWidth="1"/>
    <col min="14605" max="14606" width="3.75" style="477" customWidth="1"/>
    <col min="14607" max="14607" width="22" style="477" customWidth="1"/>
    <col min="14608" max="14609" width="15.75" style="477" customWidth="1"/>
    <col min="14610" max="14610" width="11.75" style="477" customWidth="1"/>
    <col min="14611" max="14611" width="6.375" style="477" bestFit="1" customWidth="1"/>
    <col min="14612" max="14612" width="11.75" style="477" customWidth="1"/>
    <col min="14613" max="14613" width="0" style="477" hidden="1" customWidth="1"/>
    <col min="14614" max="14614" width="3.75" style="477" customWidth="1"/>
    <col min="14615" max="14615" width="11.125" style="477" bestFit="1" customWidth="1"/>
    <col min="14616" max="14617" width="10.625" style="477"/>
    <col min="14618" max="14618" width="13.375" style="477" customWidth="1"/>
    <col min="14619" max="14838" width="10.625" style="477"/>
    <col min="14839" max="14846" width="0" style="477" hidden="1" customWidth="1"/>
    <col min="14847" max="14849" width="3.75" style="477" customWidth="1"/>
    <col min="14850" max="14850" width="12.75" style="477" customWidth="1"/>
    <col min="14851" max="14851" width="47.375" style="477" customWidth="1"/>
    <col min="14852" max="14852" width="5.625" style="477" customWidth="1"/>
    <col min="14853" max="14854" width="3.75" style="477" customWidth="1"/>
    <col min="14855" max="14855" width="22" style="477" customWidth="1"/>
    <col min="14856" max="14856" width="5.625" style="477" customWidth="1"/>
    <col min="14857" max="14858" width="3.75" style="477" customWidth="1"/>
    <col min="14859" max="14859" width="22" style="477" customWidth="1"/>
    <col min="14860" max="14860" width="5.625" style="477" customWidth="1"/>
    <col min="14861" max="14862" width="3.75" style="477" customWidth="1"/>
    <col min="14863" max="14863" width="22" style="477" customWidth="1"/>
    <col min="14864" max="14865" width="15.75" style="477" customWidth="1"/>
    <col min="14866" max="14866" width="11.75" style="477" customWidth="1"/>
    <col min="14867" max="14867" width="6.375" style="477" bestFit="1" customWidth="1"/>
    <col min="14868" max="14868" width="11.75" style="477" customWidth="1"/>
    <col min="14869" max="14869" width="0" style="477" hidden="1" customWidth="1"/>
    <col min="14870" max="14870" width="3.75" style="477" customWidth="1"/>
    <col min="14871" max="14871" width="11.125" style="477" bestFit="1" customWidth="1"/>
    <col min="14872" max="14873" width="10.625" style="477"/>
    <col min="14874" max="14874" width="13.375" style="477" customWidth="1"/>
    <col min="14875" max="15094" width="10.625" style="477"/>
    <col min="15095" max="15102" width="0" style="477" hidden="1" customWidth="1"/>
    <col min="15103" max="15105" width="3.75" style="477" customWidth="1"/>
    <col min="15106" max="15106" width="12.75" style="477" customWidth="1"/>
    <col min="15107" max="15107" width="47.375" style="477" customWidth="1"/>
    <col min="15108" max="15108" width="5.625" style="477" customWidth="1"/>
    <col min="15109" max="15110" width="3.75" style="477" customWidth="1"/>
    <col min="15111" max="15111" width="22" style="477" customWidth="1"/>
    <col min="15112" max="15112" width="5.625" style="477" customWidth="1"/>
    <col min="15113" max="15114" width="3.75" style="477" customWidth="1"/>
    <col min="15115" max="15115" width="22" style="477" customWidth="1"/>
    <col min="15116" max="15116" width="5.625" style="477" customWidth="1"/>
    <col min="15117" max="15118" width="3.75" style="477" customWidth="1"/>
    <col min="15119" max="15119" width="22" style="477" customWidth="1"/>
    <col min="15120" max="15121" width="15.75" style="477" customWidth="1"/>
    <col min="15122" max="15122" width="11.75" style="477" customWidth="1"/>
    <col min="15123" max="15123" width="6.375" style="477" bestFit="1" customWidth="1"/>
    <col min="15124" max="15124" width="11.75" style="477" customWidth="1"/>
    <col min="15125" max="15125" width="0" style="477" hidden="1" customWidth="1"/>
    <col min="15126" max="15126" width="3.75" style="477" customWidth="1"/>
    <col min="15127" max="15127" width="11.125" style="477" bestFit="1" customWidth="1"/>
    <col min="15128" max="15129" width="10.625" style="477"/>
    <col min="15130" max="15130" width="13.375" style="477" customWidth="1"/>
    <col min="15131" max="15350" width="10.625" style="477"/>
    <col min="15351" max="15358" width="0" style="477" hidden="1" customWidth="1"/>
    <col min="15359" max="15361" width="3.75" style="477" customWidth="1"/>
    <col min="15362" max="15362" width="12.75" style="477" customWidth="1"/>
    <col min="15363" max="15363" width="47.375" style="477" customWidth="1"/>
    <col min="15364" max="15364" width="5.625" style="477" customWidth="1"/>
    <col min="15365" max="15366" width="3.75" style="477" customWidth="1"/>
    <col min="15367" max="15367" width="22" style="477" customWidth="1"/>
    <col min="15368" max="15368" width="5.625" style="477" customWidth="1"/>
    <col min="15369" max="15370" width="3.75" style="477" customWidth="1"/>
    <col min="15371" max="15371" width="22" style="477" customWidth="1"/>
    <col min="15372" max="15372" width="5.625" style="477" customWidth="1"/>
    <col min="15373" max="15374" width="3.75" style="477" customWidth="1"/>
    <col min="15375" max="15375" width="22" style="477" customWidth="1"/>
    <col min="15376" max="15377" width="15.75" style="477" customWidth="1"/>
    <col min="15378" max="15378" width="11.75" style="477" customWidth="1"/>
    <col min="15379" max="15379" width="6.375" style="477" bestFit="1" customWidth="1"/>
    <col min="15380" max="15380" width="11.75" style="477" customWidth="1"/>
    <col min="15381" max="15381" width="0" style="477" hidden="1" customWidth="1"/>
    <col min="15382" max="15382" width="3.75" style="477" customWidth="1"/>
    <col min="15383" max="15383" width="11.125" style="477" bestFit="1" customWidth="1"/>
    <col min="15384" max="15385" width="10.625" style="477"/>
    <col min="15386" max="15386" width="13.375" style="477" customWidth="1"/>
    <col min="15387" max="15606" width="10.625" style="477"/>
    <col min="15607" max="15614" width="0" style="477" hidden="1" customWidth="1"/>
    <col min="15615" max="15617" width="3.75" style="477" customWidth="1"/>
    <col min="15618" max="15618" width="12.75" style="477" customWidth="1"/>
    <col min="15619" max="15619" width="47.375" style="477" customWidth="1"/>
    <col min="15620" max="15620" width="5.625" style="477" customWidth="1"/>
    <col min="15621" max="15622" width="3.75" style="477" customWidth="1"/>
    <col min="15623" max="15623" width="22" style="477" customWidth="1"/>
    <col min="15624" max="15624" width="5.625" style="477" customWidth="1"/>
    <col min="15625" max="15626" width="3.75" style="477" customWidth="1"/>
    <col min="15627" max="15627" width="22" style="477" customWidth="1"/>
    <col min="15628" max="15628" width="5.625" style="477" customWidth="1"/>
    <col min="15629" max="15630" width="3.75" style="477" customWidth="1"/>
    <col min="15631" max="15631" width="22" style="477" customWidth="1"/>
    <col min="15632" max="15633" width="15.75" style="477" customWidth="1"/>
    <col min="15634" max="15634" width="11.75" style="477" customWidth="1"/>
    <col min="15635" max="15635" width="6.375" style="477" bestFit="1" customWidth="1"/>
    <col min="15636" max="15636" width="11.75" style="477" customWidth="1"/>
    <col min="15637" max="15637" width="0" style="477" hidden="1" customWidth="1"/>
    <col min="15638" max="15638" width="3.75" style="477" customWidth="1"/>
    <col min="15639" max="15639" width="11.125" style="477" bestFit="1" customWidth="1"/>
    <col min="15640" max="15641" width="10.625" style="477"/>
    <col min="15642" max="15642" width="13.375" style="477" customWidth="1"/>
    <col min="15643" max="15862" width="10.625" style="477"/>
    <col min="15863" max="15870" width="0" style="477" hidden="1" customWidth="1"/>
    <col min="15871" max="15873" width="3.75" style="477" customWidth="1"/>
    <col min="15874" max="15874" width="12.75" style="477" customWidth="1"/>
    <col min="15875" max="15875" width="47.375" style="477" customWidth="1"/>
    <col min="15876" max="15876" width="5.625" style="477" customWidth="1"/>
    <col min="15877" max="15878" width="3.75" style="477" customWidth="1"/>
    <col min="15879" max="15879" width="22" style="477" customWidth="1"/>
    <col min="15880" max="15880" width="5.625" style="477" customWidth="1"/>
    <col min="15881" max="15882" width="3.75" style="477" customWidth="1"/>
    <col min="15883" max="15883" width="22" style="477" customWidth="1"/>
    <col min="15884" max="15884" width="5.625" style="477" customWidth="1"/>
    <col min="15885" max="15886" width="3.75" style="477" customWidth="1"/>
    <col min="15887" max="15887" width="22" style="477" customWidth="1"/>
    <col min="15888" max="15889" width="15.75" style="477" customWidth="1"/>
    <col min="15890" max="15890" width="11.75" style="477" customWidth="1"/>
    <col min="15891" max="15891" width="6.375" style="477" bestFit="1" customWidth="1"/>
    <col min="15892" max="15892" width="11.75" style="477" customWidth="1"/>
    <col min="15893" max="15893" width="0" style="477" hidden="1" customWidth="1"/>
    <col min="15894" max="15894" width="3.75" style="477" customWidth="1"/>
    <col min="15895" max="15895" width="11.125" style="477" bestFit="1" customWidth="1"/>
    <col min="15896" max="15897" width="10.625" style="477"/>
    <col min="15898" max="15898" width="13.375" style="477" customWidth="1"/>
    <col min="15899" max="16118" width="10.625" style="477"/>
    <col min="16119" max="16126" width="0" style="477" hidden="1" customWidth="1"/>
    <col min="16127" max="16129" width="3.75" style="477" customWidth="1"/>
    <col min="16130" max="16130" width="12.75" style="477" customWidth="1"/>
    <col min="16131" max="16131" width="47.375" style="477" customWidth="1"/>
    <col min="16132" max="16132" width="5.625" style="477" customWidth="1"/>
    <col min="16133" max="16134" width="3.75" style="477" customWidth="1"/>
    <col min="16135" max="16135" width="22" style="477" customWidth="1"/>
    <col min="16136" max="16136" width="5.625" style="477" customWidth="1"/>
    <col min="16137" max="16138" width="3.75" style="477" customWidth="1"/>
    <col min="16139" max="16139" width="22" style="477" customWidth="1"/>
    <col min="16140" max="16140" width="5.625" style="477" customWidth="1"/>
    <col min="16141" max="16142" width="3.75" style="477" customWidth="1"/>
    <col min="16143" max="16143" width="22" style="477" customWidth="1"/>
    <col min="16144" max="16145" width="15.75" style="477" customWidth="1"/>
    <col min="16146" max="16146" width="11.75" style="477" customWidth="1"/>
    <col min="16147" max="16147" width="6.375" style="477" bestFit="1" customWidth="1"/>
    <col min="16148" max="16148" width="11.75" style="477" customWidth="1"/>
    <col min="16149" max="16149" width="0" style="477" hidden="1" customWidth="1"/>
    <col min="16150" max="16150" width="3.75" style="477" customWidth="1"/>
    <col min="16151" max="16151" width="11.125" style="477" bestFit="1" customWidth="1"/>
    <col min="16152" max="16153" width="10.625" style="477"/>
    <col min="16154" max="16154" width="13.375" style="477" customWidth="1"/>
    <col min="16155" max="16384" width="10.625" style="477"/>
  </cols>
  <sheetData>
    <row r="1" spans="1:37" hidden="1"/>
    <row r="2" spans="1:37" hidden="1"/>
    <row r="3" spans="1:37" hidden="1"/>
    <row r="4" spans="1:37" ht="3.15"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65" customHeight="1">
      <c r="J5" s="482"/>
      <c r="K5" s="482"/>
      <c r="L5" s="1229" t="s">
        <v>672</v>
      </c>
      <c r="M5" s="1229"/>
      <c r="N5" s="1229"/>
      <c r="O5" s="1229"/>
      <c r="P5" s="1229"/>
      <c r="Q5" s="1229"/>
      <c r="R5" s="1229"/>
      <c r="S5" s="1229"/>
      <c r="T5" s="1229"/>
      <c r="U5" s="579"/>
      <c r="V5" s="579"/>
      <c r="W5" s="523"/>
      <c r="X5" s="523"/>
      <c r="Y5" s="585"/>
      <c r="Z5" s="585"/>
      <c r="AA5" s="585"/>
      <c r="AB5" s="585"/>
      <c r="AC5" s="585"/>
      <c r="AD5" s="585"/>
      <c r="AE5" s="497"/>
    </row>
    <row r="6" spans="1:37" ht="3.15" customHeight="1">
      <c r="J6" s="482"/>
      <c r="K6" s="482"/>
      <c r="L6" s="478"/>
      <c r="M6" s="478"/>
      <c r="N6" s="478"/>
      <c r="O6" s="481"/>
      <c r="P6" s="481"/>
      <c r="Q6" s="481"/>
      <c r="R6" s="481"/>
      <c r="S6" s="481"/>
      <c r="T6" s="481"/>
      <c r="U6" s="478"/>
    </row>
    <row r="7" spans="1:37" s="523" customFormat="1" ht="45.6">
      <c r="A7" s="585"/>
      <c r="B7" s="585"/>
      <c r="C7" s="585"/>
      <c r="D7" s="585"/>
      <c r="E7" s="585"/>
      <c r="F7" s="585"/>
      <c r="G7" s="591"/>
      <c r="H7" s="591"/>
      <c r="I7" s="531"/>
      <c r="J7" s="529"/>
      <c r="K7" s="529"/>
      <c r="L7" s="524"/>
      <c r="M7" s="672" t="s">
        <v>501</v>
      </c>
      <c r="N7" s="1235" t="str">
        <f>IF(NameOrPr_ch="",IF(NameOrPr="","",NameOrPr),NameOrPr_ch)</f>
        <v>Комитет по тарифам Санкт-Петербурга</v>
      </c>
      <c r="O7" s="1235"/>
      <c r="P7" s="1235"/>
      <c r="Q7" s="1235"/>
      <c r="R7" s="1235"/>
      <c r="S7" s="1235"/>
      <c r="T7" s="1235"/>
      <c r="U7" s="669"/>
      <c r="AH7" s="585"/>
      <c r="AI7" s="585"/>
      <c r="AJ7" s="585"/>
      <c r="AK7" s="585"/>
    </row>
    <row r="8" spans="1:37" s="492" customFormat="1" ht="21.75" customHeight="1">
      <c r="A8" s="505"/>
      <c r="B8" s="505"/>
      <c r="C8" s="505"/>
      <c r="D8" s="505"/>
      <c r="E8" s="505"/>
      <c r="F8" s="505"/>
      <c r="G8" s="505"/>
      <c r="H8" s="505"/>
      <c r="L8" s="499"/>
      <c r="M8" s="672" t="s">
        <v>595</v>
      </c>
      <c r="N8" s="1235" t="str">
        <f>IF(datePr_ch="",IF(datePr="","",datePr),datePr_ch)</f>
        <v>18.12.2020</v>
      </c>
      <c r="O8" s="1235"/>
      <c r="P8" s="1235"/>
      <c r="Q8" s="1235"/>
      <c r="R8" s="1235"/>
      <c r="S8" s="1235"/>
      <c r="T8" s="1235"/>
      <c r="U8" s="667"/>
      <c r="V8" s="570"/>
      <c r="W8" s="570"/>
      <c r="X8" s="570"/>
      <c r="Y8" s="570"/>
      <c r="Z8" s="570"/>
      <c r="AA8" s="570"/>
      <c r="AH8" s="505"/>
      <c r="AI8" s="505"/>
      <c r="AJ8" s="505"/>
      <c r="AK8" s="505"/>
    </row>
    <row r="9" spans="1:37" s="492" customFormat="1" ht="25.95" customHeight="1">
      <c r="A9" s="505"/>
      <c r="B9" s="505"/>
      <c r="C9" s="505"/>
      <c r="D9" s="505"/>
      <c r="E9" s="505"/>
      <c r="F9" s="505"/>
      <c r="G9" s="505"/>
      <c r="H9" s="505"/>
      <c r="L9" s="552"/>
      <c r="M9" s="672" t="s">
        <v>594</v>
      </c>
      <c r="N9" s="1235" t="str">
        <f>IF(numberPr_ch="",IF(numberPr="","",numberPr),numberPr_ch)</f>
        <v>52-р, 226-р, 257-р</v>
      </c>
      <c r="O9" s="1235"/>
      <c r="P9" s="1235"/>
      <c r="Q9" s="1235"/>
      <c r="R9" s="1235"/>
      <c r="S9" s="1235"/>
      <c r="T9" s="1235"/>
      <c r="U9" s="667"/>
      <c r="V9" s="570"/>
      <c r="W9" s="570"/>
      <c r="X9" s="570"/>
      <c r="Y9" s="570"/>
      <c r="Z9" s="570"/>
      <c r="AA9" s="570"/>
      <c r="AH9" s="505"/>
      <c r="AI9" s="505"/>
      <c r="AJ9" s="505"/>
      <c r="AK9" s="505"/>
    </row>
    <row r="10" spans="1:37" s="492" customFormat="1" ht="24.45" customHeight="1">
      <c r="A10" s="505"/>
      <c r="B10" s="505"/>
      <c r="C10" s="505"/>
      <c r="D10" s="505"/>
      <c r="E10" s="505"/>
      <c r="F10" s="505"/>
      <c r="G10" s="505"/>
      <c r="H10" s="505"/>
      <c r="L10" s="552"/>
      <c r="M10" s="672" t="s">
        <v>500</v>
      </c>
      <c r="N10" s="1235" t="str">
        <f>IF(IstPub_ch="",IF(IstPub="","",IstPub),IstPub_ch)</f>
        <v>официальный сайт Комитета по тарифам Санкт-Петербурга</v>
      </c>
      <c r="O10" s="1235"/>
      <c r="P10" s="1235"/>
      <c r="Q10" s="1235"/>
      <c r="R10" s="1235"/>
      <c r="S10" s="1235"/>
      <c r="T10" s="1235"/>
      <c r="U10" s="667"/>
      <c r="V10" s="570"/>
      <c r="W10" s="570"/>
      <c r="X10" s="570"/>
      <c r="Y10" s="570"/>
      <c r="Z10" s="570"/>
      <c r="AA10" s="570"/>
      <c r="AH10" s="505"/>
      <c r="AI10" s="505"/>
      <c r="AJ10" s="505"/>
      <c r="AK10" s="505"/>
    </row>
    <row r="11" spans="1:37" s="772" customFormat="1" ht="18.600000000000001" hidden="1">
      <c r="A11" s="773"/>
      <c r="B11" s="773"/>
      <c r="C11" s="773"/>
      <c r="D11" s="773"/>
      <c r="E11" s="773"/>
      <c r="F11" s="773"/>
      <c r="G11" s="773"/>
      <c r="H11" s="773"/>
      <c r="L11" s="761"/>
      <c r="M11" s="750"/>
      <c r="N11" s="749"/>
      <c r="O11" s="749"/>
      <c r="P11" s="749"/>
      <c r="Q11" s="749"/>
      <c r="R11" s="749"/>
      <c r="S11" s="749"/>
      <c r="T11" s="749"/>
      <c r="U11" s="667"/>
      <c r="Z11" s="771" t="s">
        <v>719</v>
      </c>
      <c r="AA11" s="771" t="s">
        <v>720</v>
      </c>
      <c r="AH11" s="773"/>
      <c r="AI11" s="773"/>
      <c r="AJ11" s="773"/>
      <c r="AK11" s="773"/>
    </row>
    <row r="12" spans="1:37" s="492" customFormat="1" ht="11.4" hidden="1">
      <c r="A12" s="505"/>
      <c r="B12" s="505"/>
      <c r="C12" s="505"/>
      <c r="D12" s="505"/>
      <c r="E12" s="505"/>
      <c r="F12" s="505"/>
      <c r="G12" s="505"/>
      <c r="H12" s="505"/>
      <c r="L12" s="1230"/>
      <c r="M12" s="1230"/>
      <c r="N12" s="566"/>
      <c r="O12" s="1268"/>
      <c r="P12" s="1268"/>
      <c r="Q12" s="1268"/>
      <c r="R12" s="1268"/>
      <c r="S12" s="1268"/>
      <c r="T12" s="1268"/>
      <c r="U12" s="487"/>
      <c r="AE12" s="503" t="s">
        <v>372</v>
      </c>
      <c r="AH12" s="505"/>
      <c r="AI12" s="505"/>
      <c r="AJ12" s="505"/>
      <c r="AK12" s="505"/>
    </row>
    <row r="13" spans="1:37">
      <c r="J13" s="482"/>
      <c r="K13" s="482"/>
      <c r="L13" s="478"/>
      <c r="M13" s="478"/>
      <c r="N13" s="478"/>
      <c r="O13" s="1260"/>
      <c r="P13" s="1260"/>
      <c r="Q13" s="1260"/>
      <c r="R13" s="1260"/>
      <c r="S13" s="1260"/>
      <c r="T13" s="1260"/>
      <c r="U13" s="599"/>
      <c r="Z13" s="1260"/>
      <c r="AA13" s="1260"/>
      <c r="AB13" s="1260"/>
      <c r="AC13" s="1260"/>
      <c r="AD13" s="1260"/>
      <c r="AE13" s="1260"/>
    </row>
    <row r="14" spans="1:37">
      <c r="J14" s="482"/>
      <c r="K14" s="482"/>
      <c r="L14" s="1163" t="s">
        <v>453</v>
      </c>
      <c r="M14" s="1163"/>
      <c r="N14" s="1163"/>
      <c r="O14" s="1163"/>
      <c r="P14" s="1163"/>
      <c r="Q14" s="1163"/>
      <c r="R14" s="1163"/>
      <c r="S14" s="1163"/>
      <c r="T14" s="1163"/>
      <c r="U14" s="1163"/>
      <c r="V14" s="1163"/>
      <c r="W14" s="1163"/>
      <c r="X14" s="1163"/>
      <c r="Y14" s="1163"/>
      <c r="Z14" s="1163"/>
      <c r="AA14" s="1163"/>
      <c r="AB14" s="1163"/>
      <c r="AC14" s="1163"/>
      <c r="AD14" s="1163"/>
      <c r="AE14" s="1163"/>
      <c r="AF14" s="1163"/>
      <c r="AG14" s="1163" t="s">
        <v>454</v>
      </c>
    </row>
    <row r="15" spans="1:37" ht="14.25" customHeight="1">
      <c r="J15" s="482"/>
      <c r="K15" s="482"/>
      <c r="L15" s="1242" t="s">
        <v>91</v>
      </c>
      <c r="M15" s="1242" t="s">
        <v>674</v>
      </c>
      <c r="N15" s="1284" t="s">
        <v>627</v>
      </c>
      <c r="O15" s="1284"/>
      <c r="P15" s="1284"/>
      <c r="Q15" s="1284"/>
      <c r="R15" s="1284" t="s">
        <v>628</v>
      </c>
      <c r="S15" s="1284"/>
      <c r="T15" s="1284"/>
      <c r="U15" s="1284"/>
      <c r="V15" s="1284" t="s">
        <v>629</v>
      </c>
      <c r="W15" s="1284"/>
      <c r="X15" s="1284"/>
      <c r="Y15" s="1284"/>
      <c r="Z15" s="1242" t="s">
        <v>640</v>
      </c>
      <c r="AA15" s="1242"/>
      <c r="AB15" s="1242"/>
      <c r="AC15" s="1242"/>
      <c r="AD15" s="1242"/>
      <c r="AE15" s="1242" t="s">
        <v>340</v>
      </c>
      <c r="AF15" s="1259" t="s">
        <v>274</v>
      </c>
      <c r="AG15" s="1163"/>
    </row>
    <row r="16" spans="1:37" s="523" customFormat="1" ht="48.15" customHeight="1">
      <c r="A16" s="585"/>
      <c r="B16" s="585"/>
      <c r="C16" s="585"/>
      <c r="D16" s="585"/>
      <c r="E16" s="585"/>
      <c r="F16" s="585"/>
      <c r="G16" s="591"/>
      <c r="H16" s="591"/>
      <c r="I16" s="531"/>
      <c r="J16" s="529"/>
      <c r="K16" s="529"/>
      <c r="L16" s="1242"/>
      <c r="M16" s="1242"/>
      <c r="N16" s="1284"/>
      <c r="O16" s="1284"/>
      <c r="P16" s="1284"/>
      <c r="Q16" s="1284"/>
      <c r="R16" s="1284"/>
      <c r="S16" s="1284"/>
      <c r="T16" s="1284"/>
      <c r="U16" s="1284"/>
      <c r="V16" s="1284"/>
      <c r="W16" s="1284"/>
      <c r="X16" s="1284"/>
      <c r="Y16" s="1284"/>
      <c r="Z16" s="1163" t="s">
        <v>677</v>
      </c>
      <c r="AA16" s="1163"/>
      <c r="AB16" s="1163" t="s">
        <v>653</v>
      </c>
      <c r="AC16" s="1163"/>
      <c r="AD16" s="1163"/>
      <c r="AE16" s="1242"/>
      <c r="AF16" s="1259"/>
      <c r="AG16" s="1163"/>
      <c r="AH16" s="585"/>
      <c r="AI16" s="585"/>
      <c r="AJ16" s="585"/>
      <c r="AK16" s="585"/>
    </row>
    <row r="17" spans="1:44" ht="14.25" customHeight="1">
      <c r="J17" s="482"/>
      <c r="K17" s="482"/>
      <c r="L17" s="1242"/>
      <c r="M17" s="1242"/>
      <c r="N17" s="1284"/>
      <c r="O17" s="1284"/>
      <c r="P17" s="1284"/>
      <c r="Q17" s="1284"/>
      <c r="R17" s="1284"/>
      <c r="S17" s="1284"/>
      <c r="T17" s="1284"/>
      <c r="U17" s="1284"/>
      <c r="V17" s="1284"/>
      <c r="W17" s="1284"/>
      <c r="X17" s="1284"/>
      <c r="Y17" s="1284"/>
      <c r="Z17" s="534" t="s">
        <v>675</v>
      </c>
      <c r="AA17" s="534" t="s">
        <v>676</v>
      </c>
      <c r="AB17" s="536" t="s">
        <v>273</v>
      </c>
      <c r="AC17" s="1269" t="s">
        <v>272</v>
      </c>
      <c r="AD17" s="1269"/>
      <c r="AE17" s="1242"/>
      <c r="AF17" s="1259"/>
      <c r="AG17" s="1163"/>
    </row>
    <row r="18" spans="1:44">
      <c r="J18" s="482"/>
      <c r="K18" s="490">
        <v>1</v>
      </c>
      <c r="L18" s="479" t="s">
        <v>92</v>
      </c>
      <c r="M18" s="479" t="s">
        <v>48</v>
      </c>
      <c r="N18" s="1275">
        <f ca="1">OFFSET(N18,0,-1)+1</f>
        <v>3</v>
      </c>
      <c r="O18" s="1275"/>
      <c r="P18" s="1275"/>
      <c r="Q18" s="1275"/>
      <c r="R18" s="1275">
        <f ca="1">OFFSET(N18,0,0)+1</f>
        <v>4</v>
      </c>
      <c r="S18" s="1275"/>
      <c r="T18" s="1275"/>
      <c r="U18" s="1275"/>
      <c r="V18" s="674"/>
      <c r="W18" s="674"/>
      <c r="X18" s="674"/>
      <c r="Y18" s="675">
        <f ca="1">OFFSET(R18,0,0)+1</f>
        <v>5</v>
      </c>
      <c r="Z18" s="488">
        <f ca="1">OFFSET(Z18,0,-1)+1</f>
        <v>6</v>
      </c>
      <c r="AA18" s="488">
        <f ca="1">OFFSET(AA18,0,-1)+1</f>
        <v>7</v>
      </c>
      <c r="AB18" s="488">
        <f ca="1">OFFSET(AB18,0,-1)+1</f>
        <v>8</v>
      </c>
      <c r="AC18" s="1275">
        <f ca="1">OFFSET(AC18,0,-1)+1</f>
        <v>9</v>
      </c>
      <c r="AD18" s="1275"/>
      <c r="AE18" s="488">
        <f ca="1">OFFSET(AE18,0,-2)+1</f>
        <v>10</v>
      </c>
      <c r="AF18" s="523"/>
      <c r="AG18" s="488">
        <f ca="1">OFFSET(AG18,0,-2)+1</f>
        <v>11</v>
      </c>
    </row>
    <row r="19" spans="1:44" ht="22.8">
      <c r="A19" s="1215">
        <v>1</v>
      </c>
      <c r="B19" s="1015"/>
      <c r="C19" s="1015"/>
      <c r="D19" s="1015"/>
      <c r="E19" s="1015"/>
      <c r="F19" s="1008"/>
      <c r="G19" s="1014"/>
      <c r="H19" s="1014"/>
      <c r="I19" s="996"/>
      <c r="J19" s="995"/>
      <c r="K19" s="995"/>
      <c r="L19" s="593">
        <f>mergeValue(A19)</f>
        <v>1</v>
      </c>
      <c r="M19" s="641" t="s">
        <v>20</v>
      </c>
      <c r="N19" s="1276" t="str">
        <f>IF('Перечень тарифов'!J47="","","" &amp; 'Перечень тарифов'!J47 &amp; "")</f>
        <v xml:space="preserve">Об установлении платы за подключение (технологическое присоединение) к системе теплоснабжения государственного унитарного предприятия «Топливно-энергетический комплекс Санкт-Петербурга» на территории Санкт-Петербурга </v>
      </c>
      <c r="O19" s="1276"/>
      <c r="P19" s="1276"/>
      <c r="Q19" s="1276"/>
      <c r="R19" s="1276"/>
      <c r="S19" s="1276"/>
      <c r="T19" s="1276"/>
      <c r="U19" s="1276"/>
      <c r="V19" s="1276"/>
      <c r="W19" s="1276"/>
      <c r="X19" s="1276"/>
      <c r="Y19" s="1276"/>
      <c r="Z19" s="1276"/>
      <c r="AA19" s="1276"/>
      <c r="AB19" s="1276"/>
      <c r="AC19" s="1276"/>
      <c r="AD19" s="1276"/>
      <c r="AE19" s="1276"/>
      <c r="AF19" s="1276"/>
      <c r="AG19" s="581" t="s">
        <v>475</v>
      </c>
    </row>
    <row r="20" spans="1:44" hidden="1">
      <c r="A20" s="1215"/>
      <c r="B20" s="1215">
        <v>1</v>
      </c>
      <c r="C20" s="1015"/>
      <c r="D20" s="1015"/>
      <c r="E20" s="1015"/>
      <c r="F20" s="1008"/>
      <c r="G20" s="1017"/>
      <c r="H20" s="1018"/>
      <c r="I20" s="997"/>
      <c r="J20" s="992"/>
      <c r="K20" s="990"/>
      <c r="L20" s="593" t="str">
        <f>mergeValue(A20) &amp;"."&amp; mergeValue(B20)</f>
        <v>1.1</v>
      </c>
      <c r="M20" s="546"/>
      <c r="N20" s="1277"/>
      <c r="O20" s="1277"/>
      <c r="P20" s="1277"/>
      <c r="Q20" s="1277"/>
      <c r="R20" s="1277"/>
      <c r="S20" s="1277"/>
      <c r="T20" s="1277"/>
      <c r="U20" s="1277"/>
      <c r="V20" s="1277"/>
      <c r="W20" s="1277"/>
      <c r="X20" s="1277"/>
      <c r="Y20" s="1277"/>
      <c r="Z20" s="1277"/>
      <c r="AA20" s="1277"/>
      <c r="AB20" s="1277"/>
      <c r="AC20" s="1277"/>
      <c r="AD20" s="1277"/>
      <c r="AE20" s="1277"/>
      <c r="AF20" s="1277"/>
      <c r="AG20" s="581"/>
    </row>
    <row r="21" spans="1:44" hidden="1">
      <c r="A21" s="1215"/>
      <c r="B21" s="1215"/>
      <c r="C21" s="1215">
        <v>1</v>
      </c>
      <c r="D21" s="1015"/>
      <c r="E21" s="1015"/>
      <c r="F21" s="1008"/>
      <c r="G21" s="1017"/>
      <c r="H21" s="1018"/>
      <c r="I21" s="997"/>
      <c r="J21" s="992"/>
      <c r="K21" s="990"/>
      <c r="L21" s="593" t="str">
        <f>mergeValue(A21) &amp;"."&amp; mergeValue(B21)&amp;"."&amp; mergeValue(C21)</f>
        <v>1.1.1</v>
      </c>
      <c r="M21" s="547"/>
      <c r="N21" s="1277"/>
      <c r="O21" s="1277"/>
      <c r="P21" s="1277"/>
      <c r="Q21" s="1277"/>
      <c r="R21" s="1277"/>
      <c r="S21" s="1277"/>
      <c r="T21" s="1277"/>
      <c r="U21" s="1277"/>
      <c r="V21" s="1277"/>
      <c r="W21" s="1277"/>
      <c r="X21" s="1277"/>
      <c r="Y21" s="1277"/>
      <c r="Z21" s="1277"/>
      <c r="AA21" s="1277"/>
      <c r="AB21" s="1277"/>
      <c r="AC21" s="1277"/>
      <c r="AD21" s="1277"/>
      <c r="AE21" s="1277"/>
      <c r="AF21" s="1277"/>
      <c r="AG21" s="581"/>
    </row>
    <row r="22" spans="1:44" ht="15" hidden="1" customHeight="1">
      <c r="A22" s="1215"/>
      <c r="B22" s="1215"/>
      <c r="C22" s="1215"/>
      <c r="D22" s="1215">
        <v>1</v>
      </c>
      <c r="E22" s="1015"/>
      <c r="F22" s="1008"/>
      <c r="G22" s="1017"/>
      <c r="H22" s="1018"/>
      <c r="I22" s="997"/>
      <c r="J22" s="992"/>
      <c r="K22" s="990"/>
      <c r="L22" s="593" t="str">
        <f>mergeValue(A22) &amp;"."&amp; mergeValue(B22)&amp;"."&amp; mergeValue(C22)&amp;"."&amp; mergeValue(D22)</f>
        <v>1.1.1.1</v>
      </c>
      <c r="M22" s="548"/>
      <c r="N22" s="1277"/>
      <c r="O22" s="1277"/>
      <c r="P22" s="1277"/>
      <c r="Q22" s="1277"/>
      <c r="R22" s="1277"/>
      <c r="S22" s="1277"/>
      <c r="T22" s="1277"/>
      <c r="U22" s="1277"/>
      <c r="V22" s="1277"/>
      <c r="W22" s="1277"/>
      <c r="X22" s="1277"/>
      <c r="Y22" s="1277"/>
      <c r="Z22" s="1277"/>
      <c r="AA22" s="1277"/>
      <c r="AB22" s="1277"/>
      <c r="AC22" s="1277"/>
      <c r="AD22" s="1277"/>
      <c r="AE22" s="1277"/>
      <c r="AF22" s="1277"/>
      <c r="AG22" s="581"/>
    </row>
    <row r="23" spans="1:44" ht="17.100000000000001" customHeight="1">
      <c r="A23" s="1215"/>
      <c r="B23" s="1215"/>
      <c r="C23" s="1215"/>
      <c r="D23" s="1215"/>
      <c r="E23" s="1215">
        <v>1</v>
      </c>
      <c r="F23" s="1008"/>
      <c r="G23" s="1017"/>
      <c r="H23" s="1018"/>
      <c r="I23" s="1019"/>
      <c r="J23" s="1009"/>
      <c r="K23" s="1162"/>
      <c r="L23" s="1280" t="str">
        <f>mergeValue(A23) &amp;"."&amp; mergeValue(B23)&amp;"."&amp; mergeValue(C23)&amp;"."&amp; mergeValue(D23)&amp;"."&amp; mergeValue(E23)</f>
        <v>1.1.1.1.1</v>
      </c>
      <c r="M23" s="1281" t="s">
        <v>1721</v>
      </c>
      <c r="N23" s="1222" t="s">
        <v>84</v>
      </c>
      <c r="O23" s="1292"/>
      <c r="P23" s="1288">
        <v>1</v>
      </c>
      <c r="Q23" s="1289"/>
      <c r="R23" s="1222" t="s">
        <v>83</v>
      </c>
      <c r="S23" s="1292"/>
      <c r="T23" s="1288">
        <v>1</v>
      </c>
      <c r="U23" s="1278" t="s">
        <v>27</v>
      </c>
      <c r="V23" s="1222" t="s">
        <v>83</v>
      </c>
      <c r="W23" s="561"/>
      <c r="X23" s="539">
        <v>1</v>
      </c>
      <c r="Y23" s="1132" t="s">
        <v>30</v>
      </c>
      <c r="Z23" s="1133">
        <f>AA23*1.2</f>
        <v>7594.0109022394017</v>
      </c>
      <c r="AA23" s="1133">
        <v>6328.3424185328349</v>
      </c>
      <c r="AB23" s="1250" t="s">
        <v>1021</v>
      </c>
      <c r="AC23" s="1222" t="s">
        <v>83</v>
      </c>
      <c r="AD23" s="1250" t="s">
        <v>1662</v>
      </c>
      <c r="AE23" s="1222" t="s">
        <v>84</v>
      </c>
      <c r="AF23" s="578"/>
      <c r="AG23" s="1285" t="s">
        <v>679</v>
      </c>
      <c r="AH23" s="500" t="str">
        <f>strCheckDate(Z24:AF24)</f>
        <v/>
      </c>
      <c r="AI23" s="504" t="str">
        <f>IF(AND(COUNTIF(AJ18:AJ31,AJ23)&gt;1,AJ23&lt;&gt;""),"ErrUnique:HasDoubleConn","")</f>
        <v/>
      </c>
      <c r="AJ23" s="504"/>
      <c r="AK23" s="504"/>
    </row>
    <row r="24" spans="1:44" ht="6.75" customHeight="1">
      <c r="A24" s="1215"/>
      <c r="B24" s="1215"/>
      <c r="C24" s="1215"/>
      <c r="D24" s="1215"/>
      <c r="E24" s="1215"/>
      <c r="F24" s="1008"/>
      <c r="G24" s="1017"/>
      <c r="H24" s="1018"/>
      <c r="I24" s="1019"/>
      <c r="J24" s="1009"/>
      <c r="K24" s="1162"/>
      <c r="L24" s="1280"/>
      <c r="M24" s="1282"/>
      <c r="N24" s="1222"/>
      <c r="O24" s="1292"/>
      <c r="P24" s="1288"/>
      <c r="Q24" s="1290"/>
      <c r="R24" s="1222"/>
      <c r="S24" s="1292"/>
      <c r="T24" s="1288"/>
      <c r="U24" s="1279"/>
      <c r="V24" s="1222"/>
      <c r="W24" s="601"/>
      <c r="X24" s="565"/>
      <c r="Y24" s="565" t="s">
        <v>711</v>
      </c>
      <c r="Z24" s="572"/>
      <c r="AA24" s="603" t="str">
        <f>AB23 &amp; "-" &amp; AD23</f>
        <v>01.01.2021-31.12.2021</v>
      </c>
      <c r="AB24" s="1221"/>
      <c r="AC24" s="1222"/>
      <c r="AD24" s="1221"/>
      <c r="AE24" s="1222"/>
      <c r="AF24" s="673"/>
      <c r="AG24" s="1286"/>
      <c r="AI24" s="504"/>
      <c r="AJ24" s="504"/>
      <c r="AK24" s="504"/>
    </row>
    <row r="25" spans="1:44" ht="20.100000000000001" customHeight="1">
      <c r="A25" s="1215"/>
      <c r="B25" s="1215"/>
      <c r="C25" s="1215"/>
      <c r="D25" s="1215"/>
      <c r="E25" s="1215"/>
      <c r="F25" s="1008"/>
      <c r="G25" s="1017"/>
      <c r="H25" s="1018"/>
      <c r="I25" s="1019"/>
      <c r="J25" s="1009"/>
      <c r="K25" s="1162"/>
      <c r="L25" s="1280"/>
      <c r="M25" s="1282"/>
      <c r="N25" s="1222"/>
      <c r="O25" s="1292"/>
      <c r="P25" s="1288"/>
      <c r="Q25" s="1291"/>
      <c r="R25" s="1222"/>
      <c r="S25" s="602"/>
      <c r="T25" s="558"/>
      <c r="U25" s="565" t="s">
        <v>712</v>
      </c>
      <c r="V25" s="571"/>
      <c r="W25" s="571"/>
      <c r="X25" s="571"/>
      <c r="Y25" s="571"/>
      <c r="Z25" s="572"/>
      <c r="AA25" s="572"/>
      <c r="AB25" s="573"/>
      <c r="AC25" s="564"/>
      <c r="AD25" s="564"/>
      <c r="AE25" s="573"/>
      <c r="AF25" s="564"/>
      <c r="AG25" s="1286"/>
      <c r="AI25" s="504"/>
      <c r="AJ25" s="504"/>
      <c r="AK25" s="504"/>
    </row>
    <row r="26" spans="1:44" ht="20.100000000000001" customHeight="1">
      <c r="A26" s="1215"/>
      <c r="B26" s="1215"/>
      <c r="C26" s="1215"/>
      <c r="D26" s="1215"/>
      <c r="E26" s="1215"/>
      <c r="F26" s="1008"/>
      <c r="G26" s="1017"/>
      <c r="H26" s="1018"/>
      <c r="I26" s="1019"/>
      <c r="J26" s="1009"/>
      <c r="K26" s="1162"/>
      <c r="L26" s="1280"/>
      <c r="M26" s="1283"/>
      <c r="N26" s="1222"/>
      <c r="O26" s="574"/>
      <c r="P26" s="576"/>
      <c r="Q26" s="575"/>
      <c r="R26" s="571"/>
      <c r="S26" s="571"/>
      <c r="T26" s="571"/>
      <c r="U26" s="571"/>
      <c r="V26" s="571"/>
      <c r="W26" s="571"/>
      <c r="X26" s="571"/>
      <c r="Y26" s="571"/>
      <c r="Z26" s="572"/>
      <c r="AA26" s="572"/>
      <c r="AB26" s="573"/>
      <c r="AC26" s="564"/>
      <c r="AD26" s="564"/>
      <c r="AE26" s="573"/>
      <c r="AF26" s="564"/>
      <c r="AG26" s="1286"/>
      <c r="AI26" s="504"/>
      <c r="AJ26" s="504"/>
      <c r="AK26" s="504"/>
    </row>
    <row r="27" spans="1:44" s="1057" customFormat="1" ht="17.100000000000001" customHeight="1">
      <c r="A27" s="1215"/>
      <c r="B27" s="1215"/>
      <c r="C27" s="1215"/>
      <c r="D27" s="1215"/>
      <c r="E27" s="1215">
        <v>2</v>
      </c>
      <c r="F27" s="1008"/>
      <c r="G27" s="1081" t="s">
        <v>252</v>
      </c>
      <c r="H27" s="1018"/>
      <c r="I27" s="1019"/>
      <c r="J27" s="1072"/>
      <c r="K27" s="1162" t="s">
        <v>1649</v>
      </c>
      <c r="L27" s="1280" t="str">
        <f>mergeValue(A27) &amp;"."&amp; mergeValue(B27)&amp;"."&amp; mergeValue(C27)&amp;"."&amp; mergeValue(D27)&amp;"."&amp; mergeValue(E27)</f>
        <v>1.1.1.1.2</v>
      </c>
      <c r="M27" s="1281" t="s">
        <v>1721</v>
      </c>
      <c r="N27" s="1222" t="s">
        <v>84</v>
      </c>
      <c r="O27" s="1292"/>
      <c r="P27" s="1288">
        <v>1</v>
      </c>
      <c r="Q27" s="1293"/>
      <c r="R27" s="1222" t="s">
        <v>83</v>
      </c>
      <c r="S27" s="1292"/>
      <c r="T27" s="1288">
        <v>1</v>
      </c>
      <c r="U27" s="1278" t="s">
        <v>27</v>
      </c>
      <c r="V27" s="1222" t="s">
        <v>83</v>
      </c>
      <c r="W27" s="701"/>
      <c r="X27" s="1130">
        <v>1</v>
      </c>
      <c r="Y27" s="1132" t="s">
        <v>31</v>
      </c>
      <c r="Z27" s="1133">
        <f>AA27*1.2</f>
        <v>8368.0192869036073</v>
      </c>
      <c r="AA27" s="1133">
        <v>6973.3494057530061</v>
      </c>
      <c r="AB27" s="1250" t="s">
        <v>1021</v>
      </c>
      <c r="AC27" s="1222" t="s">
        <v>83</v>
      </c>
      <c r="AD27" s="1250" t="s">
        <v>1662</v>
      </c>
      <c r="AE27" s="1222" t="s">
        <v>83</v>
      </c>
      <c r="AF27" s="715"/>
      <c r="AG27" s="1286"/>
      <c r="AH27" s="1008" t="str">
        <f>strCheckDate(Z28:AF28)</f>
        <v/>
      </c>
      <c r="AI27" s="829" t="str">
        <f>IF(AND(COUNTIF(AJ22:AJ22,AJ27)&gt;1,AJ27&lt;&gt;""),"ErrUnique:HasDoubleConn","")</f>
        <v/>
      </c>
      <c r="AJ27" s="829"/>
      <c r="AK27" s="829"/>
      <c r="AL27" s="829"/>
      <c r="AM27" s="829"/>
      <c r="AN27" s="829"/>
      <c r="AO27" s="1008"/>
      <c r="AP27" s="1008"/>
      <c r="AQ27" s="1008"/>
      <c r="AR27" s="1008"/>
    </row>
    <row r="28" spans="1:44" s="1057" customFormat="1" ht="7.5" customHeight="1">
      <c r="A28" s="1215"/>
      <c r="B28" s="1215"/>
      <c r="C28" s="1215"/>
      <c r="D28" s="1215"/>
      <c r="E28" s="1215"/>
      <c r="F28" s="1008"/>
      <c r="G28" s="1081" t="s">
        <v>252</v>
      </c>
      <c r="H28" s="1018"/>
      <c r="I28" s="1019"/>
      <c r="J28" s="1072"/>
      <c r="K28" s="1162"/>
      <c r="L28" s="1280"/>
      <c r="M28" s="1282"/>
      <c r="N28" s="1222"/>
      <c r="O28" s="1292"/>
      <c r="P28" s="1288"/>
      <c r="Q28" s="1293"/>
      <c r="R28" s="1222"/>
      <c r="S28" s="1292"/>
      <c r="T28" s="1288"/>
      <c r="U28" s="1279"/>
      <c r="V28" s="1222"/>
      <c r="W28" s="726"/>
      <c r="X28" s="736"/>
      <c r="Y28" s="736" t="s">
        <v>711</v>
      </c>
      <c r="Z28" s="707"/>
      <c r="AA28" s="603" t="str">
        <f>AB27 &amp; "-" &amp; AD27</f>
        <v>01.01.2021-31.12.2021</v>
      </c>
      <c r="AB28" s="1221"/>
      <c r="AC28" s="1222"/>
      <c r="AD28" s="1221"/>
      <c r="AE28" s="1222"/>
      <c r="AF28" s="673"/>
      <c r="AG28" s="1286"/>
      <c r="AH28" s="1008"/>
      <c r="AI28" s="829"/>
      <c r="AJ28" s="829"/>
      <c r="AK28" s="829"/>
      <c r="AL28" s="829"/>
      <c r="AM28" s="829"/>
      <c r="AN28" s="829"/>
      <c r="AO28" s="1008"/>
      <c r="AP28" s="1008"/>
      <c r="AQ28" s="1008"/>
      <c r="AR28" s="1008"/>
    </row>
    <row r="29" spans="1:44" s="1057" customFormat="1" ht="17.100000000000001" customHeight="1">
      <c r="A29" s="1215"/>
      <c r="B29" s="1215"/>
      <c r="C29" s="1215"/>
      <c r="D29" s="1215"/>
      <c r="E29" s="1215"/>
      <c r="F29" s="1008"/>
      <c r="G29" s="1081" t="s">
        <v>252</v>
      </c>
      <c r="H29" s="1018"/>
      <c r="I29" s="1019"/>
      <c r="J29" s="1072"/>
      <c r="K29" s="1162"/>
      <c r="L29" s="1280"/>
      <c r="M29" s="1282"/>
      <c r="N29" s="1222"/>
      <c r="O29" s="1292"/>
      <c r="P29" s="1288"/>
      <c r="Q29" s="1293"/>
      <c r="R29" s="1222"/>
      <c r="S29" s="602"/>
      <c r="T29" s="733"/>
      <c r="U29" s="736" t="s">
        <v>712</v>
      </c>
      <c r="V29" s="737"/>
      <c r="W29" s="737"/>
      <c r="X29" s="737"/>
      <c r="Y29" s="737"/>
      <c r="Z29" s="707"/>
      <c r="AA29" s="707"/>
      <c r="AB29" s="766"/>
      <c r="AC29" s="1006"/>
      <c r="AD29" s="1006"/>
      <c r="AE29" s="766"/>
      <c r="AF29" s="1006"/>
      <c r="AG29" s="1286"/>
      <c r="AH29" s="1008"/>
      <c r="AI29" s="829"/>
      <c r="AJ29" s="829"/>
      <c r="AK29" s="829"/>
      <c r="AL29" s="829"/>
      <c r="AM29" s="829"/>
      <c r="AN29" s="829"/>
      <c r="AO29" s="1008"/>
      <c r="AP29" s="1008"/>
      <c r="AQ29" s="1008"/>
      <c r="AR29" s="1008"/>
    </row>
    <row r="30" spans="1:44" s="1057" customFormat="1" ht="15" customHeight="1">
      <c r="A30" s="1215"/>
      <c r="B30" s="1215"/>
      <c r="C30" s="1215"/>
      <c r="D30" s="1215"/>
      <c r="E30" s="1215"/>
      <c r="F30" s="1008"/>
      <c r="G30" s="1081" t="s">
        <v>252</v>
      </c>
      <c r="H30" s="1018"/>
      <c r="I30" s="1019"/>
      <c r="J30" s="1072"/>
      <c r="K30" s="1162"/>
      <c r="L30" s="1280"/>
      <c r="M30" s="1283"/>
      <c r="N30" s="1222"/>
      <c r="O30" s="709"/>
      <c r="P30" s="711"/>
      <c r="Q30" s="710"/>
      <c r="R30" s="737"/>
      <c r="S30" s="737"/>
      <c r="T30" s="737"/>
      <c r="U30" s="737"/>
      <c r="V30" s="737"/>
      <c r="W30" s="737"/>
      <c r="X30" s="737"/>
      <c r="Y30" s="737"/>
      <c r="Z30" s="707"/>
      <c r="AA30" s="707"/>
      <c r="AB30" s="766"/>
      <c r="AC30" s="1006"/>
      <c r="AD30" s="1006"/>
      <c r="AE30" s="766"/>
      <c r="AF30" s="1006"/>
      <c r="AG30" s="1286"/>
      <c r="AH30" s="1008"/>
      <c r="AI30" s="829"/>
      <c r="AJ30" s="829"/>
      <c r="AK30" s="829"/>
      <c r="AL30" s="829"/>
      <c r="AM30" s="829"/>
      <c r="AN30" s="829"/>
      <c r="AO30" s="1008"/>
      <c r="AP30" s="1008"/>
      <c r="AQ30" s="1008"/>
      <c r="AR30" s="1008"/>
    </row>
    <row r="31" spans="1:44" s="476" customFormat="1" ht="15" customHeight="1">
      <c r="A31" s="1215"/>
      <c r="B31" s="1215"/>
      <c r="C31" s="1215"/>
      <c r="D31" s="1215"/>
      <c r="E31" s="1016"/>
      <c r="F31" s="1010"/>
      <c r="G31" s="1012"/>
      <c r="H31" s="1010"/>
      <c r="I31" s="1019"/>
      <c r="J31" s="1009"/>
      <c r="K31" s="1003"/>
      <c r="L31" s="538"/>
      <c r="M31" s="551" t="s">
        <v>5</v>
      </c>
      <c r="N31" s="551"/>
      <c r="O31" s="551"/>
      <c r="P31" s="551"/>
      <c r="Q31" s="551"/>
      <c r="R31" s="551"/>
      <c r="S31" s="551"/>
      <c r="T31" s="551"/>
      <c r="U31" s="551"/>
      <c r="V31" s="551"/>
      <c r="W31" s="551"/>
      <c r="X31" s="551"/>
      <c r="Y31" s="551"/>
      <c r="Z31" s="551"/>
      <c r="AA31" s="551"/>
      <c r="AB31" s="551"/>
      <c r="AC31" s="551"/>
      <c r="AD31" s="551"/>
      <c r="AE31" s="551"/>
      <c r="AF31" s="551"/>
      <c r="AG31" s="1287"/>
      <c r="AH31" s="501"/>
      <c r="AI31" s="501"/>
      <c r="AJ31" s="213"/>
      <c r="AK31" s="213"/>
    </row>
    <row r="33" spans="12:37" ht="102.15" customHeight="1">
      <c r="L33" s="1">
        <v>1</v>
      </c>
      <c r="M33" s="1208" t="s">
        <v>680</v>
      </c>
      <c r="N33" s="1208"/>
      <c r="O33" s="1208"/>
      <c r="P33" s="1208"/>
      <c r="Q33" s="1208"/>
      <c r="R33" s="1208"/>
      <c r="S33" s="1208"/>
      <c r="T33" s="1208"/>
      <c r="U33" s="1208"/>
      <c r="V33" s="1208"/>
      <c r="W33" s="1208"/>
      <c r="X33" s="1208"/>
      <c r="Y33" s="1208"/>
      <c r="Z33" s="1208"/>
      <c r="AA33" s="1208"/>
      <c r="AB33" s="1208"/>
      <c r="AC33" s="1208"/>
      <c r="AD33" s="1208"/>
      <c r="AE33" s="1208"/>
      <c r="AF33" s="1208"/>
      <c r="AG33" s="1208"/>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69">
    <mergeCell ref="V27:V28"/>
    <mergeCell ref="AB27:AB28"/>
    <mergeCell ref="AC27:AC28"/>
    <mergeCell ref="AD27:AD28"/>
    <mergeCell ref="AE27:AE28"/>
    <mergeCell ref="Q27:Q29"/>
    <mergeCell ref="R27:R29"/>
    <mergeCell ref="S27:S28"/>
    <mergeCell ref="T27:T28"/>
    <mergeCell ref="U27:U28"/>
    <mergeCell ref="E27:E30"/>
    <mergeCell ref="K27:K30"/>
    <mergeCell ref="L27:L30"/>
    <mergeCell ref="M27:M30"/>
    <mergeCell ref="N27:N30"/>
    <mergeCell ref="AG23:AG31"/>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O27:O29"/>
    <mergeCell ref="P27:P29"/>
    <mergeCell ref="N15:Q17"/>
    <mergeCell ref="R15:U17"/>
    <mergeCell ref="AC17:AD17"/>
    <mergeCell ref="V15:Y17"/>
    <mergeCell ref="Z16:AA16"/>
    <mergeCell ref="AB16:AD16"/>
    <mergeCell ref="AC18:AD18"/>
    <mergeCell ref="N18:Q18"/>
    <mergeCell ref="R18:U18"/>
    <mergeCell ref="A19:A31"/>
    <mergeCell ref="N19:AF19"/>
    <mergeCell ref="B20:B31"/>
    <mergeCell ref="N20:AF20"/>
    <mergeCell ref="C21:C31"/>
    <mergeCell ref="N21:AF21"/>
    <mergeCell ref="D22:D31"/>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11">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31:JS31 WVJ31:WWE31 WLN31:WMI31 WBR31:WCM31 VRV31:VSQ31 VHZ31:VIU31 UYD31:UYY31 UOH31:UPC31 UEL31:UFG31 TUP31:TVK31 TKT31:TLO31 TAX31:TBS31 SRB31:SRW31 SHF31:SIA31 RXJ31:RYE31 RNN31:ROI31 RDR31:REM31 QTV31:QUQ31 QJZ31:QKU31 QAD31:QAY31 PQH31:PRC31 PGL31:PHG31 OWP31:OXK31 OMT31:ONO31 OCX31:ODS31 NTB31:NTW31 NJF31:NKA31 MZJ31:NAE31 MPN31:MQI31 MFR31:MGM31 LVV31:LWQ31 LLZ31:LMU31 LCD31:LCY31 KSH31:KTC31 KIL31:KJG31 JYP31:JZK31 JOT31:JPO31 JEX31:JFS31 IVB31:IVW31 ILF31:IMA31 IBJ31:ICE31 HRN31:HSI31 HHR31:HIM31 GXV31:GYQ31 GNZ31:GOU31 GED31:GEY31 FUH31:FVC31 FKL31:FLG31 FAP31:FBK31 EQT31:ERO31 EGX31:EHS31 DXB31:DXW31 DNF31:DOA31 DDJ31:DEE31 CTN31:CUI31 CJR31:CKM31 BZV31:CAQ31 BPZ31:BQU31 BGD31:BGY31 AWH31:AXC31 AML31:ANG31 ACP31:ADK31 ST31: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B27:AB28 JX27:JX28 TT27:TT28 ADP27:ADP28 ANL27:ANL28 AXH27:AXH28 BHD27:BHD28 BQZ27:BQZ28 CAV27:CAV28 CKR27:CKR28 CUN27:CUN28 DEJ27:DEJ28 DOF27:DOF28 DYB27:DYB28 EHX27:EHX28 ERT27:ERT28 FBP27:FBP28 FLL27:FLL28 FVH27:FVH28 GFD27:GFD28 GOZ27:GOZ28 GYV27:GYV28 HIR27:HIR28 HSN27:HSN28 ICJ27:ICJ28 IMF27:IMF28 IWB27:IWB28 JFX27:JFX28 JPT27:JPT28 JZP27:JZP28 KJL27:KJL28 KTH27:KTH28 LDD27:LDD28 LMZ27:LMZ28 LWV27:LWV28 MGR27:MGR28 MQN27:MQN28 NAJ27:NAJ28 NKF27:NKF28 NUB27:NUB28 ODX27:ODX28 ONT27:ONT28 OXP27:OXP28 PHL27:PHL28 PRH27:PRH28 QBD27:QBD28 QKZ27:QKZ28 QUV27:QUV28 RER27:RER28 RON27:RON28 RYJ27:RYJ28 SIF27:SIF28 SSB27:SSB28 TBX27:TBX28 TLT27:TLT28 TVP27:TVP28 UFL27:UFL28 UPH27:UPH28 UZD27:UZD28 VIZ27:VIZ28 VSV27:VSV28 WCR27:WCR28 WMN27:WMN28 WWJ27:WWJ28"/>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WWH27:WWI27 WML27:WMM27 Z27:AA27 JV27:JW27 TR27:TS27 ADN27:ADO27 ANJ27:ANK27 AXF27:AXG27 BHB27:BHC27 BQX27:BQY27 CAT27:CAU27 CKP27:CKQ27 CUL27:CUM27 DEH27:DEI27 DOD27:DOE27 DXZ27:DYA27 EHV27:EHW27 ERR27:ERS27 FBN27:FBO27 FLJ27:FLK27 FVF27:FVG27 GFB27:GFC27 GOX27:GOY27 GYT27:GYU27 HIP27:HIQ27 HSL27:HSM27 ICH27:ICI27 IMD27:IME27 IVZ27:IWA27 JFV27:JFW27 JPR27:JPS27 JZN27:JZO27 KJJ27:KJK27 KTF27:KTG27 LDB27:LDC27 LMX27:LMY27 LWT27:LWU27 MGP27:MGQ27 MQL27:MQM27 NAH27:NAI27 NKD27:NKE27 NTZ27:NUA27 ODV27:ODW27 ONR27:ONS27 OXN27:OXO27 PHJ27:PHK27 PRF27:PRG27 QBB27:QBC27 QKX27:QKY27 QUT27:QUU27 REP27:REQ27 ROL27:ROM27 RYH27:RYI27 SID27:SIE27 SRZ27:SSA27 TBV27:TBW27 TLR27:TLS27 TVN27:TVO27 UFJ27:UFK27 UPF27:UPG27 UZB27:UZC27 VIX27:VIY27 VST27:VSU27 WCP27:WCQ2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O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WMQ27 WWM27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AC27:AC28 JY27:JY28 TU27:TU28 ADQ27:ADQ28 ANM27:ANM28 AXI27:AXI28 BHE27:BHE28 BRA27:BRA28 CAW27:CAW28 CKS27:CKS28 CUO27:CUO28 DEK27:DEK28 DOG27:DOG28 DYC27:DYC28 EHY27:EHY28 ERU27:ERU28 FBQ27:FBQ28 FLM27:FLM28 FVI27:FVI28 GFE27:GFE28 GPA27:GPA28 GYW27:GYW28 HIS27:HIS28 HSO27:HSO28 ICK27:ICK28 IMG27:IMG28 IWC27:IWC28 JFY27:JFY28 JPU27:JPU28 JZQ27:JZQ28 KJM27:KJM28 KTI27:KTI28 LDE27:LDE28 LNA27:LNA28 LWW27:LWW28 MGS27:MGS28 MQO27:MQO28 NAK27:NAK28 NKG27:NKG28 NUC27:NUC28 ODY27:ODY28 ONU27:ONU28 OXQ27:OXQ28 PHM27:PHM28 PRI27:PRI28 QBE27:QBE28 QLA27:QLA28 QUW27:QUW28 RES27:RES28 ROO27:ROO28 RYK27:RYK28 SIG27:SIG28 SSC27:SSC28 TBY27:TBY28 TLU27:TLU28 TVQ27:TVQ28 UFM27:UFM28 UPI27:UPI28 UZE27:UZE28 VJA27:VJA28 VSW27:VSW28 WCS27:WCS28 WMO27:WMO28 WWK27:WWK28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AE27"/>
    <dataValidation type="list" allowBlank="1" showInputMessage="1" showErrorMessage="1" errorTitle="Ошибка" error="Выберите значение из списка" prompt="Выберите значение из списка" sqref="Y23">
      <formula1>kind_of_diameters</formula1>
    </dataValidation>
    <dataValidation type="list" allowBlank="1" showInputMessage="1" showErrorMessage="1" errorTitle="Ошибка" error="Выберите значение из списка" prompt="Выберите значение из списка" sqref="U23">
      <formula1>kind_of_nets</formula1>
    </dataValidation>
    <dataValidation type="list" allowBlank="1" showInputMessage="1" showErrorMessage="1" errorTitle="Ошибка" error="Выберите значение из списка" prompt="Выберите значение из списка" sqref="U27">
      <formula1>kind_of_nets</formula1>
    </dataValidation>
    <dataValidation type="list" allowBlank="1" showInputMessage="1" showErrorMessage="1" errorTitle="Ошибка" error="Выберите значение из списка" prompt="Выберите значение из списка" sqref="Y27">
      <formula1>kind_of_diameters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4"/>
  <cols>
    <col min="1" max="1" width="3.25" customWidth="1"/>
    <col min="2" max="2" width="8.75" customWidth="1"/>
    <col min="3" max="3" width="22.25" customWidth="1"/>
    <col min="4" max="4" width="4.25" customWidth="1"/>
    <col min="5" max="6" width="4.375" customWidth="1"/>
    <col min="7" max="7" width="4.625" customWidth="1"/>
    <col min="8" max="25" width="4.375" customWidth="1"/>
    <col min="26" max="33" width="9.125" style="79" customWidth="1"/>
  </cols>
  <sheetData>
    <row r="1" spans="1:27" ht="3.15" customHeight="1">
      <c r="AA1" s="79" t="s">
        <v>238</v>
      </c>
    </row>
    <row r="2" spans="1:27" ht="16.5" customHeight="1">
      <c r="B2" s="1147" t="str">
        <f>"Код шаблона: " &amp; GetCode()</f>
        <v>Код шаблона: FAS.JKH.OPEN.INFO.PRICE.WARM</v>
      </c>
      <c r="C2" s="1147"/>
      <c r="D2" s="1147"/>
      <c r="E2" s="1147"/>
      <c r="F2" s="1147"/>
      <c r="G2" s="1147"/>
      <c r="Q2" s="231"/>
      <c r="R2" s="231"/>
      <c r="S2" s="231"/>
      <c r="T2" s="231"/>
      <c r="U2" s="231"/>
      <c r="V2" s="231"/>
      <c r="W2" s="231"/>
    </row>
    <row r="3" spans="1:27" ht="18" customHeight="1">
      <c r="B3" s="1148" t="str">
        <f>"Версия " &amp; GetVersion()</f>
        <v>Версия 1.0.2</v>
      </c>
      <c r="C3" s="1148"/>
      <c r="H3" s="43"/>
      <c r="I3" s="43"/>
      <c r="J3" s="43"/>
      <c r="K3" s="43"/>
      <c r="L3" s="43"/>
      <c r="M3" s="43"/>
      <c r="N3" s="43"/>
      <c r="O3" s="43"/>
      <c r="P3" s="43"/>
      <c r="Q3" s="231"/>
      <c r="R3" s="231"/>
      <c r="S3" s="231"/>
      <c r="T3" s="231"/>
      <c r="U3" s="231"/>
      <c r="V3" s="231"/>
      <c r="W3" s="261"/>
      <c r="X3" s="43"/>
      <c r="Y3" s="43"/>
    </row>
    <row r="4" spans="1:27" ht="3.15"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51" t="s">
        <v>767</v>
      </c>
      <c r="C5" s="1152"/>
      <c r="D5" s="1152"/>
      <c r="E5" s="1152"/>
      <c r="F5" s="1152"/>
      <c r="G5" s="1152"/>
      <c r="H5" s="1152"/>
      <c r="I5" s="1152"/>
      <c r="J5" s="1152"/>
      <c r="K5" s="1152"/>
      <c r="L5" s="1152"/>
      <c r="M5" s="1152"/>
      <c r="N5" s="1152"/>
      <c r="O5" s="1152"/>
      <c r="P5" s="1152"/>
      <c r="Q5" s="1152"/>
      <c r="R5" s="1152"/>
      <c r="S5" s="1152"/>
      <c r="T5" s="1152"/>
      <c r="U5" s="1152"/>
      <c r="V5" s="1152"/>
      <c r="W5" s="1152"/>
      <c r="X5" s="1152"/>
      <c r="Y5" s="115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9" t="s">
        <v>588</v>
      </c>
      <c r="F7" s="1149"/>
      <c r="G7" s="1149"/>
      <c r="H7" s="1149"/>
      <c r="I7" s="1149"/>
      <c r="J7" s="1149"/>
      <c r="K7" s="1149"/>
      <c r="L7" s="1149"/>
      <c r="M7" s="1149"/>
      <c r="N7" s="1149"/>
      <c r="O7" s="1149"/>
      <c r="P7" s="1149"/>
      <c r="Q7" s="1149"/>
      <c r="R7" s="1149"/>
      <c r="S7" s="1149"/>
      <c r="T7" s="1149"/>
      <c r="U7" s="1149"/>
      <c r="V7" s="1149"/>
      <c r="W7" s="1149"/>
      <c r="X7" s="1149"/>
      <c r="Y7" s="59"/>
    </row>
    <row r="8" spans="1:27" ht="15" customHeight="1">
      <c r="A8" s="43"/>
      <c r="B8" s="78"/>
      <c r="C8" s="77"/>
      <c r="D8" s="60"/>
      <c r="E8" s="1149"/>
      <c r="F8" s="1149"/>
      <c r="G8" s="1149"/>
      <c r="H8" s="1149"/>
      <c r="I8" s="1149"/>
      <c r="J8" s="1149"/>
      <c r="K8" s="1149"/>
      <c r="L8" s="1149"/>
      <c r="M8" s="1149"/>
      <c r="N8" s="1149"/>
      <c r="O8" s="1149"/>
      <c r="P8" s="1149"/>
      <c r="Q8" s="1149"/>
      <c r="R8" s="1149"/>
      <c r="S8" s="1149"/>
      <c r="T8" s="1149"/>
      <c r="U8" s="1149"/>
      <c r="V8" s="1149"/>
      <c r="W8" s="1149"/>
      <c r="X8" s="1149"/>
      <c r="Y8" s="59"/>
    </row>
    <row r="9" spans="1:27" ht="15" customHeight="1">
      <c r="A9" s="43"/>
      <c r="B9" s="78"/>
      <c r="C9" s="77"/>
      <c r="D9" s="60"/>
      <c r="E9" s="1149"/>
      <c r="F9" s="1149"/>
      <c r="G9" s="1149"/>
      <c r="H9" s="1149"/>
      <c r="I9" s="1149"/>
      <c r="J9" s="1149"/>
      <c r="K9" s="1149"/>
      <c r="L9" s="1149"/>
      <c r="M9" s="1149"/>
      <c r="N9" s="1149"/>
      <c r="O9" s="1149"/>
      <c r="P9" s="1149"/>
      <c r="Q9" s="1149"/>
      <c r="R9" s="1149"/>
      <c r="S9" s="1149"/>
      <c r="T9" s="1149"/>
      <c r="U9" s="1149"/>
      <c r="V9" s="1149"/>
      <c r="W9" s="1149"/>
      <c r="X9" s="1149"/>
      <c r="Y9" s="59"/>
    </row>
    <row r="10" spans="1:27" ht="10.5" customHeight="1">
      <c r="A10" s="43"/>
      <c r="B10" s="78"/>
      <c r="C10" s="77"/>
      <c r="D10" s="60"/>
      <c r="E10" s="1149"/>
      <c r="F10" s="1149"/>
      <c r="G10" s="1149"/>
      <c r="H10" s="1149"/>
      <c r="I10" s="1149"/>
      <c r="J10" s="1149"/>
      <c r="K10" s="1149"/>
      <c r="L10" s="1149"/>
      <c r="M10" s="1149"/>
      <c r="N10" s="1149"/>
      <c r="O10" s="1149"/>
      <c r="P10" s="1149"/>
      <c r="Q10" s="1149"/>
      <c r="R10" s="1149"/>
      <c r="S10" s="1149"/>
      <c r="T10" s="1149"/>
      <c r="U10" s="1149"/>
      <c r="V10" s="1149"/>
      <c r="W10" s="1149"/>
      <c r="X10" s="1149"/>
      <c r="Y10" s="59"/>
    </row>
    <row r="11" spans="1:27" ht="27" customHeight="1">
      <c r="A11" s="43"/>
      <c r="B11" s="78"/>
      <c r="C11" s="77"/>
      <c r="D11" s="60"/>
      <c r="E11" s="1149"/>
      <c r="F11" s="1149"/>
      <c r="G11" s="1149"/>
      <c r="H11" s="1149"/>
      <c r="I11" s="1149"/>
      <c r="J11" s="1149"/>
      <c r="K11" s="1149"/>
      <c r="L11" s="1149"/>
      <c r="M11" s="1149"/>
      <c r="N11" s="1149"/>
      <c r="O11" s="1149"/>
      <c r="P11" s="1149"/>
      <c r="Q11" s="1149"/>
      <c r="R11" s="1149"/>
      <c r="S11" s="1149"/>
      <c r="T11" s="1149"/>
      <c r="U11" s="1149"/>
      <c r="V11" s="1149"/>
      <c r="W11" s="1149"/>
      <c r="X11" s="1149"/>
      <c r="Y11" s="59"/>
    </row>
    <row r="12" spans="1:27" ht="12.15" customHeight="1">
      <c r="A12" s="43"/>
      <c r="B12" s="78"/>
      <c r="C12" s="77"/>
      <c r="D12" s="60"/>
      <c r="E12" s="1149"/>
      <c r="F12" s="1149"/>
      <c r="G12" s="1149"/>
      <c r="H12" s="1149"/>
      <c r="I12" s="1149"/>
      <c r="J12" s="1149"/>
      <c r="K12" s="1149"/>
      <c r="L12" s="1149"/>
      <c r="M12" s="1149"/>
      <c r="N12" s="1149"/>
      <c r="O12" s="1149"/>
      <c r="P12" s="1149"/>
      <c r="Q12" s="1149"/>
      <c r="R12" s="1149"/>
      <c r="S12" s="1149"/>
      <c r="T12" s="1149"/>
      <c r="U12" s="1149"/>
      <c r="V12" s="1149"/>
      <c r="W12" s="1149"/>
      <c r="X12" s="1149"/>
      <c r="Y12" s="59"/>
    </row>
    <row r="13" spans="1:27" ht="38.25" customHeight="1">
      <c r="A13" s="43"/>
      <c r="B13" s="78"/>
      <c r="C13" s="77"/>
      <c r="D13" s="60"/>
      <c r="E13" s="1149"/>
      <c r="F13" s="1149"/>
      <c r="G13" s="1149"/>
      <c r="H13" s="1149"/>
      <c r="I13" s="1149"/>
      <c r="J13" s="1149"/>
      <c r="K13" s="1149"/>
      <c r="L13" s="1149"/>
      <c r="M13" s="1149"/>
      <c r="N13" s="1149"/>
      <c r="O13" s="1149"/>
      <c r="P13" s="1149"/>
      <c r="Q13" s="1149"/>
      <c r="R13" s="1149"/>
      <c r="S13" s="1149"/>
      <c r="T13" s="1149"/>
      <c r="U13" s="1149"/>
      <c r="V13" s="1149"/>
      <c r="W13" s="1149"/>
      <c r="X13" s="1149"/>
      <c r="Y13" s="73"/>
    </row>
    <row r="14" spans="1:27" ht="15" customHeight="1">
      <c r="A14" s="43"/>
      <c r="B14" s="78"/>
      <c r="C14" s="77"/>
      <c r="D14" s="60"/>
      <c r="E14" s="1149"/>
      <c r="F14" s="1149"/>
      <c r="G14" s="1149"/>
      <c r="H14" s="1149"/>
      <c r="I14" s="1149"/>
      <c r="J14" s="1149"/>
      <c r="K14" s="1149"/>
      <c r="L14" s="1149"/>
      <c r="M14" s="1149"/>
      <c r="N14" s="1149"/>
      <c r="O14" s="1149"/>
      <c r="P14" s="1149"/>
      <c r="Q14" s="1149"/>
      <c r="R14" s="1149"/>
      <c r="S14" s="1149"/>
      <c r="T14" s="1149"/>
      <c r="U14" s="1149"/>
      <c r="V14" s="1149"/>
      <c r="W14" s="1149"/>
      <c r="X14" s="1149"/>
      <c r="Y14" s="59"/>
    </row>
    <row r="15" spans="1:27" ht="13.8">
      <c r="A15" s="43"/>
      <c r="B15" s="78"/>
      <c r="C15" s="77"/>
      <c r="D15" s="60"/>
      <c r="E15" s="1149"/>
      <c r="F15" s="1149"/>
      <c r="G15" s="1149"/>
      <c r="H15" s="1149"/>
      <c r="I15" s="1149"/>
      <c r="J15" s="1149"/>
      <c r="K15" s="1149"/>
      <c r="L15" s="1149"/>
      <c r="M15" s="1149"/>
      <c r="N15" s="1149"/>
      <c r="O15" s="1149"/>
      <c r="P15" s="1149"/>
      <c r="Q15" s="1149"/>
      <c r="R15" s="1149"/>
      <c r="S15" s="1149"/>
      <c r="T15" s="1149"/>
      <c r="U15" s="1149"/>
      <c r="V15" s="1149"/>
      <c r="W15" s="1149"/>
      <c r="X15" s="1149"/>
      <c r="Y15" s="59"/>
    </row>
    <row r="16" spans="1:27" ht="13.8">
      <c r="A16" s="43"/>
      <c r="B16" s="78"/>
      <c r="C16" s="77"/>
      <c r="D16" s="60"/>
      <c r="E16" s="1149"/>
      <c r="F16" s="1149"/>
      <c r="G16" s="1149"/>
      <c r="H16" s="1149"/>
      <c r="I16" s="1149"/>
      <c r="J16" s="1149"/>
      <c r="K16" s="1149"/>
      <c r="L16" s="1149"/>
      <c r="M16" s="1149"/>
      <c r="N16" s="1149"/>
      <c r="O16" s="1149"/>
      <c r="P16" s="1149"/>
      <c r="Q16" s="1149"/>
      <c r="R16" s="1149"/>
      <c r="S16" s="1149"/>
      <c r="T16" s="1149"/>
      <c r="U16" s="1149"/>
      <c r="V16" s="1149"/>
      <c r="W16" s="1149"/>
      <c r="X16" s="1149"/>
      <c r="Y16" s="59"/>
    </row>
    <row r="17" spans="1:25" ht="15" customHeight="1">
      <c r="A17" s="43"/>
      <c r="B17" s="78"/>
      <c r="C17" s="77"/>
      <c r="D17" s="60"/>
      <c r="E17" s="1149"/>
      <c r="F17" s="1149"/>
      <c r="G17" s="1149"/>
      <c r="H17" s="1149"/>
      <c r="I17" s="1149"/>
      <c r="J17" s="1149"/>
      <c r="K17" s="1149"/>
      <c r="L17" s="1149"/>
      <c r="M17" s="1149"/>
      <c r="N17" s="1149"/>
      <c r="O17" s="1149"/>
      <c r="P17" s="1149"/>
      <c r="Q17" s="1149"/>
      <c r="R17" s="1149"/>
      <c r="S17" s="1149"/>
      <c r="T17" s="1149"/>
      <c r="U17" s="1149"/>
      <c r="V17" s="1149"/>
      <c r="W17" s="1149"/>
      <c r="X17" s="1149"/>
      <c r="Y17" s="59"/>
    </row>
    <row r="18" spans="1:25" ht="13.8">
      <c r="A18" s="43"/>
      <c r="B18" s="78"/>
      <c r="C18" s="77"/>
      <c r="D18" s="60"/>
      <c r="E18" s="1149"/>
      <c r="F18" s="1149"/>
      <c r="G18" s="1149"/>
      <c r="H18" s="1149"/>
      <c r="I18" s="1149"/>
      <c r="J18" s="1149"/>
      <c r="K18" s="1149"/>
      <c r="L18" s="1149"/>
      <c r="M18" s="1149"/>
      <c r="N18" s="1149"/>
      <c r="O18" s="1149"/>
      <c r="P18" s="1149"/>
      <c r="Q18" s="1149"/>
      <c r="R18" s="1149"/>
      <c r="S18" s="1149"/>
      <c r="T18" s="1149"/>
      <c r="U18" s="1149"/>
      <c r="V18" s="1149"/>
      <c r="W18" s="1149"/>
      <c r="X18" s="1149"/>
      <c r="Y18" s="59"/>
    </row>
    <row r="19" spans="1:25" ht="59.25" customHeight="1">
      <c r="A19" s="43"/>
      <c r="B19" s="78"/>
      <c r="C19" s="77"/>
      <c r="D19" s="66"/>
      <c r="E19" s="1149"/>
      <c r="F19" s="1149"/>
      <c r="G19" s="1149"/>
      <c r="H19" s="1149"/>
      <c r="I19" s="1149"/>
      <c r="J19" s="1149"/>
      <c r="K19" s="1149"/>
      <c r="L19" s="1149"/>
      <c r="M19" s="1149"/>
      <c r="N19" s="1149"/>
      <c r="O19" s="1149"/>
      <c r="P19" s="1149"/>
      <c r="Q19" s="1149"/>
      <c r="R19" s="1149"/>
      <c r="S19" s="1149"/>
      <c r="T19" s="1149"/>
      <c r="U19" s="1149"/>
      <c r="V19" s="1149"/>
      <c r="W19" s="1149"/>
      <c r="X19" s="1149"/>
      <c r="Y19" s="59"/>
    </row>
    <row r="20" spans="1:25" ht="13.8"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54" t="s">
        <v>253</v>
      </c>
      <c r="G21" s="1155"/>
      <c r="H21" s="1155"/>
      <c r="I21" s="1155"/>
      <c r="J21" s="1155"/>
      <c r="K21" s="1155"/>
      <c r="L21" s="1155"/>
      <c r="M21" s="1155"/>
      <c r="N21" s="60"/>
      <c r="O21" s="71" t="s">
        <v>236</v>
      </c>
      <c r="P21" s="1156" t="s">
        <v>237</v>
      </c>
      <c r="Q21" s="1157"/>
      <c r="R21" s="1157"/>
      <c r="S21" s="1157"/>
      <c r="T21" s="1157"/>
      <c r="U21" s="1157"/>
      <c r="V21" s="1157"/>
      <c r="W21" s="1157"/>
      <c r="X21" s="1157"/>
      <c r="Y21" s="59"/>
    </row>
    <row r="22" spans="1:25" ht="14.25" hidden="1" customHeight="1">
      <c r="A22" s="43"/>
      <c r="B22" s="78"/>
      <c r="C22" s="77"/>
      <c r="D22" s="61"/>
      <c r="E22" s="94" t="s">
        <v>236</v>
      </c>
      <c r="F22" s="1154" t="s">
        <v>239</v>
      </c>
      <c r="G22" s="1155"/>
      <c r="H22" s="1155"/>
      <c r="I22" s="1155"/>
      <c r="J22" s="1155"/>
      <c r="K22" s="1155"/>
      <c r="L22" s="1155"/>
      <c r="M22" s="1155"/>
      <c r="N22" s="60"/>
      <c r="O22" s="74" t="s">
        <v>236</v>
      </c>
      <c r="P22" s="1156" t="s">
        <v>586</v>
      </c>
      <c r="Q22" s="1157"/>
      <c r="R22" s="1157"/>
      <c r="S22" s="1157"/>
      <c r="T22" s="1157"/>
      <c r="U22" s="1157"/>
      <c r="V22" s="1157"/>
      <c r="W22" s="1157"/>
      <c r="X22" s="1157"/>
      <c r="Y22" s="59"/>
    </row>
    <row r="23" spans="1:25" ht="27" hidden="1" customHeight="1">
      <c r="A23" s="43"/>
      <c r="B23" s="78"/>
      <c r="C23" s="77"/>
      <c r="D23" s="61"/>
      <c r="E23" s="60"/>
      <c r="F23" s="60"/>
      <c r="G23" s="60"/>
      <c r="H23" s="60"/>
      <c r="I23" s="60"/>
      <c r="J23" s="60"/>
      <c r="K23" s="60"/>
      <c r="L23" s="60"/>
      <c r="M23" s="60"/>
      <c r="N23" s="60"/>
      <c r="O23" s="60"/>
      <c r="P23" s="1150"/>
      <c r="Q23" s="1150"/>
      <c r="R23" s="1150"/>
      <c r="S23" s="1150"/>
      <c r="T23" s="1150"/>
      <c r="U23" s="1150"/>
      <c r="V23" s="1150"/>
      <c r="W23" s="115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15"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3.8"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3.8"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3.8"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3.8"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3.8"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3.8"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53" t="s">
        <v>393</v>
      </c>
      <c r="F35" s="1153"/>
      <c r="G35" s="1153"/>
      <c r="H35" s="1153"/>
      <c r="I35" s="1153"/>
      <c r="J35" s="1153"/>
      <c r="K35" s="1153"/>
      <c r="L35" s="1153"/>
      <c r="M35" s="1153"/>
      <c r="N35" s="1153"/>
      <c r="O35" s="1153"/>
      <c r="P35" s="1153"/>
      <c r="Q35" s="1153"/>
      <c r="R35" s="1153"/>
      <c r="S35" s="1153"/>
      <c r="T35" s="1153"/>
      <c r="U35" s="1153"/>
      <c r="V35" s="1153"/>
      <c r="W35" s="1153"/>
      <c r="X35" s="1153"/>
      <c r="Y35" s="59"/>
    </row>
    <row r="36" spans="1:25" ht="38.25" hidden="1" customHeight="1">
      <c r="A36" s="43"/>
      <c r="B36" s="78"/>
      <c r="C36" s="77"/>
      <c r="D36" s="61"/>
      <c r="E36" s="1153"/>
      <c r="F36" s="1153"/>
      <c r="G36" s="1153"/>
      <c r="H36" s="1153"/>
      <c r="I36" s="1153"/>
      <c r="J36" s="1153"/>
      <c r="K36" s="1153"/>
      <c r="L36" s="1153"/>
      <c r="M36" s="1153"/>
      <c r="N36" s="1153"/>
      <c r="O36" s="1153"/>
      <c r="P36" s="1153"/>
      <c r="Q36" s="1153"/>
      <c r="R36" s="1153"/>
      <c r="S36" s="1153"/>
      <c r="T36" s="1153"/>
      <c r="U36" s="1153"/>
      <c r="V36" s="1153"/>
      <c r="W36" s="1153"/>
      <c r="X36" s="1153"/>
      <c r="Y36" s="59"/>
    </row>
    <row r="37" spans="1:25" ht="9.75" hidden="1" customHeight="1">
      <c r="A37" s="43"/>
      <c r="B37" s="78"/>
      <c r="C37" s="77"/>
      <c r="D37" s="61"/>
      <c r="E37" s="1153"/>
      <c r="F37" s="1153"/>
      <c r="G37" s="1153"/>
      <c r="H37" s="1153"/>
      <c r="I37" s="1153"/>
      <c r="J37" s="1153"/>
      <c r="K37" s="1153"/>
      <c r="L37" s="1153"/>
      <c r="M37" s="1153"/>
      <c r="N37" s="1153"/>
      <c r="O37" s="1153"/>
      <c r="P37" s="1153"/>
      <c r="Q37" s="1153"/>
      <c r="R37" s="1153"/>
      <c r="S37" s="1153"/>
      <c r="T37" s="1153"/>
      <c r="U37" s="1153"/>
      <c r="V37" s="1153"/>
      <c r="W37" s="1153"/>
      <c r="X37" s="1153"/>
      <c r="Y37" s="59"/>
    </row>
    <row r="38" spans="1:25" ht="51" hidden="1" customHeight="1">
      <c r="A38" s="43"/>
      <c r="B38" s="78"/>
      <c r="C38" s="77"/>
      <c r="D38" s="61"/>
      <c r="E38" s="1153"/>
      <c r="F38" s="1153"/>
      <c r="G38" s="1153"/>
      <c r="H38" s="1153"/>
      <c r="I38" s="1153"/>
      <c r="J38" s="1153"/>
      <c r="K38" s="1153"/>
      <c r="L38" s="1153"/>
      <c r="M38" s="1153"/>
      <c r="N38" s="1153"/>
      <c r="O38" s="1153"/>
      <c r="P38" s="1153"/>
      <c r="Q38" s="1153"/>
      <c r="R38" s="1153"/>
      <c r="S38" s="1153"/>
      <c r="T38" s="1153"/>
      <c r="U38" s="1153"/>
      <c r="V38" s="1153"/>
      <c r="W38" s="1153"/>
      <c r="X38" s="1153"/>
      <c r="Y38" s="59"/>
    </row>
    <row r="39" spans="1:25" ht="15" hidden="1" customHeight="1">
      <c r="A39" s="43"/>
      <c r="B39" s="78"/>
      <c r="C39" s="77"/>
      <c r="D39" s="61"/>
      <c r="E39" s="1153"/>
      <c r="F39" s="1153"/>
      <c r="G39" s="1153"/>
      <c r="H39" s="1153"/>
      <c r="I39" s="1153"/>
      <c r="J39" s="1153"/>
      <c r="K39" s="1153"/>
      <c r="L39" s="1153"/>
      <c r="M39" s="1153"/>
      <c r="N39" s="1153"/>
      <c r="O39" s="1153"/>
      <c r="P39" s="1153"/>
      <c r="Q39" s="1153"/>
      <c r="R39" s="1153"/>
      <c r="S39" s="1153"/>
      <c r="T39" s="1153"/>
      <c r="U39" s="1153"/>
      <c r="V39" s="1153"/>
      <c r="W39" s="1153"/>
      <c r="X39" s="1153"/>
      <c r="Y39" s="59"/>
    </row>
    <row r="40" spans="1:25" ht="12.15"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53"/>
      <c r="F41" s="1153"/>
      <c r="G41" s="1153"/>
      <c r="H41" s="1153"/>
      <c r="I41" s="1153"/>
      <c r="J41" s="1153"/>
      <c r="K41" s="1153"/>
      <c r="L41" s="1153"/>
      <c r="M41" s="1153"/>
      <c r="N41" s="1153"/>
      <c r="O41" s="1153"/>
      <c r="P41" s="1153"/>
      <c r="Q41" s="1153"/>
      <c r="R41" s="1153"/>
      <c r="S41" s="1153"/>
      <c r="T41" s="1153"/>
      <c r="U41" s="1153"/>
      <c r="V41" s="1153"/>
      <c r="W41" s="1153"/>
      <c r="X41" s="1153"/>
      <c r="Y41" s="59"/>
    </row>
    <row r="42" spans="1:25" ht="13.8" hidden="1">
      <c r="A42" s="43"/>
      <c r="B42" s="78"/>
      <c r="C42" s="77"/>
      <c r="D42" s="61"/>
      <c r="E42" s="1153"/>
      <c r="F42" s="1153"/>
      <c r="G42" s="1153"/>
      <c r="H42" s="1153"/>
      <c r="I42" s="1153"/>
      <c r="J42" s="1153"/>
      <c r="K42" s="1153"/>
      <c r="L42" s="1153"/>
      <c r="M42" s="1153"/>
      <c r="N42" s="1153"/>
      <c r="O42" s="1153"/>
      <c r="P42" s="1153"/>
      <c r="Q42" s="1153"/>
      <c r="R42" s="1153"/>
      <c r="S42" s="1153"/>
      <c r="T42" s="1153"/>
      <c r="U42" s="1153"/>
      <c r="V42" s="1153"/>
      <c r="W42" s="1153"/>
      <c r="X42" s="1153"/>
      <c r="Y42" s="59"/>
    </row>
    <row r="43" spans="1:25" ht="13.8" hidden="1">
      <c r="A43" s="43"/>
      <c r="B43" s="78"/>
      <c r="C43" s="77"/>
      <c r="D43" s="61"/>
      <c r="E43" s="1153"/>
      <c r="F43" s="1153"/>
      <c r="G43" s="1153"/>
      <c r="H43" s="1153"/>
      <c r="I43" s="1153"/>
      <c r="J43" s="1153"/>
      <c r="K43" s="1153"/>
      <c r="L43" s="1153"/>
      <c r="M43" s="1153"/>
      <c r="N43" s="1153"/>
      <c r="O43" s="1153"/>
      <c r="P43" s="1153"/>
      <c r="Q43" s="1153"/>
      <c r="R43" s="1153"/>
      <c r="S43" s="1153"/>
      <c r="T43" s="1153"/>
      <c r="U43" s="1153"/>
      <c r="V43" s="1153"/>
      <c r="W43" s="1153"/>
      <c r="X43" s="1153"/>
      <c r="Y43" s="59"/>
    </row>
    <row r="44" spans="1:25" ht="33.75" hidden="1" customHeight="1">
      <c r="A44" s="43"/>
      <c r="B44" s="78"/>
      <c r="C44" s="77"/>
      <c r="D44" s="66"/>
      <c r="E44" s="1153"/>
      <c r="F44" s="1153"/>
      <c r="G44" s="1153"/>
      <c r="H44" s="1153"/>
      <c r="I44" s="1153"/>
      <c r="J44" s="1153"/>
      <c r="K44" s="1153"/>
      <c r="L44" s="1153"/>
      <c r="M44" s="1153"/>
      <c r="N44" s="1153"/>
      <c r="O44" s="1153"/>
      <c r="P44" s="1153"/>
      <c r="Q44" s="1153"/>
      <c r="R44" s="1153"/>
      <c r="S44" s="1153"/>
      <c r="T44" s="1153"/>
      <c r="U44" s="1153"/>
      <c r="V44" s="1153"/>
      <c r="W44" s="1153"/>
      <c r="X44" s="1153"/>
      <c r="Y44" s="59"/>
    </row>
    <row r="45" spans="1:25" ht="13.8" hidden="1">
      <c r="A45" s="43"/>
      <c r="B45" s="78"/>
      <c r="C45" s="77"/>
      <c r="D45" s="66"/>
      <c r="E45" s="1153"/>
      <c r="F45" s="1153"/>
      <c r="G45" s="1153"/>
      <c r="H45" s="1153"/>
      <c r="I45" s="1153"/>
      <c r="J45" s="1153"/>
      <c r="K45" s="1153"/>
      <c r="L45" s="1153"/>
      <c r="M45" s="1153"/>
      <c r="N45" s="1153"/>
      <c r="O45" s="1153"/>
      <c r="P45" s="1153"/>
      <c r="Q45" s="1153"/>
      <c r="R45" s="1153"/>
      <c r="S45" s="1153"/>
      <c r="T45" s="1153"/>
      <c r="U45" s="1153"/>
      <c r="V45" s="1153"/>
      <c r="W45" s="1153"/>
      <c r="X45" s="1153"/>
      <c r="Y45" s="59"/>
    </row>
    <row r="46" spans="1:25" ht="24" hidden="1" customHeight="1">
      <c r="A46" s="43"/>
      <c r="B46" s="78"/>
      <c r="C46" s="77"/>
      <c r="D46" s="61"/>
      <c r="E46" s="1141" t="s">
        <v>235</v>
      </c>
      <c r="F46" s="1141"/>
      <c r="G46" s="1141"/>
      <c r="H46" s="1141"/>
      <c r="I46" s="1141"/>
      <c r="J46" s="1141"/>
      <c r="K46" s="1141"/>
      <c r="L46" s="1141"/>
      <c r="M46" s="1141"/>
      <c r="N46" s="1141"/>
      <c r="O46" s="1141"/>
      <c r="P46" s="1141"/>
      <c r="Q46" s="1141"/>
      <c r="R46" s="1141"/>
      <c r="S46" s="1141"/>
      <c r="T46" s="1141"/>
      <c r="U46" s="1141"/>
      <c r="V46" s="1141"/>
      <c r="W46" s="1141"/>
      <c r="X46" s="1141"/>
      <c r="Y46" s="59"/>
    </row>
    <row r="47" spans="1:25" ht="37.5" hidden="1" customHeight="1">
      <c r="A47" s="43"/>
      <c r="B47" s="78"/>
      <c r="C47" s="77"/>
      <c r="D47" s="61"/>
      <c r="E47" s="1141"/>
      <c r="F47" s="1141"/>
      <c r="G47" s="1141"/>
      <c r="H47" s="1141"/>
      <c r="I47" s="1141"/>
      <c r="J47" s="1141"/>
      <c r="K47" s="1141"/>
      <c r="L47" s="1141"/>
      <c r="M47" s="1141"/>
      <c r="N47" s="1141"/>
      <c r="O47" s="1141"/>
      <c r="P47" s="1141"/>
      <c r="Q47" s="1141"/>
      <c r="R47" s="1141"/>
      <c r="S47" s="1141"/>
      <c r="T47" s="1141"/>
      <c r="U47" s="1141"/>
      <c r="V47" s="1141"/>
      <c r="W47" s="1141"/>
      <c r="X47" s="1141"/>
      <c r="Y47" s="59"/>
    </row>
    <row r="48" spans="1:25" ht="24" hidden="1" customHeight="1">
      <c r="A48" s="43"/>
      <c r="B48" s="78"/>
      <c r="C48" s="77"/>
      <c r="D48" s="61"/>
      <c r="E48" s="1141"/>
      <c r="F48" s="1141"/>
      <c r="G48" s="1141"/>
      <c r="H48" s="1141"/>
      <c r="I48" s="1141"/>
      <c r="J48" s="1141"/>
      <c r="K48" s="1141"/>
      <c r="L48" s="1141"/>
      <c r="M48" s="1141"/>
      <c r="N48" s="1141"/>
      <c r="O48" s="1141"/>
      <c r="P48" s="1141"/>
      <c r="Q48" s="1141"/>
      <c r="R48" s="1141"/>
      <c r="S48" s="1141"/>
      <c r="T48" s="1141"/>
      <c r="U48" s="1141"/>
      <c r="V48" s="1141"/>
      <c r="W48" s="1141"/>
      <c r="X48" s="1141"/>
      <c r="Y48" s="59"/>
    </row>
    <row r="49" spans="1:25" ht="51" hidden="1" customHeight="1">
      <c r="A49" s="43"/>
      <c r="B49" s="78"/>
      <c r="C49" s="77"/>
      <c r="D49" s="61"/>
      <c r="E49" s="1141"/>
      <c r="F49" s="1141"/>
      <c r="G49" s="1141"/>
      <c r="H49" s="1141"/>
      <c r="I49" s="1141"/>
      <c r="J49" s="1141"/>
      <c r="K49" s="1141"/>
      <c r="L49" s="1141"/>
      <c r="M49" s="1141"/>
      <c r="N49" s="1141"/>
      <c r="O49" s="1141"/>
      <c r="P49" s="1141"/>
      <c r="Q49" s="1141"/>
      <c r="R49" s="1141"/>
      <c r="S49" s="1141"/>
      <c r="T49" s="1141"/>
      <c r="U49" s="1141"/>
      <c r="V49" s="1141"/>
      <c r="W49" s="1141"/>
      <c r="X49" s="1141"/>
      <c r="Y49" s="59"/>
    </row>
    <row r="50" spans="1:25" ht="13.8" hidden="1">
      <c r="A50" s="43"/>
      <c r="B50" s="78"/>
      <c r="C50" s="77"/>
      <c r="D50" s="61"/>
      <c r="E50" s="1141"/>
      <c r="F50" s="1141"/>
      <c r="G50" s="1141"/>
      <c r="H50" s="1141"/>
      <c r="I50" s="1141"/>
      <c r="J50" s="1141"/>
      <c r="K50" s="1141"/>
      <c r="L50" s="1141"/>
      <c r="M50" s="1141"/>
      <c r="N50" s="1141"/>
      <c r="O50" s="1141"/>
      <c r="P50" s="1141"/>
      <c r="Q50" s="1141"/>
      <c r="R50" s="1141"/>
      <c r="S50" s="1141"/>
      <c r="T50" s="1141"/>
      <c r="U50" s="1141"/>
      <c r="V50" s="1141"/>
      <c r="W50" s="1141"/>
      <c r="X50" s="1141"/>
      <c r="Y50" s="59"/>
    </row>
    <row r="51" spans="1:25" ht="13.8" hidden="1">
      <c r="A51" s="43"/>
      <c r="B51" s="78"/>
      <c r="C51" s="77"/>
      <c r="D51" s="61"/>
      <c r="E51" s="1141"/>
      <c r="F51" s="1141"/>
      <c r="G51" s="1141"/>
      <c r="H51" s="1141"/>
      <c r="I51" s="1141"/>
      <c r="J51" s="1141"/>
      <c r="K51" s="1141"/>
      <c r="L51" s="1141"/>
      <c r="M51" s="1141"/>
      <c r="N51" s="1141"/>
      <c r="O51" s="1141"/>
      <c r="P51" s="1141"/>
      <c r="Q51" s="1141"/>
      <c r="R51" s="1141"/>
      <c r="S51" s="1141"/>
      <c r="T51" s="1141"/>
      <c r="U51" s="1141"/>
      <c r="V51" s="1141"/>
      <c r="W51" s="1141"/>
      <c r="X51" s="1141"/>
      <c r="Y51" s="59"/>
    </row>
    <row r="52" spans="1:25" ht="13.8" hidden="1">
      <c r="A52" s="43"/>
      <c r="B52" s="78"/>
      <c r="C52" s="77"/>
      <c r="D52" s="61"/>
      <c r="E52" s="1141"/>
      <c r="F52" s="1141"/>
      <c r="G52" s="1141"/>
      <c r="H52" s="1141"/>
      <c r="I52" s="1141"/>
      <c r="J52" s="1141"/>
      <c r="K52" s="1141"/>
      <c r="L52" s="1141"/>
      <c r="M52" s="1141"/>
      <c r="N52" s="1141"/>
      <c r="O52" s="1141"/>
      <c r="P52" s="1141"/>
      <c r="Q52" s="1141"/>
      <c r="R52" s="1141"/>
      <c r="S52" s="1141"/>
      <c r="T52" s="1141"/>
      <c r="U52" s="1141"/>
      <c r="V52" s="1141"/>
      <c r="W52" s="1141"/>
      <c r="X52" s="1141"/>
      <c r="Y52" s="59"/>
    </row>
    <row r="53" spans="1:25" ht="13.8" hidden="1">
      <c r="A53" s="43"/>
      <c r="B53" s="78"/>
      <c r="C53" s="77"/>
      <c r="D53" s="61"/>
      <c r="E53" s="1141"/>
      <c r="F53" s="1141"/>
      <c r="G53" s="1141"/>
      <c r="H53" s="1141"/>
      <c r="I53" s="1141"/>
      <c r="J53" s="1141"/>
      <c r="K53" s="1141"/>
      <c r="L53" s="1141"/>
      <c r="M53" s="1141"/>
      <c r="N53" s="1141"/>
      <c r="O53" s="1141"/>
      <c r="P53" s="1141"/>
      <c r="Q53" s="1141"/>
      <c r="R53" s="1141"/>
      <c r="S53" s="1141"/>
      <c r="T53" s="1141"/>
      <c r="U53" s="1141"/>
      <c r="V53" s="1141"/>
      <c r="W53" s="1141"/>
      <c r="X53" s="1141"/>
      <c r="Y53" s="59"/>
    </row>
    <row r="54" spans="1:25" ht="13.8" hidden="1">
      <c r="A54" s="43"/>
      <c r="B54" s="78"/>
      <c r="C54" s="77"/>
      <c r="D54" s="61"/>
      <c r="E54" s="1141"/>
      <c r="F54" s="1141"/>
      <c r="G54" s="1141"/>
      <c r="H54" s="1141"/>
      <c r="I54" s="1141"/>
      <c r="J54" s="1141"/>
      <c r="K54" s="1141"/>
      <c r="L54" s="1141"/>
      <c r="M54" s="1141"/>
      <c r="N54" s="1141"/>
      <c r="O54" s="1141"/>
      <c r="P54" s="1141"/>
      <c r="Q54" s="1141"/>
      <c r="R54" s="1141"/>
      <c r="S54" s="1141"/>
      <c r="T54" s="1141"/>
      <c r="U54" s="1141"/>
      <c r="V54" s="1141"/>
      <c r="W54" s="1141"/>
      <c r="X54" s="1141"/>
      <c r="Y54" s="59"/>
    </row>
    <row r="55" spans="1:25" ht="13.8" hidden="1">
      <c r="A55" s="43"/>
      <c r="B55" s="78"/>
      <c r="C55" s="77"/>
      <c r="D55" s="61"/>
      <c r="E55" s="1141"/>
      <c r="F55" s="1141"/>
      <c r="G55" s="1141"/>
      <c r="H55" s="1141"/>
      <c r="I55" s="1141"/>
      <c r="J55" s="1141"/>
      <c r="K55" s="1141"/>
      <c r="L55" s="1141"/>
      <c r="M55" s="1141"/>
      <c r="N55" s="1141"/>
      <c r="O55" s="1141"/>
      <c r="P55" s="1141"/>
      <c r="Q55" s="1141"/>
      <c r="R55" s="1141"/>
      <c r="S55" s="1141"/>
      <c r="T55" s="1141"/>
      <c r="U55" s="1141"/>
      <c r="V55" s="1141"/>
      <c r="W55" s="1141"/>
      <c r="X55" s="1141"/>
      <c r="Y55" s="59"/>
    </row>
    <row r="56" spans="1:25" ht="25.5" hidden="1" customHeight="1">
      <c r="A56" s="43"/>
      <c r="B56" s="78"/>
      <c r="C56" s="77"/>
      <c r="D56" s="66"/>
      <c r="E56" s="1141"/>
      <c r="F56" s="1141"/>
      <c r="G56" s="1141"/>
      <c r="H56" s="1141"/>
      <c r="I56" s="1141"/>
      <c r="J56" s="1141"/>
      <c r="K56" s="1141"/>
      <c r="L56" s="1141"/>
      <c r="M56" s="1141"/>
      <c r="N56" s="1141"/>
      <c r="O56" s="1141"/>
      <c r="P56" s="1141"/>
      <c r="Q56" s="1141"/>
      <c r="R56" s="1141"/>
      <c r="S56" s="1141"/>
      <c r="T56" s="1141"/>
      <c r="U56" s="1141"/>
      <c r="V56" s="1141"/>
      <c r="W56" s="1141"/>
      <c r="X56" s="1141"/>
      <c r="Y56" s="59"/>
    </row>
    <row r="57" spans="1:25" ht="13.8" hidden="1">
      <c r="A57" s="43"/>
      <c r="B57" s="78"/>
      <c r="C57" s="77"/>
      <c r="D57" s="66"/>
      <c r="E57" s="1141"/>
      <c r="F57" s="1141"/>
      <c r="G57" s="1141"/>
      <c r="H57" s="1141"/>
      <c r="I57" s="1141"/>
      <c r="J57" s="1141"/>
      <c r="K57" s="1141"/>
      <c r="L57" s="1141"/>
      <c r="M57" s="1141"/>
      <c r="N57" s="1141"/>
      <c r="O57" s="1141"/>
      <c r="P57" s="1141"/>
      <c r="Q57" s="1141"/>
      <c r="R57" s="1141"/>
      <c r="S57" s="1141"/>
      <c r="T57" s="1141"/>
      <c r="U57" s="1141"/>
      <c r="V57" s="1141"/>
      <c r="W57" s="1141"/>
      <c r="X57" s="1141"/>
      <c r="Y57" s="59"/>
    </row>
    <row r="58" spans="1:25" ht="15" hidden="1" customHeight="1">
      <c r="A58" s="43"/>
      <c r="B58" s="78"/>
      <c r="C58" s="77"/>
      <c r="D58" s="61"/>
      <c r="E58" s="1142" t="s">
        <v>394</v>
      </c>
      <c r="F58" s="1142"/>
      <c r="G58" s="1142"/>
      <c r="H58" s="1142"/>
      <c r="I58" s="1142"/>
      <c r="J58" s="1142"/>
      <c r="K58" s="1142"/>
      <c r="L58" s="1142"/>
      <c r="M58" s="1142"/>
      <c r="N58" s="1142"/>
      <c r="O58" s="1142"/>
      <c r="P58" s="1142"/>
      <c r="Q58" s="1142"/>
      <c r="R58" s="1142"/>
      <c r="S58" s="1142"/>
      <c r="T58" s="1142"/>
      <c r="U58" s="1142"/>
      <c r="V58" s="231"/>
      <c r="W58" s="231"/>
      <c r="X58" s="231"/>
      <c r="Y58" s="59"/>
    </row>
    <row r="59" spans="1:25" ht="15" hidden="1" customHeight="1">
      <c r="A59" s="43"/>
      <c r="B59" s="78"/>
      <c r="C59" s="77"/>
      <c r="D59" s="61"/>
      <c r="E59" s="1144"/>
      <c r="F59" s="1144"/>
      <c r="G59" s="1144"/>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3"/>
      <c r="F60" s="1143"/>
      <c r="G60" s="1143"/>
      <c r="H60" s="1138"/>
      <c r="I60" s="1138"/>
      <c r="J60" s="1138"/>
      <c r="K60" s="1138"/>
      <c r="L60" s="1138"/>
      <c r="M60" s="1138"/>
      <c r="N60" s="1138"/>
      <c r="O60" s="1138"/>
      <c r="P60" s="1138"/>
      <c r="Q60" s="1138"/>
      <c r="R60" s="1138"/>
      <c r="S60" s="1138"/>
      <c r="T60" s="1138"/>
      <c r="U60" s="1138"/>
      <c r="V60" s="1138"/>
      <c r="W60" s="1138"/>
      <c r="X60" s="1138"/>
      <c r="Y60" s="59"/>
    </row>
    <row r="61" spans="1:25" ht="13.8" hidden="1">
      <c r="A61" s="43"/>
      <c r="B61" s="78"/>
      <c r="C61" s="77"/>
      <c r="D61" s="61"/>
      <c r="E61" s="70"/>
      <c r="F61" s="68"/>
      <c r="G61" s="69"/>
      <c r="H61" s="1138"/>
      <c r="I61" s="1138"/>
      <c r="J61" s="1138"/>
      <c r="K61" s="1138"/>
      <c r="L61" s="1138"/>
      <c r="M61" s="1138"/>
      <c r="N61" s="1138"/>
      <c r="O61" s="1138"/>
      <c r="P61" s="1138"/>
      <c r="Q61" s="1138"/>
      <c r="R61" s="1138"/>
      <c r="S61" s="1138"/>
      <c r="T61" s="1138"/>
      <c r="U61" s="1138"/>
      <c r="V61" s="1138"/>
      <c r="W61" s="1138"/>
      <c r="X61" s="113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3.8"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3.8"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3.8"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3.8"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3.8"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4"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3.8"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3.8" hidden="1">
      <c r="A70" s="43"/>
      <c r="B70" s="78"/>
      <c r="C70" s="77"/>
      <c r="D70" s="61"/>
      <c r="E70" s="1142" t="s">
        <v>395</v>
      </c>
      <c r="F70" s="1142"/>
      <c r="G70" s="1142"/>
      <c r="H70" s="1142"/>
      <c r="I70" s="1142"/>
      <c r="J70" s="1142"/>
      <c r="K70" s="1142"/>
      <c r="L70" s="1142"/>
      <c r="M70" s="1142"/>
      <c r="N70" s="1142"/>
      <c r="O70" s="1142"/>
      <c r="P70" s="1142"/>
      <c r="Q70" s="1142"/>
      <c r="R70" s="1142"/>
      <c r="S70" s="1142"/>
      <c r="T70" s="1142"/>
      <c r="U70" s="449"/>
      <c r="V70" s="449"/>
      <c r="W70" s="449"/>
      <c r="X70" s="449"/>
      <c r="Y70" s="59"/>
    </row>
    <row r="71" spans="1:25" ht="13.8" hidden="1">
      <c r="A71" s="43"/>
      <c r="B71" s="78"/>
      <c r="C71" s="77"/>
      <c r="D71" s="61"/>
      <c r="E71" s="1142" t="s">
        <v>585</v>
      </c>
      <c r="F71" s="1142"/>
      <c r="G71" s="1142"/>
      <c r="H71" s="1142"/>
      <c r="I71" s="1142"/>
      <c r="J71" s="1142"/>
      <c r="K71" s="1142"/>
      <c r="L71" s="1142"/>
      <c r="M71" s="1142"/>
      <c r="N71" s="1142"/>
      <c r="O71" s="1142"/>
      <c r="P71" s="1142"/>
      <c r="Q71" s="1142"/>
      <c r="R71" s="1142"/>
      <c r="S71" s="1142"/>
      <c r="T71" s="1142"/>
      <c r="U71" s="450"/>
      <c r="V71" s="450"/>
      <c r="W71" s="450"/>
      <c r="X71" s="450"/>
      <c r="Y71" s="59"/>
    </row>
    <row r="72" spans="1:25" ht="40.6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15"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15"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3.8"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3.8"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4"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15"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3.8" hidden="1">
      <c r="A81" s="43"/>
      <c r="B81" s="78"/>
      <c r="C81" s="77"/>
      <c r="D81" s="61"/>
      <c r="E81" s="1142" t="s">
        <v>394</v>
      </c>
      <c r="F81" s="1142"/>
      <c r="G81" s="1142"/>
      <c r="H81" s="1142"/>
      <c r="I81" s="1142"/>
      <c r="J81" s="1142"/>
      <c r="K81" s="1142"/>
      <c r="L81" s="1142"/>
      <c r="M81" s="1142"/>
      <c r="N81" s="1142"/>
      <c r="O81" s="1142"/>
      <c r="P81" s="1142"/>
      <c r="Q81" s="1142"/>
      <c r="R81" s="1142"/>
      <c r="S81" s="1142"/>
      <c r="T81" s="1142"/>
      <c r="U81" s="1142"/>
      <c r="V81" s="231"/>
      <c r="W81" s="231"/>
      <c r="X81" s="231"/>
      <c r="Y81" s="59"/>
    </row>
    <row r="82" spans="1:25" ht="15" hidden="1" customHeight="1">
      <c r="A82" s="43"/>
      <c r="B82" s="78"/>
      <c r="C82" s="77"/>
      <c r="D82" s="61"/>
      <c r="E82" s="1143"/>
      <c r="F82" s="1143"/>
      <c r="G82" s="1143"/>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38"/>
      <c r="I84" s="1138"/>
      <c r="J84" s="1138"/>
      <c r="K84" s="1138"/>
      <c r="L84" s="1138"/>
      <c r="M84" s="1138"/>
      <c r="N84" s="1138"/>
      <c r="O84" s="1138"/>
      <c r="P84" s="1138"/>
      <c r="Q84" s="1138"/>
      <c r="R84" s="1138"/>
      <c r="S84" s="1138"/>
      <c r="T84" s="1138"/>
      <c r="U84" s="1138"/>
      <c r="V84" s="1138"/>
      <c r="W84" s="1138"/>
      <c r="X84" s="1138"/>
      <c r="Y84" s="59"/>
    </row>
    <row r="85" spans="1:25" ht="13.8"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3.8"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3.8"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3.8"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3.8"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3.8"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3.8"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3.8"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3.8"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3.8"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3.8"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3.8"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6" t="s">
        <v>234</v>
      </c>
      <c r="F98" s="1146"/>
      <c r="G98" s="1146"/>
      <c r="H98" s="1146"/>
      <c r="I98" s="1146"/>
      <c r="J98" s="1146"/>
      <c r="K98" s="1146"/>
      <c r="L98" s="1146"/>
      <c r="M98" s="1146"/>
      <c r="N98" s="1146"/>
      <c r="O98" s="1146"/>
      <c r="P98" s="1146"/>
      <c r="Q98" s="1146"/>
      <c r="R98" s="1146"/>
      <c r="S98" s="1146"/>
      <c r="T98" s="1146"/>
      <c r="U98" s="1146"/>
      <c r="V98" s="1146"/>
      <c r="W98" s="1146"/>
      <c r="X98" s="114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5" t="s">
        <v>233</v>
      </c>
      <c r="G100" s="1145"/>
      <c r="H100" s="1145"/>
      <c r="I100" s="1145"/>
      <c r="J100" s="1145"/>
      <c r="K100" s="1145"/>
      <c r="L100" s="1145"/>
      <c r="M100" s="1145"/>
      <c r="N100" s="1145"/>
      <c r="O100" s="1145"/>
      <c r="P100" s="1145"/>
      <c r="Q100" s="1145"/>
      <c r="R100" s="1145"/>
      <c r="S100" s="1145"/>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3.8" hidden="1">
      <c r="A102" s="43"/>
      <c r="B102" s="78"/>
      <c r="C102" s="77"/>
      <c r="D102" s="61"/>
      <c r="E102" s="60"/>
      <c r="F102" s="1145" t="s">
        <v>232</v>
      </c>
      <c r="G102" s="1145"/>
      <c r="H102" s="1145"/>
      <c r="I102" s="1145"/>
      <c r="J102" s="1145"/>
      <c r="K102" s="1145"/>
      <c r="L102" s="1145"/>
      <c r="M102" s="1145"/>
      <c r="N102" s="1145"/>
      <c r="O102" s="1145"/>
      <c r="P102" s="1145"/>
      <c r="Q102" s="1145"/>
      <c r="R102" s="1145"/>
      <c r="S102" s="1145"/>
      <c r="T102" s="1145"/>
      <c r="U102" s="1145"/>
      <c r="V102" s="1145"/>
      <c r="W102" s="1145"/>
      <c r="X102" s="1145"/>
      <c r="Y102" s="59"/>
    </row>
    <row r="103" spans="1:27" ht="13.8"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3.8"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3.8"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3.8"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3.8"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3.8"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3.8"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3.8"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15"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6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z7Ops0AQVM+Rwi5iJDNBqI76rRiZlFoJT0i3YBgCAPUM1pMHXqfqa0WUJ7QvY9G/25rUB3W4HIcVgWgpRrZ5dg==" saltValue="vEk5ZeFvSS7qbfRBTtsOaA=="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53340</xdr:colOff>
                <xdr:row>120</xdr:row>
                <xdr:rowOff>99060</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625" defaultRowHeight="13.8"/>
  <cols>
    <col min="1" max="1" width="3.75" style="215" hidden="1" customWidth="1"/>
    <col min="2" max="4" width="3.75" style="202" hidden="1" customWidth="1"/>
    <col min="5" max="5" width="3.75" style="87" customWidth="1"/>
    <col min="6" max="6" width="9.75" style="36" customWidth="1"/>
    <col min="7" max="7" width="37.75" style="36" customWidth="1"/>
    <col min="8" max="8" width="66.875" style="36" customWidth="1"/>
    <col min="9" max="9" width="115.75" style="36" customWidth="1"/>
    <col min="10" max="11" width="10.625" style="202"/>
    <col min="12" max="12" width="11.125" style="202" customWidth="1"/>
    <col min="13" max="20" width="10.625" style="202"/>
    <col min="21" max="16384" width="10.625" style="36"/>
  </cols>
  <sheetData>
    <row r="1" spans="1:20" ht="3.15" customHeight="1">
      <c r="A1" s="215" t="s">
        <v>207</v>
      </c>
    </row>
    <row r="2" spans="1:20" ht="22.2">
      <c r="F2" s="1209" t="s">
        <v>490</v>
      </c>
      <c r="G2" s="1210"/>
      <c r="H2" s="1211"/>
      <c r="I2" s="435"/>
    </row>
    <row r="3" spans="1:20" ht="3.15" customHeight="1"/>
    <row r="4" spans="1:20" s="190" customFormat="1" ht="11.4">
      <c r="A4" s="214"/>
      <c r="B4" s="214"/>
      <c r="C4" s="214"/>
      <c r="D4" s="214"/>
      <c r="F4" s="1163" t="s">
        <v>453</v>
      </c>
      <c r="G4" s="1163"/>
      <c r="H4" s="1163"/>
      <c r="I4" s="1212"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12"/>
      <c r="J5" s="214"/>
      <c r="K5" s="214"/>
      <c r="L5" s="214"/>
      <c r="M5" s="214"/>
      <c r="N5" s="214"/>
      <c r="O5" s="214"/>
      <c r="P5" s="214"/>
      <c r="Q5" s="214"/>
      <c r="R5" s="214"/>
      <c r="S5" s="214"/>
      <c r="T5" s="214"/>
    </row>
    <row r="6" spans="1:20" s="190" customFormat="1" ht="12.15"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600000000000001">
      <c r="A7" s="214"/>
      <c r="B7" s="214"/>
      <c r="C7" s="214"/>
      <c r="D7" s="214"/>
      <c r="F7" s="334">
        <v>1</v>
      </c>
      <c r="G7" s="416" t="s">
        <v>491</v>
      </c>
      <c r="H7" s="317" t="str">
        <f>IF(dateCh="","",dateCh)</f>
        <v>18.12.2020</v>
      </c>
      <c r="I7" s="196" t="s">
        <v>492</v>
      </c>
      <c r="J7" s="333"/>
      <c r="K7" s="214"/>
      <c r="L7" s="214"/>
      <c r="M7" s="214"/>
      <c r="N7" s="214"/>
      <c r="O7" s="214"/>
      <c r="P7" s="214"/>
      <c r="Q7" s="214"/>
      <c r="R7" s="214"/>
      <c r="S7" s="214"/>
      <c r="T7" s="214"/>
    </row>
    <row r="8" spans="1:20" s="190" customFormat="1" ht="45.6">
      <c r="A8" s="1213">
        <v>1</v>
      </c>
      <c r="B8" s="214"/>
      <c r="C8" s="214"/>
      <c r="D8" s="214"/>
      <c r="F8" s="334" t="str">
        <f>"2." &amp;mergeValue(A8)</f>
        <v>2.1</v>
      </c>
      <c r="G8" s="416" t="s">
        <v>493</v>
      </c>
      <c r="H8" s="317"/>
      <c r="I8" s="196" t="s">
        <v>589</v>
      </c>
      <c r="J8" s="333"/>
      <c r="K8" s="214"/>
      <c r="L8" s="214"/>
      <c r="M8" s="214"/>
      <c r="N8" s="214"/>
      <c r="O8" s="214"/>
      <c r="P8" s="214"/>
      <c r="Q8" s="214"/>
      <c r="R8" s="214"/>
      <c r="S8" s="214"/>
      <c r="T8" s="214"/>
    </row>
    <row r="9" spans="1:20" s="190" customFormat="1" ht="22.8">
      <c r="A9" s="1213"/>
      <c r="B9" s="214"/>
      <c r="C9" s="214"/>
      <c r="D9" s="214"/>
      <c r="F9" s="334" t="str">
        <f>"3." &amp;mergeValue(A9)</f>
        <v>3.1</v>
      </c>
      <c r="G9" s="416" t="s">
        <v>494</v>
      </c>
      <c r="H9" s="317"/>
      <c r="I9" s="196" t="s">
        <v>587</v>
      </c>
      <c r="J9" s="333"/>
      <c r="K9" s="214"/>
      <c r="L9" s="214"/>
      <c r="M9" s="214"/>
      <c r="N9" s="214"/>
      <c r="O9" s="214"/>
      <c r="P9" s="214"/>
      <c r="Q9" s="214"/>
      <c r="R9" s="214"/>
      <c r="S9" s="214"/>
      <c r="T9" s="214"/>
    </row>
    <row r="10" spans="1:20" s="190" customFormat="1" ht="22.8">
      <c r="A10" s="1213"/>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600000000000001">
      <c r="A11" s="1213"/>
      <c r="B11" s="1213">
        <v>1</v>
      </c>
      <c r="C11" s="343"/>
      <c r="D11" s="343"/>
      <c r="F11" s="334" t="str">
        <f>"4."&amp;mergeValue(A11) &amp;"."&amp;mergeValue(B11)</f>
        <v>4.1.1</v>
      </c>
      <c r="G11" s="324" t="s">
        <v>591</v>
      </c>
      <c r="H11" s="317" t="str">
        <f>IF(region_name="","",region_name)</f>
        <v>г.Санкт-Петербург</v>
      </c>
      <c r="I11" s="196" t="s">
        <v>498</v>
      </c>
      <c r="J11" s="333"/>
      <c r="K11" s="214"/>
      <c r="L11" s="214"/>
      <c r="M11" s="214"/>
      <c r="N11" s="214"/>
      <c r="O11" s="214"/>
      <c r="P11" s="214"/>
      <c r="Q11" s="214"/>
      <c r="R11" s="214"/>
      <c r="S11" s="214"/>
      <c r="T11" s="214"/>
    </row>
    <row r="12" spans="1:20" s="190" customFormat="1" ht="22.8">
      <c r="A12" s="1213"/>
      <c r="B12" s="1213"/>
      <c r="C12" s="1213">
        <v>1</v>
      </c>
      <c r="D12" s="343"/>
      <c r="F12" s="334" t="str">
        <f>"4."&amp;mergeValue(A12) &amp;"."&amp;mergeValue(B12)&amp;"."&amp;mergeValue(C12)</f>
        <v>4.1.1.1</v>
      </c>
      <c r="G12" s="340" t="s">
        <v>496</v>
      </c>
      <c r="H12" s="317"/>
      <c r="I12" s="196" t="s">
        <v>499</v>
      </c>
      <c r="J12" s="333"/>
      <c r="K12" s="214"/>
      <c r="L12" s="214"/>
      <c r="M12" s="214"/>
      <c r="N12" s="214"/>
      <c r="O12" s="214"/>
      <c r="P12" s="214"/>
      <c r="Q12" s="214"/>
      <c r="R12" s="214"/>
      <c r="S12" s="214"/>
      <c r="T12" s="214"/>
    </row>
    <row r="13" spans="1:20" s="190" customFormat="1" ht="39.15" customHeight="1">
      <c r="A13" s="1213"/>
      <c r="B13" s="1213"/>
      <c r="C13" s="1213"/>
      <c r="D13" s="343">
        <v>1</v>
      </c>
      <c r="F13" s="334" t="str">
        <f>"4."&amp;mergeValue(A13) &amp;"."&amp;mergeValue(B13)&amp;"."&amp;mergeValue(C13)&amp;"."&amp;mergeValue(D13)</f>
        <v>4.1.1.1.1</v>
      </c>
      <c r="G13" s="419" t="s">
        <v>497</v>
      </c>
      <c r="H13" s="317"/>
      <c r="I13" s="1214" t="s">
        <v>590</v>
      </c>
      <c r="J13" s="333"/>
      <c r="K13" s="214"/>
      <c r="L13" s="214"/>
      <c r="M13" s="214"/>
      <c r="N13" s="214"/>
      <c r="O13" s="214"/>
      <c r="P13" s="214"/>
      <c r="Q13" s="214"/>
      <c r="R13" s="214"/>
      <c r="S13" s="214"/>
      <c r="T13" s="214"/>
    </row>
    <row r="14" spans="1:20" s="190" customFormat="1" ht="18.600000000000001">
      <c r="A14" s="1213"/>
      <c r="B14" s="1213"/>
      <c r="C14" s="1213"/>
      <c r="D14" s="343"/>
      <c r="F14" s="337"/>
      <c r="G14" s="150" t="s">
        <v>4</v>
      </c>
      <c r="H14" s="342"/>
      <c r="I14" s="1214"/>
      <c r="J14" s="333"/>
      <c r="K14" s="214"/>
      <c r="L14" s="214"/>
      <c r="M14" s="214"/>
      <c r="N14" s="214"/>
      <c r="O14" s="214"/>
      <c r="P14" s="214"/>
      <c r="Q14" s="214"/>
      <c r="R14" s="214"/>
      <c r="S14" s="214"/>
      <c r="T14" s="214"/>
    </row>
    <row r="15" spans="1:20" s="190" customFormat="1" ht="18.600000000000001">
      <c r="A15" s="1213"/>
      <c r="B15" s="1213"/>
      <c r="C15" s="343"/>
      <c r="D15" s="343"/>
      <c r="F15" s="420"/>
      <c r="G15" s="195" t="s">
        <v>402</v>
      </c>
      <c r="H15" s="421"/>
      <c r="I15" s="422"/>
      <c r="J15" s="333"/>
      <c r="K15" s="214"/>
      <c r="L15" s="214"/>
      <c r="M15" s="214"/>
      <c r="N15" s="214"/>
      <c r="O15" s="214"/>
      <c r="P15" s="214"/>
      <c r="Q15" s="214"/>
      <c r="R15" s="214"/>
      <c r="S15" s="214"/>
      <c r="T15" s="214"/>
    </row>
    <row r="16" spans="1:20" s="190" customFormat="1" ht="18.600000000000001">
      <c r="A16" s="1213"/>
      <c r="B16" s="214"/>
      <c r="C16" s="214"/>
      <c r="D16" s="214"/>
      <c r="F16" s="337"/>
      <c r="G16" s="155" t="s">
        <v>505</v>
      </c>
      <c r="H16" s="338"/>
      <c r="I16" s="339"/>
      <c r="J16" s="333"/>
      <c r="K16" s="214"/>
      <c r="L16" s="214"/>
      <c r="M16" s="214"/>
      <c r="N16" s="214"/>
      <c r="O16" s="214"/>
      <c r="P16" s="214"/>
      <c r="Q16" s="214"/>
      <c r="R16" s="214"/>
      <c r="S16" s="214"/>
      <c r="T16" s="214"/>
    </row>
    <row r="17" spans="1:20" s="190" customFormat="1" ht="18.600000000000001">
      <c r="A17" s="214"/>
      <c r="B17" s="214"/>
      <c r="C17" s="214"/>
      <c r="D17" s="214"/>
      <c r="F17" s="337"/>
      <c r="G17" s="165" t="s">
        <v>504</v>
      </c>
      <c r="H17" s="338"/>
      <c r="I17" s="339"/>
      <c r="J17" s="333"/>
      <c r="K17" s="214"/>
      <c r="L17" s="214"/>
      <c r="M17" s="214"/>
      <c r="N17" s="214"/>
      <c r="O17" s="214"/>
      <c r="P17" s="214"/>
      <c r="Q17" s="214"/>
      <c r="R17" s="214"/>
      <c r="S17" s="214"/>
      <c r="T17" s="214"/>
    </row>
    <row r="18" spans="1:20" s="326" customFormat="1" ht="3.15"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208" t="s">
        <v>592</v>
      </c>
      <c r="H19" s="120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625" defaultRowHeight="13.8"/>
  <cols>
    <col min="1" max="6" width="10.625" style="500" hidden="1" customWidth="1"/>
    <col min="7" max="8" width="9.125" style="506" hidden="1" customWidth="1"/>
    <col min="9" max="9" width="3.75" style="484" customWidth="1"/>
    <col min="10" max="11" width="3.75" style="483" customWidth="1"/>
    <col min="12" max="12" width="12.75" style="477" customWidth="1"/>
    <col min="13" max="13" width="47.375" style="477" customWidth="1"/>
    <col min="14" max="14" width="2.75" style="477" hidden="1" customWidth="1"/>
    <col min="15" max="18" width="23.75" style="477" customWidth="1"/>
    <col min="19" max="19" width="11.75" style="477" customWidth="1"/>
    <col min="20" max="20" width="3.75" style="477" customWidth="1"/>
    <col min="21" max="21" width="11.75" style="477" customWidth="1"/>
    <col min="22" max="22" width="8.625" style="477" hidden="1" customWidth="1"/>
    <col min="23" max="23" width="4.75" style="477" customWidth="1"/>
    <col min="24" max="24" width="115.75" style="477" customWidth="1"/>
    <col min="25" max="25" width="10.625" style="1008"/>
    <col min="26" max="29" width="10.625" style="500"/>
    <col min="30" max="246" width="10.625" style="477"/>
    <col min="247" max="254" width="0" style="477" hidden="1" customWidth="1"/>
    <col min="255" max="257" width="3.75" style="477" customWidth="1"/>
    <col min="258" max="258" width="12.75" style="477" customWidth="1"/>
    <col min="259" max="259" width="47.375" style="477" customWidth="1"/>
    <col min="260" max="260" width="0" style="477" hidden="1" customWidth="1"/>
    <col min="261" max="261" width="24.75" style="477" customWidth="1"/>
    <col min="262" max="262" width="14.75" style="477" customWidth="1"/>
    <col min="263" max="264" width="15.75" style="477" customWidth="1"/>
    <col min="265" max="265" width="11.75" style="477" customWidth="1"/>
    <col min="266" max="266" width="6.375" style="477" bestFit="1" customWidth="1"/>
    <col min="267" max="267" width="11.75" style="477" customWidth="1"/>
    <col min="268" max="268" width="0" style="477" hidden="1" customWidth="1"/>
    <col min="269" max="269" width="3.75" style="477" customWidth="1"/>
    <col min="270" max="270" width="11.125" style="477" bestFit="1" customWidth="1"/>
    <col min="271" max="502" width="10.625" style="477"/>
    <col min="503" max="510" width="0" style="477" hidden="1" customWidth="1"/>
    <col min="511" max="513" width="3.75" style="477" customWidth="1"/>
    <col min="514" max="514" width="12.75" style="477" customWidth="1"/>
    <col min="515" max="515" width="47.375" style="477" customWidth="1"/>
    <col min="516" max="516" width="0" style="477" hidden="1" customWidth="1"/>
    <col min="517" max="517" width="24.75" style="477" customWidth="1"/>
    <col min="518" max="518" width="14.75" style="477" customWidth="1"/>
    <col min="519" max="520" width="15.75" style="477" customWidth="1"/>
    <col min="521" max="521" width="11.75" style="477" customWidth="1"/>
    <col min="522" max="522" width="6.375" style="477" bestFit="1" customWidth="1"/>
    <col min="523" max="523" width="11.75" style="477" customWidth="1"/>
    <col min="524" max="524" width="0" style="477" hidden="1" customWidth="1"/>
    <col min="525" max="525" width="3.75" style="477" customWidth="1"/>
    <col min="526" max="526" width="11.125" style="477" bestFit="1" customWidth="1"/>
    <col min="527" max="758" width="10.625" style="477"/>
    <col min="759" max="766" width="0" style="477" hidden="1" customWidth="1"/>
    <col min="767" max="769" width="3.75" style="477" customWidth="1"/>
    <col min="770" max="770" width="12.75" style="477" customWidth="1"/>
    <col min="771" max="771" width="47.375" style="477" customWidth="1"/>
    <col min="772" max="772" width="0" style="477" hidden="1" customWidth="1"/>
    <col min="773" max="773" width="24.75" style="477" customWidth="1"/>
    <col min="774" max="774" width="14.75" style="477" customWidth="1"/>
    <col min="775" max="776" width="15.75" style="477" customWidth="1"/>
    <col min="777" max="777" width="11.75" style="477" customWidth="1"/>
    <col min="778" max="778" width="6.375" style="477" bestFit="1" customWidth="1"/>
    <col min="779" max="779" width="11.75" style="477" customWidth="1"/>
    <col min="780" max="780" width="0" style="477" hidden="1" customWidth="1"/>
    <col min="781" max="781" width="3.75" style="477" customWidth="1"/>
    <col min="782" max="782" width="11.125" style="477" bestFit="1" customWidth="1"/>
    <col min="783" max="1014" width="10.625" style="477"/>
    <col min="1015" max="1022" width="0" style="477" hidden="1" customWidth="1"/>
    <col min="1023" max="1025" width="3.75" style="477" customWidth="1"/>
    <col min="1026" max="1026" width="12.75" style="477" customWidth="1"/>
    <col min="1027" max="1027" width="47.375" style="477" customWidth="1"/>
    <col min="1028" max="1028" width="0" style="477" hidden="1" customWidth="1"/>
    <col min="1029" max="1029" width="24.75" style="477" customWidth="1"/>
    <col min="1030" max="1030" width="14.75" style="477" customWidth="1"/>
    <col min="1031" max="1032" width="15.75" style="477" customWidth="1"/>
    <col min="1033" max="1033" width="11.75" style="477" customWidth="1"/>
    <col min="1034" max="1034" width="6.375" style="477" bestFit="1" customWidth="1"/>
    <col min="1035" max="1035" width="11.75" style="477" customWidth="1"/>
    <col min="1036" max="1036" width="0" style="477" hidden="1" customWidth="1"/>
    <col min="1037" max="1037" width="3.75" style="477" customWidth="1"/>
    <col min="1038" max="1038" width="11.125" style="477" bestFit="1" customWidth="1"/>
    <col min="1039" max="1270" width="10.625" style="477"/>
    <col min="1271" max="1278" width="0" style="477" hidden="1" customWidth="1"/>
    <col min="1279" max="1281" width="3.75" style="477" customWidth="1"/>
    <col min="1282" max="1282" width="12.75" style="477" customWidth="1"/>
    <col min="1283" max="1283" width="47.375" style="477" customWidth="1"/>
    <col min="1284" max="1284" width="0" style="477" hidden="1" customWidth="1"/>
    <col min="1285" max="1285" width="24.75" style="477" customWidth="1"/>
    <col min="1286" max="1286" width="14.75" style="477" customWidth="1"/>
    <col min="1287" max="1288" width="15.75" style="477" customWidth="1"/>
    <col min="1289" max="1289" width="11.75" style="477" customWidth="1"/>
    <col min="1290" max="1290" width="6.375" style="477" bestFit="1" customWidth="1"/>
    <col min="1291" max="1291" width="11.75" style="477" customWidth="1"/>
    <col min="1292" max="1292" width="0" style="477" hidden="1" customWidth="1"/>
    <col min="1293" max="1293" width="3.75" style="477" customWidth="1"/>
    <col min="1294" max="1294" width="11.125" style="477" bestFit="1" customWidth="1"/>
    <col min="1295" max="1526" width="10.625" style="477"/>
    <col min="1527" max="1534" width="0" style="477" hidden="1" customWidth="1"/>
    <col min="1535" max="1537" width="3.75" style="477" customWidth="1"/>
    <col min="1538" max="1538" width="12.75" style="477" customWidth="1"/>
    <col min="1539" max="1539" width="47.375" style="477" customWidth="1"/>
    <col min="1540" max="1540" width="0" style="477" hidden="1" customWidth="1"/>
    <col min="1541" max="1541" width="24.75" style="477" customWidth="1"/>
    <col min="1542" max="1542" width="14.75" style="477" customWidth="1"/>
    <col min="1543" max="1544" width="15.75" style="477" customWidth="1"/>
    <col min="1545" max="1545" width="11.75" style="477" customWidth="1"/>
    <col min="1546" max="1546" width="6.375" style="477" bestFit="1" customWidth="1"/>
    <col min="1547" max="1547" width="11.75" style="477" customWidth="1"/>
    <col min="1548" max="1548" width="0" style="477" hidden="1" customWidth="1"/>
    <col min="1549" max="1549" width="3.75" style="477" customWidth="1"/>
    <col min="1550" max="1550" width="11.125" style="477" bestFit="1" customWidth="1"/>
    <col min="1551" max="1782" width="10.625" style="477"/>
    <col min="1783" max="1790" width="0" style="477" hidden="1" customWidth="1"/>
    <col min="1791" max="1793" width="3.75" style="477" customWidth="1"/>
    <col min="1794" max="1794" width="12.75" style="477" customWidth="1"/>
    <col min="1795" max="1795" width="47.375" style="477" customWidth="1"/>
    <col min="1796" max="1796" width="0" style="477" hidden="1" customWidth="1"/>
    <col min="1797" max="1797" width="24.75" style="477" customWidth="1"/>
    <col min="1798" max="1798" width="14.75" style="477" customWidth="1"/>
    <col min="1799" max="1800" width="15.75" style="477" customWidth="1"/>
    <col min="1801" max="1801" width="11.75" style="477" customWidth="1"/>
    <col min="1802" max="1802" width="6.375" style="477" bestFit="1" customWidth="1"/>
    <col min="1803" max="1803" width="11.75" style="477" customWidth="1"/>
    <col min="1804" max="1804" width="0" style="477" hidden="1" customWidth="1"/>
    <col min="1805" max="1805" width="3.75" style="477" customWidth="1"/>
    <col min="1806" max="1806" width="11.125" style="477" bestFit="1" customWidth="1"/>
    <col min="1807" max="2038" width="10.625" style="477"/>
    <col min="2039" max="2046" width="0" style="477" hidden="1" customWidth="1"/>
    <col min="2047" max="2049" width="3.75" style="477" customWidth="1"/>
    <col min="2050" max="2050" width="12.75" style="477" customWidth="1"/>
    <col min="2051" max="2051" width="47.375" style="477" customWidth="1"/>
    <col min="2052" max="2052" width="0" style="477" hidden="1" customWidth="1"/>
    <col min="2053" max="2053" width="24.75" style="477" customWidth="1"/>
    <col min="2054" max="2054" width="14.75" style="477" customWidth="1"/>
    <col min="2055" max="2056" width="15.75" style="477" customWidth="1"/>
    <col min="2057" max="2057" width="11.75" style="477" customWidth="1"/>
    <col min="2058" max="2058" width="6.375" style="477" bestFit="1" customWidth="1"/>
    <col min="2059" max="2059" width="11.75" style="477" customWidth="1"/>
    <col min="2060" max="2060" width="0" style="477" hidden="1" customWidth="1"/>
    <col min="2061" max="2061" width="3.75" style="477" customWidth="1"/>
    <col min="2062" max="2062" width="11.125" style="477" bestFit="1" customWidth="1"/>
    <col min="2063" max="2294" width="10.625" style="477"/>
    <col min="2295" max="2302" width="0" style="477" hidden="1" customWidth="1"/>
    <col min="2303" max="2305" width="3.75" style="477" customWidth="1"/>
    <col min="2306" max="2306" width="12.75" style="477" customWidth="1"/>
    <col min="2307" max="2307" width="47.375" style="477" customWidth="1"/>
    <col min="2308" max="2308" width="0" style="477" hidden="1" customWidth="1"/>
    <col min="2309" max="2309" width="24.75" style="477" customWidth="1"/>
    <col min="2310" max="2310" width="14.75" style="477" customWidth="1"/>
    <col min="2311" max="2312" width="15.75" style="477" customWidth="1"/>
    <col min="2313" max="2313" width="11.75" style="477" customWidth="1"/>
    <col min="2314" max="2314" width="6.375" style="477" bestFit="1" customWidth="1"/>
    <col min="2315" max="2315" width="11.75" style="477" customWidth="1"/>
    <col min="2316" max="2316" width="0" style="477" hidden="1" customWidth="1"/>
    <col min="2317" max="2317" width="3.75" style="477" customWidth="1"/>
    <col min="2318" max="2318" width="11.125" style="477" bestFit="1" customWidth="1"/>
    <col min="2319" max="2550" width="10.625" style="477"/>
    <col min="2551" max="2558" width="0" style="477" hidden="1" customWidth="1"/>
    <col min="2559" max="2561" width="3.75" style="477" customWidth="1"/>
    <col min="2562" max="2562" width="12.75" style="477" customWidth="1"/>
    <col min="2563" max="2563" width="47.375" style="477" customWidth="1"/>
    <col min="2564" max="2564" width="0" style="477" hidden="1" customWidth="1"/>
    <col min="2565" max="2565" width="24.75" style="477" customWidth="1"/>
    <col min="2566" max="2566" width="14.75" style="477" customWidth="1"/>
    <col min="2567" max="2568" width="15.75" style="477" customWidth="1"/>
    <col min="2569" max="2569" width="11.75" style="477" customWidth="1"/>
    <col min="2570" max="2570" width="6.375" style="477" bestFit="1" customWidth="1"/>
    <col min="2571" max="2571" width="11.75" style="477" customWidth="1"/>
    <col min="2572" max="2572" width="0" style="477" hidden="1" customWidth="1"/>
    <col min="2573" max="2573" width="3.75" style="477" customWidth="1"/>
    <col min="2574" max="2574" width="11.125" style="477" bestFit="1" customWidth="1"/>
    <col min="2575" max="2806" width="10.625" style="477"/>
    <col min="2807" max="2814" width="0" style="477" hidden="1" customWidth="1"/>
    <col min="2815" max="2817" width="3.75" style="477" customWidth="1"/>
    <col min="2818" max="2818" width="12.75" style="477" customWidth="1"/>
    <col min="2819" max="2819" width="47.375" style="477" customWidth="1"/>
    <col min="2820" max="2820" width="0" style="477" hidden="1" customWidth="1"/>
    <col min="2821" max="2821" width="24.75" style="477" customWidth="1"/>
    <col min="2822" max="2822" width="14.75" style="477" customWidth="1"/>
    <col min="2823" max="2824" width="15.75" style="477" customWidth="1"/>
    <col min="2825" max="2825" width="11.75" style="477" customWidth="1"/>
    <col min="2826" max="2826" width="6.375" style="477" bestFit="1" customWidth="1"/>
    <col min="2827" max="2827" width="11.75" style="477" customWidth="1"/>
    <col min="2828" max="2828" width="0" style="477" hidden="1" customWidth="1"/>
    <col min="2829" max="2829" width="3.75" style="477" customWidth="1"/>
    <col min="2830" max="2830" width="11.125" style="477" bestFit="1" customWidth="1"/>
    <col min="2831" max="3062" width="10.625" style="477"/>
    <col min="3063" max="3070" width="0" style="477" hidden="1" customWidth="1"/>
    <col min="3071" max="3073" width="3.75" style="477" customWidth="1"/>
    <col min="3074" max="3074" width="12.75" style="477" customWidth="1"/>
    <col min="3075" max="3075" width="47.375" style="477" customWidth="1"/>
    <col min="3076" max="3076" width="0" style="477" hidden="1" customWidth="1"/>
    <col min="3077" max="3077" width="24.75" style="477" customWidth="1"/>
    <col min="3078" max="3078" width="14.75" style="477" customWidth="1"/>
    <col min="3079" max="3080" width="15.75" style="477" customWidth="1"/>
    <col min="3081" max="3081" width="11.75" style="477" customWidth="1"/>
    <col min="3082" max="3082" width="6.375" style="477" bestFit="1" customWidth="1"/>
    <col min="3083" max="3083" width="11.75" style="477" customWidth="1"/>
    <col min="3084" max="3084" width="0" style="477" hidden="1" customWidth="1"/>
    <col min="3085" max="3085" width="3.75" style="477" customWidth="1"/>
    <col min="3086" max="3086" width="11.125" style="477" bestFit="1" customWidth="1"/>
    <col min="3087" max="3318" width="10.625" style="477"/>
    <col min="3319" max="3326" width="0" style="477" hidden="1" customWidth="1"/>
    <col min="3327" max="3329" width="3.75" style="477" customWidth="1"/>
    <col min="3330" max="3330" width="12.75" style="477" customWidth="1"/>
    <col min="3331" max="3331" width="47.375" style="477" customWidth="1"/>
    <col min="3332" max="3332" width="0" style="477" hidden="1" customWidth="1"/>
    <col min="3333" max="3333" width="24.75" style="477" customWidth="1"/>
    <col min="3334" max="3334" width="14.75" style="477" customWidth="1"/>
    <col min="3335" max="3336" width="15.75" style="477" customWidth="1"/>
    <col min="3337" max="3337" width="11.75" style="477" customWidth="1"/>
    <col min="3338" max="3338" width="6.375" style="477" bestFit="1" customWidth="1"/>
    <col min="3339" max="3339" width="11.75" style="477" customWidth="1"/>
    <col min="3340" max="3340" width="0" style="477" hidden="1" customWidth="1"/>
    <col min="3341" max="3341" width="3.75" style="477" customWidth="1"/>
    <col min="3342" max="3342" width="11.125" style="477" bestFit="1" customWidth="1"/>
    <col min="3343" max="3574" width="10.625" style="477"/>
    <col min="3575" max="3582" width="0" style="477" hidden="1" customWidth="1"/>
    <col min="3583" max="3585" width="3.75" style="477" customWidth="1"/>
    <col min="3586" max="3586" width="12.75" style="477" customWidth="1"/>
    <col min="3587" max="3587" width="47.375" style="477" customWidth="1"/>
    <col min="3588" max="3588" width="0" style="477" hidden="1" customWidth="1"/>
    <col min="3589" max="3589" width="24.75" style="477" customWidth="1"/>
    <col min="3590" max="3590" width="14.75" style="477" customWidth="1"/>
    <col min="3591" max="3592" width="15.75" style="477" customWidth="1"/>
    <col min="3593" max="3593" width="11.75" style="477" customWidth="1"/>
    <col min="3594" max="3594" width="6.375" style="477" bestFit="1" customWidth="1"/>
    <col min="3595" max="3595" width="11.75" style="477" customWidth="1"/>
    <col min="3596" max="3596" width="0" style="477" hidden="1" customWidth="1"/>
    <col min="3597" max="3597" width="3.75" style="477" customWidth="1"/>
    <col min="3598" max="3598" width="11.125" style="477" bestFit="1" customWidth="1"/>
    <col min="3599" max="3830" width="10.625" style="477"/>
    <col min="3831" max="3838" width="0" style="477" hidden="1" customWidth="1"/>
    <col min="3839" max="3841" width="3.75" style="477" customWidth="1"/>
    <col min="3842" max="3842" width="12.75" style="477" customWidth="1"/>
    <col min="3843" max="3843" width="47.375" style="477" customWidth="1"/>
    <col min="3844" max="3844" width="0" style="477" hidden="1" customWidth="1"/>
    <col min="3845" max="3845" width="24.75" style="477" customWidth="1"/>
    <col min="3846" max="3846" width="14.75" style="477" customWidth="1"/>
    <col min="3847" max="3848" width="15.75" style="477" customWidth="1"/>
    <col min="3849" max="3849" width="11.75" style="477" customWidth="1"/>
    <col min="3850" max="3850" width="6.375" style="477" bestFit="1" customWidth="1"/>
    <col min="3851" max="3851" width="11.75" style="477" customWidth="1"/>
    <col min="3852" max="3852" width="0" style="477" hidden="1" customWidth="1"/>
    <col min="3853" max="3853" width="3.75" style="477" customWidth="1"/>
    <col min="3854" max="3854" width="11.125" style="477" bestFit="1" customWidth="1"/>
    <col min="3855" max="4086" width="10.625" style="477"/>
    <col min="4087" max="4094" width="0" style="477" hidden="1" customWidth="1"/>
    <col min="4095" max="4097" width="3.75" style="477" customWidth="1"/>
    <col min="4098" max="4098" width="12.75" style="477" customWidth="1"/>
    <col min="4099" max="4099" width="47.375" style="477" customWidth="1"/>
    <col min="4100" max="4100" width="0" style="477" hidden="1" customWidth="1"/>
    <col min="4101" max="4101" width="24.75" style="477" customWidth="1"/>
    <col min="4102" max="4102" width="14.75" style="477" customWidth="1"/>
    <col min="4103" max="4104" width="15.75" style="477" customWidth="1"/>
    <col min="4105" max="4105" width="11.75" style="477" customWidth="1"/>
    <col min="4106" max="4106" width="6.375" style="477" bestFit="1" customWidth="1"/>
    <col min="4107" max="4107" width="11.75" style="477" customWidth="1"/>
    <col min="4108" max="4108" width="0" style="477" hidden="1" customWidth="1"/>
    <col min="4109" max="4109" width="3.75" style="477" customWidth="1"/>
    <col min="4110" max="4110" width="11.125" style="477" bestFit="1" customWidth="1"/>
    <col min="4111" max="4342" width="10.625" style="477"/>
    <col min="4343" max="4350" width="0" style="477" hidden="1" customWidth="1"/>
    <col min="4351" max="4353" width="3.75" style="477" customWidth="1"/>
    <col min="4354" max="4354" width="12.75" style="477" customWidth="1"/>
    <col min="4355" max="4355" width="47.375" style="477" customWidth="1"/>
    <col min="4356" max="4356" width="0" style="477" hidden="1" customWidth="1"/>
    <col min="4357" max="4357" width="24.75" style="477" customWidth="1"/>
    <col min="4358" max="4358" width="14.75" style="477" customWidth="1"/>
    <col min="4359" max="4360" width="15.75" style="477" customWidth="1"/>
    <col min="4361" max="4361" width="11.75" style="477" customWidth="1"/>
    <col min="4362" max="4362" width="6.375" style="477" bestFit="1" customWidth="1"/>
    <col min="4363" max="4363" width="11.75" style="477" customWidth="1"/>
    <col min="4364" max="4364" width="0" style="477" hidden="1" customWidth="1"/>
    <col min="4365" max="4365" width="3.75" style="477" customWidth="1"/>
    <col min="4366" max="4366" width="11.125" style="477" bestFit="1" customWidth="1"/>
    <col min="4367" max="4598" width="10.625" style="477"/>
    <col min="4599" max="4606" width="0" style="477" hidden="1" customWidth="1"/>
    <col min="4607" max="4609" width="3.75" style="477" customWidth="1"/>
    <col min="4610" max="4610" width="12.75" style="477" customWidth="1"/>
    <col min="4611" max="4611" width="47.375" style="477" customWidth="1"/>
    <col min="4612" max="4612" width="0" style="477" hidden="1" customWidth="1"/>
    <col min="4613" max="4613" width="24.75" style="477" customWidth="1"/>
    <col min="4614" max="4614" width="14.75" style="477" customWidth="1"/>
    <col min="4615" max="4616" width="15.75" style="477" customWidth="1"/>
    <col min="4617" max="4617" width="11.75" style="477" customWidth="1"/>
    <col min="4618" max="4618" width="6.375" style="477" bestFit="1" customWidth="1"/>
    <col min="4619" max="4619" width="11.75" style="477" customWidth="1"/>
    <col min="4620" max="4620" width="0" style="477" hidden="1" customWidth="1"/>
    <col min="4621" max="4621" width="3.75" style="477" customWidth="1"/>
    <col min="4622" max="4622" width="11.125" style="477" bestFit="1" customWidth="1"/>
    <col min="4623" max="4854" width="10.625" style="477"/>
    <col min="4855" max="4862" width="0" style="477" hidden="1" customWidth="1"/>
    <col min="4863" max="4865" width="3.75" style="477" customWidth="1"/>
    <col min="4866" max="4866" width="12.75" style="477" customWidth="1"/>
    <col min="4867" max="4867" width="47.375" style="477" customWidth="1"/>
    <col min="4868" max="4868" width="0" style="477" hidden="1" customWidth="1"/>
    <col min="4869" max="4869" width="24.75" style="477" customWidth="1"/>
    <col min="4870" max="4870" width="14.75" style="477" customWidth="1"/>
    <col min="4871" max="4872" width="15.75" style="477" customWidth="1"/>
    <col min="4873" max="4873" width="11.75" style="477" customWidth="1"/>
    <col min="4874" max="4874" width="6.375" style="477" bestFit="1" customWidth="1"/>
    <col min="4875" max="4875" width="11.75" style="477" customWidth="1"/>
    <col min="4876" max="4876" width="0" style="477" hidden="1" customWidth="1"/>
    <col min="4877" max="4877" width="3.75" style="477" customWidth="1"/>
    <col min="4878" max="4878" width="11.125" style="477" bestFit="1" customWidth="1"/>
    <col min="4879" max="5110" width="10.625" style="477"/>
    <col min="5111" max="5118" width="0" style="477" hidden="1" customWidth="1"/>
    <col min="5119" max="5121" width="3.75" style="477" customWidth="1"/>
    <col min="5122" max="5122" width="12.75" style="477" customWidth="1"/>
    <col min="5123" max="5123" width="47.375" style="477" customWidth="1"/>
    <col min="5124" max="5124" width="0" style="477" hidden="1" customWidth="1"/>
    <col min="5125" max="5125" width="24.75" style="477" customWidth="1"/>
    <col min="5126" max="5126" width="14.75" style="477" customWidth="1"/>
    <col min="5127" max="5128" width="15.75" style="477" customWidth="1"/>
    <col min="5129" max="5129" width="11.75" style="477" customWidth="1"/>
    <col min="5130" max="5130" width="6.375" style="477" bestFit="1" customWidth="1"/>
    <col min="5131" max="5131" width="11.75" style="477" customWidth="1"/>
    <col min="5132" max="5132" width="0" style="477" hidden="1" customWidth="1"/>
    <col min="5133" max="5133" width="3.75" style="477" customWidth="1"/>
    <col min="5134" max="5134" width="11.125" style="477" bestFit="1" customWidth="1"/>
    <col min="5135" max="5366" width="10.625" style="477"/>
    <col min="5367" max="5374" width="0" style="477" hidden="1" customWidth="1"/>
    <col min="5375" max="5377" width="3.75" style="477" customWidth="1"/>
    <col min="5378" max="5378" width="12.75" style="477" customWidth="1"/>
    <col min="5379" max="5379" width="47.375" style="477" customWidth="1"/>
    <col min="5380" max="5380" width="0" style="477" hidden="1" customWidth="1"/>
    <col min="5381" max="5381" width="24.75" style="477" customWidth="1"/>
    <col min="5382" max="5382" width="14.75" style="477" customWidth="1"/>
    <col min="5383" max="5384" width="15.75" style="477" customWidth="1"/>
    <col min="5385" max="5385" width="11.75" style="477" customWidth="1"/>
    <col min="5386" max="5386" width="6.375" style="477" bestFit="1" customWidth="1"/>
    <col min="5387" max="5387" width="11.75" style="477" customWidth="1"/>
    <col min="5388" max="5388" width="0" style="477" hidden="1" customWidth="1"/>
    <col min="5389" max="5389" width="3.75" style="477" customWidth="1"/>
    <col min="5390" max="5390" width="11.125" style="477" bestFit="1" customWidth="1"/>
    <col min="5391" max="5622" width="10.625" style="477"/>
    <col min="5623" max="5630" width="0" style="477" hidden="1" customWidth="1"/>
    <col min="5631" max="5633" width="3.75" style="477" customWidth="1"/>
    <col min="5634" max="5634" width="12.75" style="477" customWidth="1"/>
    <col min="5635" max="5635" width="47.375" style="477" customWidth="1"/>
    <col min="5636" max="5636" width="0" style="477" hidden="1" customWidth="1"/>
    <col min="5637" max="5637" width="24.75" style="477" customWidth="1"/>
    <col min="5638" max="5638" width="14.75" style="477" customWidth="1"/>
    <col min="5639" max="5640" width="15.75" style="477" customWidth="1"/>
    <col min="5641" max="5641" width="11.75" style="477" customWidth="1"/>
    <col min="5642" max="5642" width="6.375" style="477" bestFit="1" customWidth="1"/>
    <col min="5643" max="5643" width="11.75" style="477" customWidth="1"/>
    <col min="5644" max="5644" width="0" style="477" hidden="1" customWidth="1"/>
    <col min="5645" max="5645" width="3.75" style="477" customWidth="1"/>
    <col min="5646" max="5646" width="11.125" style="477" bestFit="1" customWidth="1"/>
    <col min="5647" max="5878" width="10.625" style="477"/>
    <col min="5879" max="5886" width="0" style="477" hidden="1" customWidth="1"/>
    <col min="5887" max="5889" width="3.75" style="477" customWidth="1"/>
    <col min="5890" max="5890" width="12.75" style="477" customWidth="1"/>
    <col min="5891" max="5891" width="47.375" style="477" customWidth="1"/>
    <col min="5892" max="5892" width="0" style="477" hidden="1" customWidth="1"/>
    <col min="5893" max="5893" width="24.75" style="477" customWidth="1"/>
    <col min="5894" max="5894" width="14.75" style="477" customWidth="1"/>
    <col min="5895" max="5896" width="15.75" style="477" customWidth="1"/>
    <col min="5897" max="5897" width="11.75" style="477" customWidth="1"/>
    <col min="5898" max="5898" width="6.375" style="477" bestFit="1" customWidth="1"/>
    <col min="5899" max="5899" width="11.75" style="477" customWidth="1"/>
    <col min="5900" max="5900" width="0" style="477" hidden="1" customWidth="1"/>
    <col min="5901" max="5901" width="3.75" style="477" customWidth="1"/>
    <col min="5902" max="5902" width="11.125" style="477" bestFit="1" customWidth="1"/>
    <col min="5903" max="6134" width="10.625" style="477"/>
    <col min="6135" max="6142" width="0" style="477" hidden="1" customWidth="1"/>
    <col min="6143" max="6145" width="3.75" style="477" customWidth="1"/>
    <col min="6146" max="6146" width="12.75" style="477" customWidth="1"/>
    <col min="6147" max="6147" width="47.375" style="477" customWidth="1"/>
    <col min="6148" max="6148" width="0" style="477" hidden="1" customWidth="1"/>
    <col min="6149" max="6149" width="24.75" style="477" customWidth="1"/>
    <col min="6150" max="6150" width="14.75" style="477" customWidth="1"/>
    <col min="6151" max="6152" width="15.75" style="477" customWidth="1"/>
    <col min="6153" max="6153" width="11.75" style="477" customWidth="1"/>
    <col min="6154" max="6154" width="6.375" style="477" bestFit="1" customWidth="1"/>
    <col min="6155" max="6155" width="11.75" style="477" customWidth="1"/>
    <col min="6156" max="6156" width="0" style="477" hidden="1" customWidth="1"/>
    <col min="6157" max="6157" width="3.75" style="477" customWidth="1"/>
    <col min="6158" max="6158" width="11.125" style="477" bestFit="1" customWidth="1"/>
    <col min="6159" max="6390" width="10.625" style="477"/>
    <col min="6391" max="6398" width="0" style="477" hidden="1" customWidth="1"/>
    <col min="6399" max="6401" width="3.75" style="477" customWidth="1"/>
    <col min="6402" max="6402" width="12.75" style="477" customWidth="1"/>
    <col min="6403" max="6403" width="47.375" style="477" customWidth="1"/>
    <col min="6404" max="6404" width="0" style="477" hidden="1" customWidth="1"/>
    <col min="6405" max="6405" width="24.75" style="477" customWidth="1"/>
    <col min="6406" max="6406" width="14.75" style="477" customWidth="1"/>
    <col min="6407" max="6408" width="15.75" style="477" customWidth="1"/>
    <col min="6409" max="6409" width="11.75" style="477" customWidth="1"/>
    <col min="6410" max="6410" width="6.375" style="477" bestFit="1" customWidth="1"/>
    <col min="6411" max="6411" width="11.75" style="477" customWidth="1"/>
    <col min="6412" max="6412" width="0" style="477" hidden="1" customWidth="1"/>
    <col min="6413" max="6413" width="3.75" style="477" customWidth="1"/>
    <col min="6414" max="6414" width="11.125" style="477" bestFit="1" customWidth="1"/>
    <col min="6415" max="6646" width="10.625" style="477"/>
    <col min="6647" max="6654" width="0" style="477" hidden="1" customWidth="1"/>
    <col min="6655" max="6657" width="3.75" style="477" customWidth="1"/>
    <col min="6658" max="6658" width="12.75" style="477" customWidth="1"/>
    <col min="6659" max="6659" width="47.375" style="477" customWidth="1"/>
    <col min="6660" max="6660" width="0" style="477" hidden="1" customWidth="1"/>
    <col min="6661" max="6661" width="24.75" style="477" customWidth="1"/>
    <col min="6662" max="6662" width="14.75" style="477" customWidth="1"/>
    <col min="6663" max="6664" width="15.75" style="477" customWidth="1"/>
    <col min="6665" max="6665" width="11.75" style="477" customWidth="1"/>
    <col min="6666" max="6666" width="6.375" style="477" bestFit="1" customWidth="1"/>
    <col min="6667" max="6667" width="11.75" style="477" customWidth="1"/>
    <col min="6668" max="6668" width="0" style="477" hidden="1" customWidth="1"/>
    <col min="6669" max="6669" width="3.75" style="477" customWidth="1"/>
    <col min="6670" max="6670" width="11.125" style="477" bestFit="1" customWidth="1"/>
    <col min="6671" max="6902" width="10.625" style="477"/>
    <col min="6903" max="6910" width="0" style="477" hidden="1" customWidth="1"/>
    <col min="6911" max="6913" width="3.75" style="477" customWidth="1"/>
    <col min="6914" max="6914" width="12.75" style="477" customWidth="1"/>
    <col min="6915" max="6915" width="47.375" style="477" customWidth="1"/>
    <col min="6916" max="6916" width="0" style="477" hidden="1" customWidth="1"/>
    <col min="6917" max="6917" width="24.75" style="477" customWidth="1"/>
    <col min="6918" max="6918" width="14.75" style="477" customWidth="1"/>
    <col min="6919" max="6920" width="15.75" style="477" customWidth="1"/>
    <col min="6921" max="6921" width="11.75" style="477" customWidth="1"/>
    <col min="6922" max="6922" width="6.375" style="477" bestFit="1" customWidth="1"/>
    <col min="6923" max="6923" width="11.75" style="477" customWidth="1"/>
    <col min="6924" max="6924" width="0" style="477" hidden="1" customWidth="1"/>
    <col min="6925" max="6925" width="3.75" style="477" customWidth="1"/>
    <col min="6926" max="6926" width="11.125" style="477" bestFit="1" customWidth="1"/>
    <col min="6927" max="7158" width="10.625" style="477"/>
    <col min="7159" max="7166" width="0" style="477" hidden="1" customWidth="1"/>
    <col min="7167" max="7169" width="3.75" style="477" customWidth="1"/>
    <col min="7170" max="7170" width="12.75" style="477" customWidth="1"/>
    <col min="7171" max="7171" width="47.375" style="477" customWidth="1"/>
    <col min="7172" max="7172" width="0" style="477" hidden="1" customWidth="1"/>
    <col min="7173" max="7173" width="24.75" style="477" customWidth="1"/>
    <col min="7174" max="7174" width="14.75" style="477" customWidth="1"/>
    <col min="7175" max="7176" width="15.75" style="477" customWidth="1"/>
    <col min="7177" max="7177" width="11.75" style="477" customWidth="1"/>
    <col min="7178" max="7178" width="6.375" style="477" bestFit="1" customWidth="1"/>
    <col min="7179" max="7179" width="11.75" style="477" customWidth="1"/>
    <col min="7180" max="7180" width="0" style="477" hidden="1" customWidth="1"/>
    <col min="7181" max="7181" width="3.75" style="477" customWidth="1"/>
    <col min="7182" max="7182" width="11.125" style="477" bestFit="1" customWidth="1"/>
    <col min="7183" max="7414" width="10.625" style="477"/>
    <col min="7415" max="7422" width="0" style="477" hidden="1" customWidth="1"/>
    <col min="7423" max="7425" width="3.75" style="477" customWidth="1"/>
    <col min="7426" max="7426" width="12.75" style="477" customWidth="1"/>
    <col min="7427" max="7427" width="47.375" style="477" customWidth="1"/>
    <col min="7428" max="7428" width="0" style="477" hidden="1" customWidth="1"/>
    <col min="7429" max="7429" width="24.75" style="477" customWidth="1"/>
    <col min="7430" max="7430" width="14.75" style="477" customWidth="1"/>
    <col min="7431" max="7432" width="15.75" style="477" customWidth="1"/>
    <col min="7433" max="7433" width="11.75" style="477" customWidth="1"/>
    <col min="7434" max="7434" width="6.375" style="477" bestFit="1" customWidth="1"/>
    <col min="7435" max="7435" width="11.75" style="477" customWidth="1"/>
    <col min="7436" max="7436" width="0" style="477" hidden="1" customWidth="1"/>
    <col min="7437" max="7437" width="3.75" style="477" customWidth="1"/>
    <col min="7438" max="7438" width="11.125" style="477" bestFit="1" customWidth="1"/>
    <col min="7439" max="7670" width="10.625" style="477"/>
    <col min="7671" max="7678" width="0" style="477" hidden="1" customWidth="1"/>
    <col min="7679" max="7681" width="3.75" style="477" customWidth="1"/>
    <col min="7682" max="7682" width="12.75" style="477" customWidth="1"/>
    <col min="7683" max="7683" width="47.375" style="477" customWidth="1"/>
    <col min="7684" max="7684" width="0" style="477" hidden="1" customWidth="1"/>
    <col min="7685" max="7685" width="24.75" style="477" customWidth="1"/>
    <col min="7686" max="7686" width="14.75" style="477" customWidth="1"/>
    <col min="7687" max="7688" width="15.75" style="477" customWidth="1"/>
    <col min="7689" max="7689" width="11.75" style="477" customWidth="1"/>
    <col min="7690" max="7690" width="6.375" style="477" bestFit="1" customWidth="1"/>
    <col min="7691" max="7691" width="11.75" style="477" customWidth="1"/>
    <col min="7692" max="7692" width="0" style="477" hidden="1" customWidth="1"/>
    <col min="7693" max="7693" width="3.75" style="477" customWidth="1"/>
    <col min="7694" max="7694" width="11.125" style="477" bestFit="1" customWidth="1"/>
    <col min="7695" max="7926" width="10.625" style="477"/>
    <col min="7927" max="7934" width="0" style="477" hidden="1" customWidth="1"/>
    <col min="7935" max="7937" width="3.75" style="477" customWidth="1"/>
    <col min="7938" max="7938" width="12.75" style="477" customWidth="1"/>
    <col min="7939" max="7939" width="47.375" style="477" customWidth="1"/>
    <col min="7940" max="7940" width="0" style="477" hidden="1" customWidth="1"/>
    <col min="7941" max="7941" width="24.75" style="477" customWidth="1"/>
    <col min="7942" max="7942" width="14.75" style="477" customWidth="1"/>
    <col min="7943" max="7944" width="15.75" style="477" customWidth="1"/>
    <col min="7945" max="7945" width="11.75" style="477" customWidth="1"/>
    <col min="7946" max="7946" width="6.375" style="477" bestFit="1" customWidth="1"/>
    <col min="7947" max="7947" width="11.75" style="477" customWidth="1"/>
    <col min="7948" max="7948" width="0" style="477" hidden="1" customWidth="1"/>
    <col min="7949" max="7949" width="3.75" style="477" customWidth="1"/>
    <col min="7950" max="7950" width="11.125" style="477" bestFit="1" customWidth="1"/>
    <col min="7951" max="8182" width="10.625" style="477"/>
    <col min="8183" max="8190" width="0" style="477" hidden="1" customWidth="1"/>
    <col min="8191" max="8193" width="3.75" style="477" customWidth="1"/>
    <col min="8194" max="8194" width="12.75" style="477" customWidth="1"/>
    <col min="8195" max="8195" width="47.375" style="477" customWidth="1"/>
    <col min="8196" max="8196" width="0" style="477" hidden="1" customWidth="1"/>
    <col min="8197" max="8197" width="24.75" style="477" customWidth="1"/>
    <col min="8198" max="8198" width="14.75" style="477" customWidth="1"/>
    <col min="8199" max="8200" width="15.75" style="477" customWidth="1"/>
    <col min="8201" max="8201" width="11.75" style="477" customWidth="1"/>
    <col min="8202" max="8202" width="6.375" style="477" bestFit="1" customWidth="1"/>
    <col min="8203" max="8203" width="11.75" style="477" customWidth="1"/>
    <col min="8204" max="8204" width="0" style="477" hidden="1" customWidth="1"/>
    <col min="8205" max="8205" width="3.75" style="477" customWidth="1"/>
    <col min="8206" max="8206" width="11.125" style="477" bestFit="1" customWidth="1"/>
    <col min="8207" max="8438" width="10.625" style="477"/>
    <col min="8439" max="8446" width="0" style="477" hidden="1" customWidth="1"/>
    <col min="8447" max="8449" width="3.75" style="477" customWidth="1"/>
    <col min="8450" max="8450" width="12.75" style="477" customWidth="1"/>
    <col min="8451" max="8451" width="47.375" style="477" customWidth="1"/>
    <col min="8452" max="8452" width="0" style="477" hidden="1" customWidth="1"/>
    <col min="8453" max="8453" width="24.75" style="477" customWidth="1"/>
    <col min="8454" max="8454" width="14.75" style="477" customWidth="1"/>
    <col min="8455" max="8456" width="15.75" style="477" customWidth="1"/>
    <col min="8457" max="8457" width="11.75" style="477" customWidth="1"/>
    <col min="8458" max="8458" width="6.375" style="477" bestFit="1" customWidth="1"/>
    <col min="8459" max="8459" width="11.75" style="477" customWidth="1"/>
    <col min="8460" max="8460" width="0" style="477" hidden="1" customWidth="1"/>
    <col min="8461" max="8461" width="3.75" style="477" customWidth="1"/>
    <col min="8462" max="8462" width="11.125" style="477" bestFit="1" customWidth="1"/>
    <col min="8463" max="8694" width="10.625" style="477"/>
    <col min="8695" max="8702" width="0" style="477" hidden="1" customWidth="1"/>
    <col min="8703" max="8705" width="3.75" style="477" customWidth="1"/>
    <col min="8706" max="8706" width="12.75" style="477" customWidth="1"/>
    <col min="8707" max="8707" width="47.375" style="477" customWidth="1"/>
    <col min="8708" max="8708" width="0" style="477" hidden="1" customWidth="1"/>
    <col min="8709" max="8709" width="24.75" style="477" customWidth="1"/>
    <col min="8710" max="8710" width="14.75" style="477" customWidth="1"/>
    <col min="8711" max="8712" width="15.75" style="477" customWidth="1"/>
    <col min="8713" max="8713" width="11.75" style="477" customWidth="1"/>
    <col min="8714" max="8714" width="6.375" style="477" bestFit="1" customWidth="1"/>
    <col min="8715" max="8715" width="11.75" style="477" customWidth="1"/>
    <col min="8716" max="8716" width="0" style="477" hidden="1" customWidth="1"/>
    <col min="8717" max="8717" width="3.75" style="477" customWidth="1"/>
    <col min="8718" max="8718" width="11.125" style="477" bestFit="1" customWidth="1"/>
    <col min="8719" max="8950" width="10.625" style="477"/>
    <col min="8951" max="8958" width="0" style="477" hidden="1" customWidth="1"/>
    <col min="8959" max="8961" width="3.75" style="477" customWidth="1"/>
    <col min="8962" max="8962" width="12.75" style="477" customWidth="1"/>
    <col min="8963" max="8963" width="47.375" style="477" customWidth="1"/>
    <col min="8964" max="8964" width="0" style="477" hidden="1" customWidth="1"/>
    <col min="8965" max="8965" width="24.75" style="477" customWidth="1"/>
    <col min="8966" max="8966" width="14.75" style="477" customWidth="1"/>
    <col min="8967" max="8968" width="15.75" style="477" customWidth="1"/>
    <col min="8969" max="8969" width="11.75" style="477" customWidth="1"/>
    <col min="8970" max="8970" width="6.375" style="477" bestFit="1" customWidth="1"/>
    <col min="8971" max="8971" width="11.75" style="477" customWidth="1"/>
    <col min="8972" max="8972" width="0" style="477" hidden="1" customWidth="1"/>
    <col min="8973" max="8973" width="3.75" style="477" customWidth="1"/>
    <col min="8974" max="8974" width="11.125" style="477" bestFit="1" customWidth="1"/>
    <col min="8975" max="9206" width="10.625" style="477"/>
    <col min="9207" max="9214" width="0" style="477" hidden="1" customWidth="1"/>
    <col min="9215" max="9217" width="3.75" style="477" customWidth="1"/>
    <col min="9218" max="9218" width="12.75" style="477" customWidth="1"/>
    <col min="9219" max="9219" width="47.375" style="477" customWidth="1"/>
    <col min="9220" max="9220" width="0" style="477" hidden="1" customWidth="1"/>
    <col min="9221" max="9221" width="24.75" style="477" customWidth="1"/>
    <col min="9222" max="9222" width="14.75" style="477" customWidth="1"/>
    <col min="9223" max="9224" width="15.75" style="477" customWidth="1"/>
    <col min="9225" max="9225" width="11.75" style="477" customWidth="1"/>
    <col min="9226" max="9226" width="6.375" style="477" bestFit="1" customWidth="1"/>
    <col min="9227" max="9227" width="11.75" style="477" customWidth="1"/>
    <col min="9228" max="9228" width="0" style="477" hidden="1" customWidth="1"/>
    <col min="9229" max="9229" width="3.75" style="477" customWidth="1"/>
    <col min="9230" max="9230" width="11.125" style="477" bestFit="1" customWidth="1"/>
    <col min="9231" max="9462" width="10.625" style="477"/>
    <col min="9463" max="9470" width="0" style="477" hidden="1" customWidth="1"/>
    <col min="9471" max="9473" width="3.75" style="477" customWidth="1"/>
    <col min="9474" max="9474" width="12.75" style="477" customWidth="1"/>
    <col min="9475" max="9475" width="47.375" style="477" customWidth="1"/>
    <col min="9476" max="9476" width="0" style="477" hidden="1" customWidth="1"/>
    <col min="9477" max="9477" width="24.75" style="477" customWidth="1"/>
    <col min="9478" max="9478" width="14.75" style="477" customWidth="1"/>
    <col min="9479" max="9480" width="15.75" style="477" customWidth="1"/>
    <col min="9481" max="9481" width="11.75" style="477" customWidth="1"/>
    <col min="9482" max="9482" width="6.375" style="477" bestFit="1" customWidth="1"/>
    <col min="9483" max="9483" width="11.75" style="477" customWidth="1"/>
    <col min="9484" max="9484" width="0" style="477" hidden="1" customWidth="1"/>
    <col min="9485" max="9485" width="3.75" style="477" customWidth="1"/>
    <col min="9486" max="9486" width="11.125" style="477" bestFit="1" customWidth="1"/>
    <col min="9487" max="9718" width="10.625" style="477"/>
    <col min="9719" max="9726" width="0" style="477" hidden="1" customWidth="1"/>
    <col min="9727" max="9729" width="3.75" style="477" customWidth="1"/>
    <col min="9730" max="9730" width="12.75" style="477" customWidth="1"/>
    <col min="9731" max="9731" width="47.375" style="477" customWidth="1"/>
    <col min="9732" max="9732" width="0" style="477" hidden="1" customWidth="1"/>
    <col min="9733" max="9733" width="24.75" style="477" customWidth="1"/>
    <col min="9734" max="9734" width="14.75" style="477" customWidth="1"/>
    <col min="9735" max="9736" width="15.75" style="477" customWidth="1"/>
    <col min="9737" max="9737" width="11.75" style="477" customWidth="1"/>
    <col min="9738" max="9738" width="6.375" style="477" bestFit="1" customWidth="1"/>
    <col min="9739" max="9739" width="11.75" style="477" customWidth="1"/>
    <col min="9740" max="9740" width="0" style="477" hidden="1" customWidth="1"/>
    <col min="9741" max="9741" width="3.75" style="477" customWidth="1"/>
    <col min="9742" max="9742" width="11.125" style="477" bestFit="1" customWidth="1"/>
    <col min="9743" max="9974" width="10.625" style="477"/>
    <col min="9975" max="9982" width="0" style="477" hidden="1" customWidth="1"/>
    <col min="9983" max="9985" width="3.75" style="477" customWidth="1"/>
    <col min="9986" max="9986" width="12.75" style="477" customWidth="1"/>
    <col min="9987" max="9987" width="47.375" style="477" customWidth="1"/>
    <col min="9988" max="9988" width="0" style="477" hidden="1" customWidth="1"/>
    <col min="9989" max="9989" width="24.75" style="477" customWidth="1"/>
    <col min="9990" max="9990" width="14.75" style="477" customWidth="1"/>
    <col min="9991" max="9992" width="15.75" style="477" customWidth="1"/>
    <col min="9993" max="9993" width="11.75" style="477" customWidth="1"/>
    <col min="9994" max="9994" width="6.375" style="477" bestFit="1" customWidth="1"/>
    <col min="9995" max="9995" width="11.75" style="477" customWidth="1"/>
    <col min="9996" max="9996" width="0" style="477" hidden="1" customWidth="1"/>
    <col min="9997" max="9997" width="3.75" style="477" customWidth="1"/>
    <col min="9998" max="9998" width="11.125" style="477" bestFit="1" customWidth="1"/>
    <col min="9999" max="10230" width="10.625" style="477"/>
    <col min="10231" max="10238" width="0" style="477" hidden="1" customWidth="1"/>
    <col min="10239" max="10241" width="3.75" style="477" customWidth="1"/>
    <col min="10242" max="10242" width="12.75" style="477" customWidth="1"/>
    <col min="10243" max="10243" width="47.375" style="477" customWidth="1"/>
    <col min="10244" max="10244" width="0" style="477" hidden="1" customWidth="1"/>
    <col min="10245" max="10245" width="24.75" style="477" customWidth="1"/>
    <col min="10246" max="10246" width="14.75" style="477" customWidth="1"/>
    <col min="10247" max="10248" width="15.75" style="477" customWidth="1"/>
    <col min="10249" max="10249" width="11.75" style="477" customWidth="1"/>
    <col min="10250" max="10250" width="6.375" style="477" bestFit="1" customWidth="1"/>
    <col min="10251" max="10251" width="11.75" style="477" customWidth="1"/>
    <col min="10252" max="10252" width="0" style="477" hidden="1" customWidth="1"/>
    <col min="10253" max="10253" width="3.75" style="477" customWidth="1"/>
    <col min="10254" max="10254" width="11.125" style="477" bestFit="1" customWidth="1"/>
    <col min="10255" max="10486" width="10.625" style="477"/>
    <col min="10487" max="10494" width="0" style="477" hidden="1" customWidth="1"/>
    <col min="10495" max="10497" width="3.75" style="477" customWidth="1"/>
    <col min="10498" max="10498" width="12.75" style="477" customWidth="1"/>
    <col min="10499" max="10499" width="47.375" style="477" customWidth="1"/>
    <col min="10500" max="10500" width="0" style="477" hidden="1" customWidth="1"/>
    <col min="10501" max="10501" width="24.75" style="477" customWidth="1"/>
    <col min="10502" max="10502" width="14.75" style="477" customWidth="1"/>
    <col min="10503" max="10504" width="15.75" style="477" customWidth="1"/>
    <col min="10505" max="10505" width="11.75" style="477" customWidth="1"/>
    <col min="10506" max="10506" width="6.375" style="477" bestFit="1" customWidth="1"/>
    <col min="10507" max="10507" width="11.75" style="477" customWidth="1"/>
    <col min="10508" max="10508" width="0" style="477" hidden="1" customWidth="1"/>
    <col min="10509" max="10509" width="3.75" style="477" customWidth="1"/>
    <col min="10510" max="10510" width="11.125" style="477" bestFit="1" customWidth="1"/>
    <col min="10511" max="10742" width="10.625" style="477"/>
    <col min="10743" max="10750" width="0" style="477" hidden="1" customWidth="1"/>
    <col min="10751" max="10753" width="3.75" style="477" customWidth="1"/>
    <col min="10754" max="10754" width="12.75" style="477" customWidth="1"/>
    <col min="10755" max="10755" width="47.375" style="477" customWidth="1"/>
    <col min="10756" max="10756" width="0" style="477" hidden="1" customWidth="1"/>
    <col min="10757" max="10757" width="24.75" style="477" customWidth="1"/>
    <col min="10758" max="10758" width="14.75" style="477" customWidth="1"/>
    <col min="10759" max="10760" width="15.75" style="477" customWidth="1"/>
    <col min="10761" max="10761" width="11.75" style="477" customWidth="1"/>
    <col min="10762" max="10762" width="6.375" style="477" bestFit="1" customWidth="1"/>
    <col min="10763" max="10763" width="11.75" style="477" customWidth="1"/>
    <col min="10764" max="10764" width="0" style="477" hidden="1" customWidth="1"/>
    <col min="10765" max="10765" width="3.75" style="477" customWidth="1"/>
    <col min="10766" max="10766" width="11.125" style="477" bestFit="1" customWidth="1"/>
    <col min="10767" max="10998" width="10.625" style="477"/>
    <col min="10999" max="11006" width="0" style="477" hidden="1" customWidth="1"/>
    <col min="11007" max="11009" width="3.75" style="477" customWidth="1"/>
    <col min="11010" max="11010" width="12.75" style="477" customWidth="1"/>
    <col min="11011" max="11011" width="47.375" style="477" customWidth="1"/>
    <col min="11012" max="11012" width="0" style="477" hidden="1" customWidth="1"/>
    <col min="11013" max="11013" width="24.75" style="477" customWidth="1"/>
    <col min="11014" max="11014" width="14.75" style="477" customWidth="1"/>
    <col min="11015" max="11016" width="15.75" style="477" customWidth="1"/>
    <col min="11017" max="11017" width="11.75" style="477" customWidth="1"/>
    <col min="11018" max="11018" width="6.375" style="477" bestFit="1" customWidth="1"/>
    <col min="11019" max="11019" width="11.75" style="477" customWidth="1"/>
    <col min="11020" max="11020" width="0" style="477" hidden="1" customWidth="1"/>
    <col min="11021" max="11021" width="3.75" style="477" customWidth="1"/>
    <col min="11022" max="11022" width="11.125" style="477" bestFit="1" customWidth="1"/>
    <col min="11023" max="11254" width="10.625" style="477"/>
    <col min="11255" max="11262" width="0" style="477" hidden="1" customWidth="1"/>
    <col min="11263" max="11265" width="3.75" style="477" customWidth="1"/>
    <col min="11266" max="11266" width="12.75" style="477" customWidth="1"/>
    <col min="11267" max="11267" width="47.375" style="477" customWidth="1"/>
    <col min="11268" max="11268" width="0" style="477" hidden="1" customWidth="1"/>
    <col min="11269" max="11269" width="24.75" style="477" customWidth="1"/>
    <col min="11270" max="11270" width="14.75" style="477" customWidth="1"/>
    <col min="11271" max="11272" width="15.75" style="477" customWidth="1"/>
    <col min="11273" max="11273" width="11.75" style="477" customWidth="1"/>
    <col min="11274" max="11274" width="6.375" style="477" bestFit="1" customWidth="1"/>
    <col min="11275" max="11275" width="11.75" style="477" customWidth="1"/>
    <col min="11276" max="11276" width="0" style="477" hidden="1" customWidth="1"/>
    <col min="11277" max="11277" width="3.75" style="477" customWidth="1"/>
    <col min="11278" max="11278" width="11.125" style="477" bestFit="1" customWidth="1"/>
    <col min="11279" max="11510" width="10.625" style="477"/>
    <col min="11511" max="11518" width="0" style="477" hidden="1" customWidth="1"/>
    <col min="11519" max="11521" width="3.75" style="477" customWidth="1"/>
    <col min="11522" max="11522" width="12.75" style="477" customWidth="1"/>
    <col min="11523" max="11523" width="47.375" style="477" customWidth="1"/>
    <col min="11524" max="11524" width="0" style="477" hidden="1" customWidth="1"/>
    <col min="11525" max="11525" width="24.75" style="477" customWidth="1"/>
    <col min="11526" max="11526" width="14.75" style="477" customWidth="1"/>
    <col min="11527" max="11528" width="15.75" style="477" customWidth="1"/>
    <col min="11529" max="11529" width="11.75" style="477" customWidth="1"/>
    <col min="11530" max="11530" width="6.375" style="477" bestFit="1" customWidth="1"/>
    <col min="11531" max="11531" width="11.75" style="477" customWidth="1"/>
    <col min="11532" max="11532" width="0" style="477" hidden="1" customWidth="1"/>
    <col min="11533" max="11533" width="3.75" style="477" customWidth="1"/>
    <col min="11534" max="11534" width="11.125" style="477" bestFit="1" customWidth="1"/>
    <col min="11535" max="11766" width="10.625" style="477"/>
    <col min="11767" max="11774" width="0" style="477" hidden="1" customWidth="1"/>
    <col min="11775" max="11777" width="3.75" style="477" customWidth="1"/>
    <col min="11778" max="11778" width="12.75" style="477" customWidth="1"/>
    <col min="11779" max="11779" width="47.375" style="477" customWidth="1"/>
    <col min="11780" max="11780" width="0" style="477" hidden="1" customWidth="1"/>
    <col min="11781" max="11781" width="24.75" style="477" customWidth="1"/>
    <col min="11782" max="11782" width="14.75" style="477" customWidth="1"/>
    <col min="11783" max="11784" width="15.75" style="477" customWidth="1"/>
    <col min="11785" max="11785" width="11.75" style="477" customWidth="1"/>
    <col min="11786" max="11786" width="6.375" style="477" bestFit="1" customWidth="1"/>
    <col min="11787" max="11787" width="11.75" style="477" customWidth="1"/>
    <col min="11788" max="11788" width="0" style="477" hidden="1" customWidth="1"/>
    <col min="11789" max="11789" width="3.75" style="477" customWidth="1"/>
    <col min="11790" max="11790" width="11.125" style="477" bestFit="1" customWidth="1"/>
    <col min="11791" max="12022" width="10.625" style="477"/>
    <col min="12023" max="12030" width="0" style="477" hidden="1" customWidth="1"/>
    <col min="12031" max="12033" width="3.75" style="477" customWidth="1"/>
    <col min="12034" max="12034" width="12.75" style="477" customWidth="1"/>
    <col min="12035" max="12035" width="47.375" style="477" customWidth="1"/>
    <col min="12036" max="12036" width="0" style="477" hidden="1" customWidth="1"/>
    <col min="12037" max="12037" width="24.75" style="477" customWidth="1"/>
    <col min="12038" max="12038" width="14.75" style="477" customWidth="1"/>
    <col min="12039" max="12040" width="15.75" style="477" customWidth="1"/>
    <col min="12041" max="12041" width="11.75" style="477" customWidth="1"/>
    <col min="12042" max="12042" width="6.375" style="477" bestFit="1" customWidth="1"/>
    <col min="12043" max="12043" width="11.75" style="477" customWidth="1"/>
    <col min="12044" max="12044" width="0" style="477" hidden="1" customWidth="1"/>
    <col min="12045" max="12045" width="3.75" style="477" customWidth="1"/>
    <col min="12046" max="12046" width="11.125" style="477" bestFit="1" customWidth="1"/>
    <col min="12047" max="12278" width="10.625" style="477"/>
    <col min="12279" max="12286" width="0" style="477" hidden="1" customWidth="1"/>
    <col min="12287" max="12289" width="3.75" style="477" customWidth="1"/>
    <col min="12290" max="12290" width="12.75" style="477" customWidth="1"/>
    <col min="12291" max="12291" width="47.375" style="477" customWidth="1"/>
    <col min="12292" max="12292" width="0" style="477" hidden="1" customWidth="1"/>
    <col min="12293" max="12293" width="24.75" style="477" customWidth="1"/>
    <col min="12294" max="12294" width="14.75" style="477" customWidth="1"/>
    <col min="12295" max="12296" width="15.75" style="477" customWidth="1"/>
    <col min="12297" max="12297" width="11.75" style="477" customWidth="1"/>
    <col min="12298" max="12298" width="6.375" style="477" bestFit="1" customWidth="1"/>
    <col min="12299" max="12299" width="11.75" style="477" customWidth="1"/>
    <col min="12300" max="12300" width="0" style="477" hidden="1" customWidth="1"/>
    <col min="12301" max="12301" width="3.75" style="477" customWidth="1"/>
    <col min="12302" max="12302" width="11.125" style="477" bestFit="1" customWidth="1"/>
    <col min="12303" max="12534" width="10.625" style="477"/>
    <col min="12535" max="12542" width="0" style="477" hidden="1" customWidth="1"/>
    <col min="12543" max="12545" width="3.75" style="477" customWidth="1"/>
    <col min="12546" max="12546" width="12.75" style="477" customWidth="1"/>
    <col min="12547" max="12547" width="47.375" style="477" customWidth="1"/>
    <col min="12548" max="12548" width="0" style="477" hidden="1" customWidth="1"/>
    <col min="12549" max="12549" width="24.75" style="477" customWidth="1"/>
    <col min="12550" max="12550" width="14.75" style="477" customWidth="1"/>
    <col min="12551" max="12552" width="15.75" style="477" customWidth="1"/>
    <col min="12553" max="12553" width="11.75" style="477" customWidth="1"/>
    <col min="12554" max="12554" width="6.375" style="477" bestFit="1" customWidth="1"/>
    <col min="12555" max="12555" width="11.75" style="477" customWidth="1"/>
    <col min="12556" max="12556" width="0" style="477" hidden="1" customWidth="1"/>
    <col min="12557" max="12557" width="3.75" style="477" customWidth="1"/>
    <col min="12558" max="12558" width="11.125" style="477" bestFit="1" customWidth="1"/>
    <col min="12559" max="12790" width="10.625" style="477"/>
    <col min="12791" max="12798" width="0" style="477" hidden="1" customWidth="1"/>
    <col min="12799" max="12801" width="3.75" style="477" customWidth="1"/>
    <col min="12802" max="12802" width="12.75" style="477" customWidth="1"/>
    <col min="12803" max="12803" width="47.375" style="477" customWidth="1"/>
    <col min="12804" max="12804" width="0" style="477" hidden="1" customWidth="1"/>
    <col min="12805" max="12805" width="24.75" style="477" customWidth="1"/>
    <col min="12806" max="12806" width="14.75" style="477" customWidth="1"/>
    <col min="12807" max="12808" width="15.75" style="477" customWidth="1"/>
    <col min="12809" max="12809" width="11.75" style="477" customWidth="1"/>
    <col min="12810" max="12810" width="6.375" style="477" bestFit="1" customWidth="1"/>
    <col min="12811" max="12811" width="11.75" style="477" customWidth="1"/>
    <col min="12812" max="12812" width="0" style="477" hidden="1" customWidth="1"/>
    <col min="12813" max="12813" width="3.75" style="477" customWidth="1"/>
    <col min="12814" max="12814" width="11.125" style="477" bestFit="1" customWidth="1"/>
    <col min="12815" max="13046" width="10.625" style="477"/>
    <col min="13047" max="13054" width="0" style="477" hidden="1" customWidth="1"/>
    <col min="13055" max="13057" width="3.75" style="477" customWidth="1"/>
    <col min="13058" max="13058" width="12.75" style="477" customWidth="1"/>
    <col min="13059" max="13059" width="47.375" style="477" customWidth="1"/>
    <col min="13060" max="13060" width="0" style="477" hidden="1" customWidth="1"/>
    <col min="13061" max="13061" width="24.75" style="477" customWidth="1"/>
    <col min="13062" max="13062" width="14.75" style="477" customWidth="1"/>
    <col min="13063" max="13064" width="15.75" style="477" customWidth="1"/>
    <col min="13065" max="13065" width="11.75" style="477" customWidth="1"/>
    <col min="13066" max="13066" width="6.375" style="477" bestFit="1" customWidth="1"/>
    <col min="13067" max="13067" width="11.75" style="477" customWidth="1"/>
    <col min="13068" max="13068" width="0" style="477" hidden="1" customWidth="1"/>
    <col min="13069" max="13069" width="3.75" style="477" customWidth="1"/>
    <col min="13070" max="13070" width="11.125" style="477" bestFit="1" customWidth="1"/>
    <col min="13071" max="13302" width="10.625" style="477"/>
    <col min="13303" max="13310" width="0" style="477" hidden="1" customWidth="1"/>
    <col min="13311" max="13313" width="3.75" style="477" customWidth="1"/>
    <col min="13314" max="13314" width="12.75" style="477" customWidth="1"/>
    <col min="13315" max="13315" width="47.375" style="477" customWidth="1"/>
    <col min="13316" max="13316" width="0" style="477" hidden="1" customWidth="1"/>
    <col min="13317" max="13317" width="24.75" style="477" customWidth="1"/>
    <col min="13318" max="13318" width="14.75" style="477" customWidth="1"/>
    <col min="13319" max="13320" width="15.75" style="477" customWidth="1"/>
    <col min="13321" max="13321" width="11.75" style="477" customWidth="1"/>
    <col min="13322" max="13322" width="6.375" style="477" bestFit="1" customWidth="1"/>
    <col min="13323" max="13323" width="11.75" style="477" customWidth="1"/>
    <col min="13324" max="13324" width="0" style="477" hidden="1" customWidth="1"/>
    <col min="13325" max="13325" width="3.75" style="477" customWidth="1"/>
    <col min="13326" max="13326" width="11.125" style="477" bestFit="1" customWidth="1"/>
    <col min="13327" max="13558" width="10.625" style="477"/>
    <col min="13559" max="13566" width="0" style="477" hidden="1" customWidth="1"/>
    <col min="13567" max="13569" width="3.75" style="477" customWidth="1"/>
    <col min="13570" max="13570" width="12.75" style="477" customWidth="1"/>
    <col min="13571" max="13571" width="47.375" style="477" customWidth="1"/>
    <col min="13572" max="13572" width="0" style="477" hidden="1" customWidth="1"/>
    <col min="13573" max="13573" width="24.75" style="477" customWidth="1"/>
    <col min="13574" max="13574" width="14.75" style="477" customWidth="1"/>
    <col min="13575" max="13576" width="15.75" style="477" customWidth="1"/>
    <col min="13577" max="13577" width="11.75" style="477" customWidth="1"/>
    <col min="13578" max="13578" width="6.375" style="477" bestFit="1" customWidth="1"/>
    <col min="13579" max="13579" width="11.75" style="477" customWidth="1"/>
    <col min="13580" max="13580" width="0" style="477" hidden="1" customWidth="1"/>
    <col min="13581" max="13581" width="3.75" style="477" customWidth="1"/>
    <col min="13582" max="13582" width="11.125" style="477" bestFit="1" customWidth="1"/>
    <col min="13583" max="13814" width="10.625" style="477"/>
    <col min="13815" max="13822" width="0" style="477" hidden="1" customWidth="1"/>
    <col min="13823" max="13825" width="3.75" style="477" customWidth="1"/>
    <col min="13826" max="13826" width="12.75" style="477" customWidth="1"/>
    <col min="13827" max="13827" width="47.375" style="477" customWidth="1"/>
    <col min="13828" max="13828" width="0" style="477" hidden="1" customWidth="1"/>
    <col min="13829" max="13829" width="24.75" style="477" customWidth="1"/>
    <col min="13830" max="13830" width="14.75" style="477" customWidth="1"/>
    <col min="13831" max="13832" width="15.75" style="477" customWidth="1"/>
    <col min="13833" max="13833" width="11.75" style="477" customWidth="1"/>
    <col min="13834" max="13834" width="6.375" style="477" bestFit="1" customWidth="1"/>
    <col min="13835" max="13835" width="11.75" style="477" customWidth="1"/>
    <col min="13836" max="13836" width="0" style="477" hidden="1" customWidth="1"/>
    <col min="13837" max="13837" width="3.75" style="477" customWidth="1"/>
    <col min="13838" max="13838" width="11.125" style="477" bestFit="1" customWidth="1"/>
    <col min="13839" max="14070" width="10.625" style="477"/>
    <col min="14071" max="14078" width="0" style="477" hidden="1" customWidth="1"/>
    <col min="14079" max="14081" width="3.75" style="477" customWidth="1"/>
    <col min="14082" max="14082" width="12.75" style="477" customWidth="1"/>
    <col min="14083" max="14083" width="47.375" style="477" customWidth="1"/>
    <col min="14084" max="14084" width="0" style="477" hidden="1" customWidth="1"/>
    <col min="14085" max="14085" width="24.75" style="477" customWidth="1"/>
    <col min="14086" max="14086" width="14.75" style="477" customWidth="1"/>
    <col min="14087" max="14088" width="15.75" style="477" customWidth="1"/>
    <col min="14089" max="14089" width="11.75" style="477" customWidth="1"/>
    <col min="14090" max="14090" width="6.375" style="477" bestFit="1" customWidth="1"/>
    <col min="14091" max="14091" width="11.75" style="477" customWidth="1"/>
    <col min="14092" max="14092" width="0" style="477" hidden="1" customWidth="1"/>
    <col min="14093" max="14093" width="3.75" style="477" customWidth="1"/>
    <col min="14094" max="14094" width="11.125" style="477" bestFit="1" customWidth="1"/>
    <col min="14095" max="14326" width="10.625" style="477"/>
    <col min="14327" max="14334" width="0" style="477" hidden="1" customWidth="1"/>
    <col min="14335" max="14337" width="3.75" style="477" customWidth="1"/>
    <col min="14338" max="14338" width="12.75" style="477" customWidth="1"/>
    <col min="14339" max="14339" width="47.375" style="477" customWidth="1"/>
    <col min="14340" max="14340" width="0" style="477" hidden="1" customWidth="1"/>
    <col min="14341" max="14341" width="24.75" style="477" customWidth="1"/>
    <col min="14342" max="14342" width="14.75" style="477" customWidth="1"/>
    <col min="14343" max="14344" width="15.75" style="477" customWidth="1"/>
    <col min="14345" max="14345" width="11.75" style="477" customWidth="1"/>
    <col min="14346" max="14346" width="6.375" style="477" bestFit="1" customWidth="1"/>
    <col min="14347" max="14347" width="11.75" style="477" customWidth="1"/>
    <col min="14348" max="14348" width="0" style="477" hidden="1" customWidth="1"/>
    <col min="14349" max="14349" width="3.75" style="477" customWidth="1"/>
    <col min="14350" max="14350" width="11.125" style="477" bestFit="1" customWidth="1"/>
    <col min="14351" max="14582" width="10.625" style="477"/>
    <col min="14583" max="14590" width="0" style="477" hidden="1" customWidth="1"/>
    <col min="14591" max="14593" width="3.75" style="477" customWidth="1"/>
    <col min="14594" max="14594" width="12.75" style="477" customWidth="1"/>
    <col min="14595" max="14595" width="47.375" style="477" customWidth="1"/>
    <col min="14596" max="14596" width="0" style="477" hidden="1" customWidth="1"/>
    <col min="14597" max="14597" width="24.75" style="477" customWidth="1"/>
    <col min="14598" max="14598" width="14.75" style="477" customWidth="1"/>
    <col min="14599" max="14600" width="15.75" style="477" customWidth="1"/>
    <col min="14601" max="14601" width="11.75" style="477" customWidth="1"/>
    <col min="14602" max="14602" width="6.375" style="477" bestFit="1" customWidth="1"/>
    <col min="14603" max="14603" width="11.75" style="477" customWidth="1"/>
    <col min="14604" max="14604" width="0" style="477" hidden="1" customWidth="1"/>
    <col min="14605" max="14605" width="3.75" style="477" customWidth="1"/>
    <col min="14606" max="14606" width="11.125" style="477" bestFit="1" customWidth="1"/>
    <col min="14607" max="14838" width="10.625" style="477"/>
    <col min="14839" max="14846" width="0" style="477" hidden="1" customWidth="1"/>
    <col min="14847" max="14849" width="3.75" style="477" customWidth="1"/>
    <col min="14850" max="14850" width="12.75" style="477" customWidth="1"/>
    <col min="14851" max="14851" width="47.375" style="477" customWidth="1"/>
    <col min="14852" max="14852" width="0" style="477" hidden="1" customWidth="1"/>
    <col min="14853" max="14853" width="24.75" style="477" customWidth="1"/>
    <col min="14854" max="14854" width="14.75" style="477" customWidth="1"/>
    <col min="14855" max="14856" width="15.75" style="477" customWidth="1"/>
    <col min="14857" max="14857" width="11.75" style="477" customWidth="1"/>
    <col min="14858" max="14858" width="6.375" style="477" bestFit="1" customWidth="1"/>
    <col min="14859" max="14859" width="11.75" style="477" customWidth="1"/>
    <col min="14860" max="14860" width="0" style="477" hidden="1" customWidth="1"/>
    <col min="14861" max="14861" width="3.75" style="477" customWidth="1"/>
    <col min="14862" max="14862" width="11.125" style="477" bestFit="1" customWidth="1"/>
    <col min="14863" max="15094" width="10.625" style="477"/>
    <col min="15095" max="15102" width="0" style="477" hidden="1" customWidth="1"/>
    <col min="15103" max="15105" width="3.75" style="477" customWidth="1"/>
    <col min="15106" max="15106" width="12.75" style="477" customWidth="1"/>
    <col min="15107" max="15107" width="47.375" style="477" customWidth="1"/>
    <col min="15108" max="15108" width="0" style="477" hidden="1" customWidth="1"/>
    <col min="15109" max="15109" width="24.75" style="477" customWidth="1"/>
    <col min="15110" max="15110" width="14.75" style="477" customWidth="1"/>
    <col min="15111" max="15112" width="15.75" style="477" customWidth="1"/>
    <col min="15113" max="15113" width="11.75" style="477" customWidth="1"/>
    <col min="15114" max="15114" width="6.375" style="477" bestFit="1" customWidth="1"/>
    <col min="15115" max="15115" width="11.75" style="477" customWidth="1"/>
    <col min="15116" max="15116" width="0" style="477" hidden="1" customWidth="1"/>
    <col min="15117" max="15117" width="3.75" style="477" customWidth="1"/>
    <col min="15118" max="15118" width="11.125" style="477" bestFit="1" customWidth="1"/>
    <col min="15119" max="15350" width="10.625" style="477"/>
    <col min="15351" max="15358" width="0" style="477" hidden="1" customWidth="1"/>
    <col min="15359" max="15361" width="3.75" style="477" customWidth="1"/>
    <col min="15362" max="15362" width="12.75" style="477" customWidth="1"/>
    <col min="15363" max="15363" width="47.375" style="477" customWidth="1"/>
    <col min="15364" max="15364" width="0" style="477" hidden="1" customWidth="1"/>
    <col min="15365" max="15365" width="24.75" style="477" customWidth="1"/>
    <col min="15366" max="15366" width="14.75" style="477" customWidth="1"/>
    <col min="15367" max="15368" width="15.75" style="477" customWidth="1"/>
    <col min="15369" max="15369" width="11.75" style="477" customWidth="1"/>
    <col min="15370" max="15370" width="6.375" style="477" bestFit="1" customWidth="1"/>
    <col min="15371" max="15371" width="11.75" style="477" customWidth="1"/>
    <col min="15372" max="15372" width="0" style="477" hidden="1" customWidth="1"/>
    <col min="15373" max="15373" width="3.75" style="477" customWidth="1"/>
    <col min="15374" max="15374" width="11.125" style="477" bestFit="1" customWidth="1"/>
    <col min="15375" max="15606" width="10.625" style="477"/>
    <col min="15607" max="15614" width="0" style="477" hidden="1" customWidth="1"/>
    <col min="15615" max="15617" width="3.75" style="477" customWidth="1"/>
    <col min="15618" max="15618" width="12.75" style="477" customWidth="1"/>
    <col min="15619" max="15619" width="47.375" style="477" customWidth="1"/>
    <col min="15620" max="15620" width="0" style="477" hidden="1" customWidth="1"/>
    <col min="15621" max="15621" width="24.75" style="477" customWidth="1"/>
    <col min="15622" max="15622" width="14.75" style="477" customWidth="1"/>
    <col min="15623" max="15624" width="15.75" style="477" customWidth="1"/>
    <col min="15625" max="15625" width="11.75" style="477" customWidth="1"/>
    <col min="15626" max="15626" width="6.375" style="477" bestFit="1" customWidth="1"/>
    <col min="15627" max="15627" width="11.75" style="477" customWidth="1"/>
    <col min="15628" max="15628" width="0" style="477" hidden="1" customWidth="1"/>
    <col min="15629" max="15629" width="3.75" style="477" customWidth="1"/>
    <col min="15630" max="15630" width="11.125" style="477" bestFit="1" customWidth="1"/>
    <col min="15631" max="15862" width="10.625" style="477"/>
    <col min="15863" max="15870" width="0" style="477" hidden="1" customWidth="1"/>
    <col min="15871" max="15873" width="3.75" style="477" customWidth="1"/>
    <col min="15874" max="15874" width="12.75" style="477" customWidth="1"/>
    <col min="15875" max="15875" width="47.375" style="477" customWidth="1"/>
    <col min="15876" max="15876" width="0" style="477" hidden="1" customWidth="1"/>
    <col min="15877" max="15877" width="24.75" style="477" customWidth="1"/>
    <col min="15878" max="15878" width="14.75" style="477" customWidth="1"/>
    <col min="15879" max="15880" width="15.75" style="477" customWidth="1"/>
    <col min="15881" max="15881" width="11.75" style="477" customWidth="1"/>
    <col min="15882" max="15882" width="6.375" style="477" bestFit="1" customWidth="1"/>
    <col min="15883" max="15883" width="11.75" style="477" customWidth="1"/>
    <col min="15884" max="15884" width="0" style="477" hidden="1" customWidth="1"/>
    <col min="15885" max="15885" width="3.75" style="477" customWidth="1"/>
    <col min="15886" max="15886" width="11.125" style="477" bestFit="1" customWidth="1"/>
    <col min="15887" max="16118" width="10.625" style="477"/>
    <col min="16119" max="16126" width="0" style="477" hidden="1" customWidth="1"/>
    <col min="16127" max="16129" width="3.75" style="477" customWidth="1"/>
    <col min="16130" max="16130" width="12.75" style="477" customWidth="1"/>
    <col min="16131" max="16131" width="47.375" style="477" customWidth="1"/>
    <col min="16132" max="16132" width="0" style="477" hidden="1" customWidth="1"/>
    <col min="16133" max="16133" width="24.75" style="477" customWidth="1"/>
    <col min="16134" max="16134" width="14.75" style="477" customWidth="1"/>
    <col min="16135" max="16136" width="15.75" style="477" customWidth="1"/>
    <col min="16137" max="16137" width="11.75" style="477" customWidth="1"/>
    <col min="16138" max="16138" width="6.375" style="477" bestFit="1" customWidth="1"/>
    <col min="16139" max="16139" width="11.75" style="477" customWidth="1"/>
    <col min="16140" max="16140" width="0" style="477" hidden="1" customWidth="1"/>
    <col min="16141" max="16141" width="3.75" style="477" customWidth="1"/>
    <col min="16142" max="16142" width="11.125" style="477" bestFit="1" customWidth="1"/>
    <col min="16143" max="16384" width="10.625" style="477"/>
  </cols>
  <sheetData>
    <row r="1" spans="1:29" hidden="1"/>
    <row r="2" spans="1:29" hidden="1"/>
    <row r="3" spans="1:29" hidden="1"/>
    <row r="4" spans="1:29" ht="3.15" customHeight="1">
      <c r="J4" s="482"/>
      <c r="K4" s="482"/>
      <c r="L4" s="478"/>
      <c r="M4" s="478"/>
      <c r="N4" s="478"/>
      <c r="O4" s="485"/>
      <c r="P4" s="485"/>
      <c r="Q4" s="485"/>
      <c r="R4" s="485"/>
      <c r="S4" s="485"/>
      <c r="T4" s="485"/>
      <c r="U4" s="485"/>
      <c r="V4" s="478"/>
    </row>
    <row r="5" spans="1:29" ht="22.65" customHeight="1">
      <c r="J5" s="482"/>
      <c r="K5" s="482"/>
      <c r="L5" s="1229" t="s">
        <v>684</v>
      </c>
      <c r="M5" s="1229"/>
      <c r="N5" s="1229"/>
      <c r="O5" s="1229"/>
      <c r="P5" s="1229"/>
      <c r="Q5" s="1229"/>
      <c r="R5" s="1229"/>
      <c r="S5" s="1229"/>
      <c r="T5" s="1229"/>
      <c r="U5" s="579"/>
      <c r="V5" s="497"/>
    </row>
    <row r="6" spans="1:29" ht="3.15" customHeight="1">
      <c r="J6" s="482"/>
      <c r="K6" s="482"/>
      <c r="L6" s="478"/>
      <c r="M6" s="478"/>
      <c r="N6" s="478"/>
      <c r="O6" s="481"/>
      <c r="P6" s="481"/>
      <c r="Q6" s="481"/>
      <c r="R6" s="481"/>
      <c r="S6" s="481"/>
      <c r="T6" s="481"/>
      <c r="U6" s="478"/>
    </row>
    <row r="7" spans="1:29" s="492" customFormat="1" ht="22.8">
      <c r="A7" s="505"/>
      <c r="B7" s="505"/>
      <c r="C7" s="505"/>
      <c r="D7" s="505"/>
      <c r="E7" s="505"/>
      <c r="F7" s="505"/>
      <c r="G7" s="505"/>
      <c r="H7" s="505"/>
      <c r="L7" s="499"/>
      <c r="M7" s="617" t="s">
        <v>501</v>
      </c>
      <c r="N7" s="666"/>
      <c r="O7" s="1264" t="str">
        <f>IF(NameOrPr_ch="",IF(NameOrPr="","",NameOrPr),NameOrPr_ch)</f>
        <v>Комитет по тарифам Санкт-Петербурга</v>
      </c>
      <c r="P7" s="1265"/>
      <c r="Q7" s="1265"/>
      <c r="R7" s="1265"/>
      <c r="S7" s="1265"/>
      <c r="T7" s="1266"/>
      <c r="U7" s="667"/>
      <c r="Y7" s="1013"/>
      <c r="Z7" s="505"/>
      <c r="AA7" s="505"/>
      <c r="AB7" s="505"/>
      <c r="AC7" s="505"/>
    </row>
    <row r="8" spans="1:29" s="570" customFormat="1" ht="18.600000000000001">
      <c r="A8" s="590"/>
      <c r="B8" s="590"/>
      <c r="C8" s="590"/>
      <c r="D8" s="590"/>
      <c r="E8" s="590"/>
      <c r="F8" s="590"/>
      <c r="G8" s="590"/>
      <c r="H8" s="590"/>
      <c r="L8" s="499"/>
      <c r="M8" s="617" t="s">
        <v>595</v>
      </c>
      <c r="N8" s="666"/>
      <c r="O8" s="1264" t="str">
        <f>IF(datePr_ch="",IF(datePr="","",datePr),datePr_ch)</f>
        <v>18.12.2020</v>
      </c>
      <c r="P8" s="1265"/>
      <c r="Q8" s="1265"/>
      <c r="R8" s="1265"/>
      <c r="S8" s="1265"/>
      <c r="T8" s="1266"/>
      <c r="U8" s="667"/>
      <c r="Y8" s="1013"/>
      <c r="Z8" s="590"/>
      <c r="AA8" s="590"/>
      <c r="AB8" s="590"/>
      <c r="AC8" s="590"/>
    </row>
    <row r="9" spans="1:29" s="492" customFormat="1" ht="18.600000000000001">
      <c r="A9" s="505"/>
      <c r="B9" s="505"/>
      <c r="C9" s="505"/>
      <c r="D9" s="505"/>
      <c r="E9" s="505"/>
      <c r="F9" s="505"/>
      <c r="G9" s="505"/>
      <c r="H9" s="505"/>
      <c r="L9" s="552"/>
      <c r="M9" s="617" t="s">
        <v>594</v>
      </c>
      <c r="N9" s="666"/>
      <c r="O9" s="1264" t="str">
        <f>IF(numberPr_ch="",IF(numberPr="","",numberPr),numberPr_ch)</f>
        <v>52-р, 226-р, 257-р</v>
      </c>
      <c r="P9" s="1265"/>
      <c r="Q9" s="1265"/>
      <c r="R9" s="1265"/>
      <c r="S9" s="1265"/>
      <c r="T9" s="1266"/>
      <c r="U9" s="667"/>
      <c r="Y9" s="1013"/>
      <c r="Z9" s="505"/>
      <c r="AA9" s="505"/>
      <c r="AB9" s="505"/>
      <c r="AC9" s="505"/>
    </row>
    <row r="10" spans="1:29" s="492" customFormat="1" ht="18.600000000000001">
      <c r="A10" s="505"/>
      <c r="B10" s="505"/>
      <c r="C10" s="505"/>
      <c r="D10" s="505"/>
      <c r="E10" s="505"/>
      <c r="F10" s="505"/>
      <c r="G10" s="505"/>
      <c r="H10" s="505"/>
      <c r="L10" s="552"/>
      <c r="M10" s="617" t="s">
        <v>500</v>
      </c>
      <c r="N10" s="666"/>
      <c r="O10" s="1264" t="str">
        <f>IF(IstPub_ch="",IF(IstPub="","",IstPub),IstPub_ch)</f>
        <v>официальный сайт Комитета по тарифам Санкт-Петербурга</v>
      </c>
      <c r="P10" s="1265"/>
      <c r="Q10" s="1265"/>
      <c r="R10" s="1265"/>
      <c r="S10" s="1265"/>
      <c r="T10" s="1266"/>
      <c r="U10" s="667"/>
      <c r="Y10" s="1013"/>
      <c r="Z10" s="505"/>
      <c r="AA10" s="505"/>
      <c r="AB10" s="505"/>
      <c r="AC10" s="505"/>
    </row>
    <row r="11" spans="1:29" s="613" customFormat="1" ht="18.600000000000001" hidden="1">
      <c r="A11" s="614"/>
      <c r="B11" s="614"/>
      <c r="C11" s="614"/>
      <c r="D11" s="614"/>
      <c r="E11" s="614"/>
      <c r="F11" s="614"/>
      <c r="G11" s="614"/>
      <c r="H11" s="614"/>
      <c r="L11" s="752"/>
      <c r="M11" s="750"/>
      <c r="O11" s="749"/>
      <c r="P11" s="749"/>
      <c r="Q11" s="771" t="s">
        <v>719</v>
      </c>
      <c r="R11" s="771" t="s">
        <v>720</v>
      </c>
      <c r="S11" s="749"/>
      <c r="T11" s="749"/>
      <c r="U11" s="667"/>
      <c r="Y11" s="773"/>
      <c r="Z11" s="614"/>
      <c r="AA11" s="614"/>
      <c r="AB11" s="614"/>
      <c r="AC11" s="614"/>
    </row>
    <row r="12" spans="1:29" s="492" customFormat="1" ht="11.4" hidden="1">
      <c r="A12" s="505"/>
      <c r="B12" s="505"/>
      <c r="C12" s="505"/>
      <c r="D12" s="505"/>
      <c r="E12" s="505"/>
      <c r="F12" s="505"/>
      <c r="G12" s="505"/>
      <c r="H12" s="505"/>
      <c r="L12" s="1230"/>
      <c r="M12" s="1230"/>
      <c r="N12" s="489"/>
      <c r="O12" s="767"/>
      <c r="P12" s="767"/>
      <c r="Q12" s="767"/>
      <c r="R12" s="767"/>
      <c r="S12" s="767"/>
      <c r="T12" s="767"/>
      <c r="U12" s="487"/>
      <c r="V12" s="503" t="s">
        <v>372</v>
      </c>
      <c r="Y12" s="1013"/>
      <c r="Z12" s="505"/>
      <c r="AA12" s="505"/>
      <c r="AB12" s="505"/>
      <c r="AC12" s="505"/>
    </row>
    <row r="13" spans="1:29" ht="15" customHeight="1">
      <c r="J13" s="482"/>
      <c r="K13" s="482"/>
      <c r="L13" s="478"/>
      <c r="M13" s="478"/>
      <c r="N13" s="478"/>
      <c r="O13" s="599"/>
      <c r="P13" s="599"/>
      <c r="Q13" s="1260"/>
      <c r="R13" s="1260"/>
      <c r="S13" s="1260"/>
      <c r="T13" s="1260"/>
      <c r="U13" s="1260"/>
      <c r="V13" s="1260"/>
    </row>
    <row r="14" spans="1:29">
      <c r="J14" s="482"/>
      <c r="K14" s="482"/>
      <c r="L14" s="1163" t="s">
        <v>453</v>
      </c>
      <c r="M14" s="1163"/>
      <c r="N14" s="1163"/>
      <c r="O14" s="1163"/>
      <c r="P14" s="1163"/>
      <c r="Q14" s="1163"/>
      <c r="R14" s="1163"/>
      <c r="S14" s="1163"/>
      <c r="T14" s="1163"/>
      <c r="U14" s="1163"/>
      <c r="V14" s="1163"/>
      <c r="W14" s="1163"/>
      <c r="X14" s="1163" t="s">
        <v>454</v>
      </c>
    </row>
    <row r="15" spans="1:29" ht="14.25" customHeight="1">
      <c r="J15" s="482"/>
      <c r="K15" s="482"/>
      <c r="L15" s="1242" t="s">
        <v>91</v>
      </c>
      <c r="M15" s="1242" t="s">
        <v>625</v>
      </c>
      <c r="N15" s="534"/>
      <c r="O15" s="1242" t="s">
        <v>626</v>
      </c>
      <c r="P15" s="1284" t="s">
        <v>627</v>
      </c>
      <c r="Q15" s="1284" t="s">
        <v>640</v>
      </c>
      <c r="R15" s="1284"/>
      <c r="S15" s="1284"/>
      <c r="T15" s="1284"/>
      <c r="U15" s="1284"/>
      <c r="V15" s="1242" t="s">
        <v>340</v>
      </c>
      <c r="W15" s="1259" t="s">
        <v>274</v>
      </c>
      <c r="X15" s="1163"/>
    </row>
    <row r="16" spans="1:29" s="523" customFormat="1" ht="25.5" customHeight="1">
      <c r="A16" s="585"/>
      <c r="B16" s="585"/>
      <c r="C16" s="585"/>
      <c r="D16" s="585"/>
      <c r="E16" s="585"/>
      <c r="F16" s="585"/>
      <c r="G16" s="591"/>
      <c r="H16" s="591"/>
      <c r="I16" s="531"/>
      <c r="J16" s="529"/>
      <c r="K16" s="529"/>
      <c r="L16" s="1242"/>
      <c r="M16" s="1242"/>
      <c r="N16" s="534"/>
      <c r="O16" s="1242"/>
      <c r="P16" s="1284"/>
      <c r="Q16" s="1284" t="s">
        <v>677</v>
      </c>
      <c r="R16" s="1284"/>
      <c r="S16" s="1271" t="s">
        <v>653</v>
      </c>
      <c r="T16" s="1271"/>
      <c r="U16" s="1271"/>
      <c r="V16" s="1242"/>
      <c r="W16" s="1259"/>
      <c r="X16" s="1163"/>
      <c r="Y16" s="1008"/>
      <c r="Z16" s="585"/>
      <c r="AA16" s="585"/>
      <c r="AB16" s="585"/>
      <c r="AC16" s="585"/>
    </row>
    <row r="17" spans="1:29" ht="14.25" customHeight="1">
      <c r="J17" s="482"/>
      <c r="K17" s="482"/>
      <c r="L17" s="1242"/>
      <c r="M17" s="1242"/>
      <c r="N17" s="534"/>
      <c r="O17" s="1242"/>
      <c r="P17" s="1284"/>
      <c r="Q17" s="534" t="s">
        <v>675</v>
      </c>
      <c r="R17" s="534" t="s">
        <v>676</v>
      </c>
      <c r="S17" s="536" t="s">
        <v>273</v>
      </c>
      <c r="T17" s="1269" t="s">
        <v>272</v>
      </c>
      <c r="U17" s="1269"/>
      <c r="V17" s="1242"/>
      <c r="W17" s="1259"/>
      <c r="X17" s="1163"/>
    </row>
    <row r="18" spans="1:29">
      <c r="J18" s="482"/>
      <c r="K18" s="490">
        <v>1</v>
      </c>
      <c r="L18" s="479" t="s">
        <v>92</v>
      </c>
      <c r="M18" s="479" t="s">
        <v>48</v>
      </c>
      <c r="N18" s="496" t="s">
        <v>48</v>
      </c>
      <c r="O18" s="488">
        <f t="shared" ref="O18:T18" ca="1" si="0">OFFSET(O18,0,-1)+1</f>
        <v>3</v>
      </c>
      <c r="P18" s="488">
        <f t="shared" ca="1" si="0"/>
        <v>4</v>
      </c>
      <c r="Q18" s="488">
        <f t="shared" ca="1" si="0"/>
        <v>5</v>
      </c>
      <c r="R18" s="488">
        <f t="shared" ca="1" si="0"/>
        <v>6</v>
      </c>
      <c r="S18" s="488">
        <f t="shared" ca="1" si="0"/>
        <v>7</v>
      </c>
      <c r="T18" s="1275">
        <f t="shared" ca="1" si="0"/>
        <v>8</v>
      </c>
      <c r="U18" s="1275"/>
      <c r="V18" s="488">
        <f ca="1">OFFSET(V18,0,-2)+1</f>
        <v>9</v>
      </c>
      <c r="W18" s="523"/>
      <c r="X18" s="488">
        <f ca="1">OFFSET(X18,0,-2)+1</f>
        <v>10</v>
      </c>
    </row>
    <row r="19" spans="1:29" ht="22.8">
      <c r="A19" s="1215">
        <v>1</v>
      </c>
      <c r="B19" s="980"/>
      <c r="C19" s="980"/>
      <c r="D19" s="980"/>
      <c r="E19" s="980"/>
      <c r="F19" s="980"/>
      <c r="G19" s="981"/>
      <c r="H19" s="981"/>
      <c r="I19" s="983"/>
      <c r="J19" s="975"/>
      <c r="K19" s="975"/>
      <c r="L19" s="593">
        <f>mergeValue(A19)</f>
        <v>1</v>
      </c>
      <c r="M19" s="641" t="s">
        <v>20</v>
      </c>
      <c r="N19" s="580"/>
      <c r="O19" s="1261"/>
      <c r="P19" s="1261"/>
      <c r="Q19" s="1261"/>
      <c r="R19" s="1261"/>
      <c r="S19" s="1261"/>
      <c r="T19" s="1261"/>
      <c r="U19" s="1261"/>
      <c r="V19" s="1261"/>
      <c r="W19" s="1261"/>
      <c r="X19" s="581" t="s">
        <v>475</v>
      </c>
    </row>
    <row r="20" spans="1:29" ht="34.200000000000003">
      <c r="A20" s="1215"/>
      <c r="B20" s="1215">
        <v>1</v>
      </c>
      <c r="C20" s="980"/>
      <c r="D20" s="980"/>
      <c r="E20" s="980"/>
      <c r="F20" s="980"/>
      <c r="G20" s="985"/>
      <c r="H20" s="982"/>
      <c r="I20" s="987"/>
      <c r="J20" s="972"/>
      <c r="K20" s="971"/>
      <c r="L20" s="593" t="str">
        <f>mergeValue(A20) &amp;"."&amp; mergeValue(B20)</f>
        <v>1.1</v>
      </c>
      <c r="M20" s="546" t="s">
        <v>16</v>
      </c>
      <c r="N20" s="580"/>
      <c r="O20" s="1261"/>
      <c r="P20" s="1261"/>
      <c r="Q20" s="1261"/>
      <c r="R20" s="1261"/>
      <c r="S20" s="1261"/>
      <c r="T20" s="1261"/>
      <c r="U20" s="1261"/>
      <c r="V20" s="1261"/>
      <c r="W20" s="1261"/>
      <c r="X20" s="581" t="s">
        <v>476</v>
      </c>
    </row>
    <row r="21" spans="1:29" ht="22.8">
      <c r="A21" s="1215"/>
      <c r="B21" s="1215"/>
      <c r="C21" s="1215">
        <v>1</v>
      </c>
      <c r="D21" s="980"/>
      <c r="E21" s="980"/>
      <c r="F21" s="980"/>
      <c r="G21" s="985"/>
      <c r="H21" s="982"/>
      <c r="I21" s="988"/>
      <c r="J21" s="972"/>
      <c r="K21" s="971"/>
      <c r="L21" s="593" t="str">
        <f>mergeValue(A21) &amp;"."&amp; mergeValue(B21)&amp;"."&amp; mergeValue(C21)</f>
        <v>1.1.1</v>
      </c>
      <c r="M21" s="547" t="s">
        <v>7</v>
      </c>
      <c r="N21" s="580"/>
      <c r="O21" s="1261"/>
      <c r="P21" s="1261"/>
      <c r="Q21" s="1261"/>
      <c r="R21" s="1261"/>
      <c r="S21" s="1261"/>
      <c r="T21" s="1261"/>
      <c r="U21" s="1261"/>
      <c r="V21" s="1261"/>
      <c r="W21" s="1261"/>
      <c r="X21" s="581" t="s">
        <v>632</v>
      </c>
    </row>
    <row r="22" spans="1:29">
      <c r="A22" s="1215"/>
      <c r="B22" s="1215"/>
      <c r="C22" s="1215"/>
      <c r="D22" s="1215">
        <v>1</v>
      </c>
      <c r="E22" s="980"/>
      <c r="F22" s="980"/>
      <c r="G22" s="985"/>
      <c r="H22" s="982"/>
      <c r="I22" s="988"/>
      <c r="J22" s="986"/>
      <c r="K22" s="971"/>
      <c r="L22" s="593" t="str">
        <f>mergeValue(A22) &amp;"."&amp; mergeValue(B22)&amp;"."&amp; mergeValue(C22)&amp;"."&amp; mergeValue(D22)</f>
        <v>1.1.1.1</v>
      </c>
      <c r="M22" s="548" t="s">
        <v>22</v>
      </c>
      <c r="N22" s="580"/>
      <c r="O22" s="1261"/>
      <c r="P22" s="1261"/>
      <c r="Q22" s="1261"/>
      <c r="R22" s="1261"/>
      <c r="S22" s="1261"/>
      <c r="T22" s="1261"/>
      <c r="U22" s="1261"/>
      <c r="V22" s="1261"/>
      <c r="W22" s="1261"/>
      <c r="X22" s="1020" t="s">
        <v>685</v>
      </c>
    </row>
    <row r="23" spans="1:29" ht="42.9" customHeight="1">
      <c r="A23" s="1215"/>
      <c r="B23" s="1215"/>
      <c r="C23" s="1215"/>
      <c r="D23" s="1215"/>
      <c r="E23" s="980">
        <v>1</v>
      </c>
      <c r="F23" s="980"/>
      <c r="G23" s="985"/>
      <c r="H23" s="982"/>
      <c r="I23" s="988"/>
      <c r="J23" s="986"/>
      <c r="K23" s="976"/>
      <c r="L23" s="593" t="str">
        <f>mergeValue(A23) &amp;"."&amp; mergeValue(B23)&amp;"."&amp; mergeValue(C23)&amp;"."&amp; mergeValue(D23)&amp;"."&amp; mergeValue(E23)</f>
        <v>1.1.1.1.1</v>
      </c>
      <c r="M23" s="1068"/>
      <c r="N23" s="542"/>
      <c r="O23" s="1070"/>
      <c r="P23" s="1071"/>
      <c r="Q23" s="671"/>
      <c r="R23" s="671"/>
      <c r="S23" s="1095"/>
      <c r="T23" s="650" t="s">
        <v>84</v>
      </c>
      <c r="U23" s="1093"/>
      <c r="V23" s="774" t="s">
        <v>84</v>
      </c>
      <c r="W23" s="839"/>
      <c r="X23" s="1232" t="s">
        <v>686</v>
      </c>
      <c r="Y23" s="1008" t="str">
        <f>strCheckDateTwo(N23:W23)</f>
        <v/>
      </c>
    </row>
    <row r="24" spans="1:29" hidden="1">
      <c r="A24" s="1215"/>
      <c r="B24" s="1215"/>
      <c r="C24" s="1215"/>
      <c r="D24" s="1215"/>
      <c r="E24" s="980"/>
      <c r="F24" s="980"/>
      <c r="G24" s="985"/>
      <c r="H24" s="982"/>
      <c r="I24" s="988"/>
      <c r="J24" s="986"/>
      <c r="K24" s="976"/>
      <c r="L24" s="631"/>
      <c r="M24" s="561"/>
      <c r="N24" s="646"/>
      <c r="O24" s="646"/>
      <c r="P24" s="646"/>
      <c r="Q24" s="646"/>
      <c r="R24" s="584" t="str">
        <f>S23 &amp; "-" &amp; U23</f>
        <v>-</v>
      </c>
      <c r="S24" s="512"/>
      <c r="T24" s="586"/>
      <c r="U24" s="512"/>
      <c r="V24" s="646"/>
      <c r="W24" s="838"/>
      <c r="X24" s="1233"/>
    </row>
    <row r="25" spans="1:29" ht="15" customHeight="1">
      <c r="A25" s="1215"/>
      <c r="B25" s="1215"/>
      <c r="C25" s="1215"/>
      <c r="D25" s="1215"/>
      <c r="E25" s="980"/>
      <c r="F25" s="980"/>
      <c r="G25" s="985"/>
      <c r="H25" s="982"/>
      <c r="I25" s="988"/>
      <c r="J25" s="986"/>
      <c r="K25" s="976"/>
      <c r="L25" s="538"/>
      <c r="M25" s="551" t="s">
        <v>5</v>
      </c>
      <c r="N25" s="549"/>
      <c r="O25" s="545"/>
      <c r="P25" s="545"/>
      <c r="Q25" s="545"/>
      <c r="R25" s="545"/>
      <c r="S25" s="573"/>
      <c r="T25" s="564"/>
      <c r="U25" s="563"/>
      <c r="V25" s="549"/>
      <c r="W25" s="549"/>
      <c r="X25" s="1234"/>
    </row>
    <row r="26" spans="1:29" s="476" customFormat="1" ht="15" customHeight="1">
      <c r="A26" s="1215"/>
      <c r="B26" s="1215"/>
      <c r="C26" s="1215"/>
      <c r="D26" s="984"/>
      <c r="E26" s="984"/>
      <c r="F26" s="984"/>
      <c r="G26" s="985"/>
      <c r="H26" s="984"/>
      <c r="I26" s="988"/>
      <c r="J26" s="974"/>
      <c r="K26" s="978"/>
      <c r="L26" s="538"/>
      <c r="M26" s="550" t="s">
        <v>17</v>
      </c>
      <c r="N26" s="549"/>
      <c r="O26" s="545"/>
      <c r="P26" s="545"/>
      <c r="Q26" s="545"/>
      <c r="R26" s="545"/>
      <c r="S26" s="573"/>
      <c r="T26" s="564"/>
      <c r="U26" s="563"/>
      <c r="V26" s="549"/>
      <c r="W26" s="564"/>
      <c r="X26" s="1004"/>
      <c r="Y26" s="1073"/>
      <c r="Z26" s="501"/>
      <c r="AA26" s="501"/>
      <c r="AB26" s="501"/>
      <c r="AC26" s="501"/>
    </row>
    <row r="27" spans="1:29" s="476" customFormat="1" ht="15" customHeight="1">
      <c r="A27" s="1215"/>
      <c r="B27" s="1215"/>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3"/>
      <c r="Z27" s="501"/>
      <c r="AA27" s="501"/>
      <c r="AB27" s="501"/>
      <c r="AC27" s="501"/>
    </row>
    <row r="28" spans="1:29" s="476" customFormat="1" ht="15" customHeight="1">
      <c r="A28" s="1215"/>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3"/>
      <c r="Z28" s="501"/>
      <c r="AA28" s="501"/>
      <c r="AB28" s="501"/>
      <c r="AC28" s="501"/>
    </row>
    <row r="29" spans="1:29" s="476" customFormat="1" ht="15" customHeight="1">
      <c r="A29" s="970"/>
      <c r="B29" s="970"/>
      <c r="C29" s="970"/>
      <c r="D29" s="970"/>
      <c r="E29" s="970"/>
      <c r="F29" s="970"/>
      <c r="G29" s="977"/>
      <c r="H29" s="978"/>
      <c r="I29" s="973"/>
      <c r="J29" s="974"/>
      <c r="K29" s="970"/>
      <c r="L29" s="538"/>
      <c r="M29" s="565" t="s">
        <v>308</v>
      </c>
      <c r="N29" s="549"/>
      <c r="O29" s="545"/>
      <c r="P29" s="545"/>
      <c r="Q29" s="545"/>
      <c r="R29" s="545"/>
      <c r="S29" s="573"/>
      <c r="T29" s="564"/>
      <c r="U29" s="563"/>
      <c r="V29" s="549"/>
      <c r="W29" s="564"/>
      <c r="X29" s="560"/>
      <c r="Y29" s="1073"/>
      <c r="Z29" s="501"/>
      <c r="AA29" s="501"/>
      <c r="AB29" s="501"/>
      <c r="AC29" s="501"/>
    </row>
    <row r="30" spans="1:29" ht="3.15" customHeight="1"/>
    <row r="31" spans="1:29" ht="96" customHeight="1">
      <c r="L31" s="1">
        <v>1</v>
      </c>
      <c r="M31" s="1208" t="s">
        <v>687</v>
      </c>
      <c r="N31" s="1208"/>
      <c r="O31" s="1208"/>
      <c r="P31" s="1208"/>
      <c r="Q31" s="1208"/>
      <c r="R31" s="1208"/>
      <c r="S31" s="1208"/>
      <c r="T31" s="1208"/>
      <c r="U31" s="1208"/>
      <c r="V31" s="1208"/>
      <c r="W31" s="1208"/>
      <c r="X31" s="1208"/>
      <c r="Y31" s="1094"/>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45"/>
  <sheetViews>
    <sheetView showGridLines="0" topLeftCell="E1" zoomScaleNormal="100" workbookViewId="0">
      <selection activeCell="E1" sqref="E1"/>
    </sheetView>
  </sheetViews>
  <sheetFormatPr defaultColWidth="10.625" defaultRowHeight="13.8"/>
  <cols>
    <col min="1" max="1" width="3.75" style="215" hidden="1" customWidth="1"/>
    <col min="2" max="4" width="3.75" style="202" hidden="1" customWidth="1"/>
    <col min="5" max="5" width="3.75" style="87" customWidth="1"/>
    <col min="6" max="6" width="9.75" style="36" customWidth="1"/>
    <col min="7" max="7" width="37.75" style="36" customWidth="1"/>
    <col min="8" max="8" width="66.875" style="36" customWidth="1"/>
    <col min="9" max="9" width="115.75" style="36" customWidth="1"/>
    <col min="10" max="11" width="10.625" style="202"/>
    <col min="12" max="12" width="11.125" style="202" customWidth="1"/>
    <col min="13" max="20" width="10.625" style="202"/>
    <col min="21" max="16384" width="10.625" style="36"/>
  </cols>
  <sheetData>
    <row r="1" spans="1:20" ht="3.15" customHeight="1">
      <c r="A1" s="215" t="s">
        <v>209</v>
      </c>
    </row>
    <row r="2" spans="1:20" ht="22.2">
      <c r="F2" s="1209" t="s">
        <v>490</v>
      </c>
      <c r="G2" s="1210"/>
      <c r="H2" s="1211"/>
      <c r="I2" s="435"/>
    </row>
    <row r="3" spans="1:20" ht="3.15" customHeight="1"/>
    <row r="4" spans="1:20" s="190" customFormat="1" ht="11.4">
      <c r="A4" s="214"/>
      <c r="B4" s="214"/>
      <c r="C4" s="214"/>
      <c r="D4" s="214"/>
      <c r="F4" s="1163" t="s">
        <v>453</v>
      </c>
      <c r="G4" s="1163"/>
      <c r="H4" s="1163"/>
      <c r="I4" s="1212" t="s">
        <v>454</v>
      </c>
      <c r="J4" s="214"/>
      <c r="K4" s="214"/>
      <c r="L4" s="214"/>
      <c r="M4" s="214"/>
      <c r="N4" s="214"/>
      <c r="O4" s="214"/>
      <c r="P4" s="214"/>
      <c r="Q4" s="214"/>
      <c r="R4" s="214"/>
      <c r="S4" s="214"/>
      <c r="T4" s="214"/>
    </row>
    <row r="5" spans="1:20" s="190" customFormat="1" ht="11.25" customHeight="1">
      <c r="A5" s="214"/>
      <c r="B5" s="214"/>
      <c r="C5" s="214"/>
      <c r="D5" s="214"/>
      <c r="F5" s="319" t="s">
        <v>91</v>
      </c>
      <c r="G5" s="336" t="s">
        <v>456</v>
      </c>
      <c r="H5" s="318" t="s">
        <v>441</v>
      </c>
      <c r="I5" s="1212"/>
      <c r="J5" s="214"/>
      <c r="K5" s="214"/>
      <c r="L5" s="214"/>
      <c r="M5" s="214"/>
      <c r="N5" s="214"/>
      <c r="O5" s="214"/>
      <c r="P5" s="214"/>
      <c r="Q5" s="214"/>
      <c r="R5" s="214"/>
      <c r="S5" s="214"/>
      <c r="T5" s="214"/>
    </row>
    <row r="6" spans="1:20" s="190" customFormat="1" ht="12.15"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600000000000001">
      <c r="A7" s="214"/>
      <c r="B7" s="214"/>
      <c r="C7" s="214"/>
      <c r="D7" s="214"/>
      <c r="F7" s="334">
        <v>1</v>
      </c>
      <c r="G7" s="416" t="s">
        <v>491</v>
      </c>
      <c r="H7" s="317" t="str">
        <f>IF(dateCh="","",dateCh)</f>
        <v>18.12.2020</v>
      </c>
      <c r="I7" s="196" t="s">
        <v>492</v>
      </c>
      <c r="J7" s="333"/>
      <c r="K7" s="214"/>
      <c r="L7" s="214"/>
      <c r="M7" s="214"/>
      <c r="N7" s="214"/>
      <c r="O7" s="214"/>
      <c r="P7" s="214"/>
      <c r="Q7" s="214"/>
      <c r="R7" s="214"/>
      <c r="S7" s="214"/>
      <c r="T7" s="214"/>
    </row>
    <row r="8" spans="1:20" s="190" customFormat="1" ht="45.6">
      <c r="A8" s="1213">
        <v>1</v>
      </c>
      <c r="B8" s="214"/>
      <c r="C8" s="214"/>
      <c r="D8" s="214"/>
      <c r="F8" s="334" t="str">
        <f>"2." &amp;mergeValue(A8)</f>
        <v>2.1</v>
      </c>
      <c r="G8" s="416" t="s">
        <v>493</v>
      </c>
      <c r="H8" s="317" t="str">
        <f>IF('Перечень тарифов'!R21="","наименование отсутствует","" &amp; 'Перечень тарифов'!R21 &amp; "")</f>
        <v>наименование отсутствует</v>
      </c>
      <c r="I8" s="196" t="s">
        <v>589</v>
      </c>
      <c r="J8" s="333"/>
      <c r="K8" s="214"/>
      <c r="L8" s="214"/>
      <c r="M8" s="214"/>
      <c r="N8" s="214"/>
      <c r="O8" s="214"/>
      <c r="P8" s="214"/>
      <c r="Q8" s="214"/>
      <c r="R8" s="214"/>
      <c r="S8" s="214"/>
      <c r="T8" s="214"/>
    </row>
    <row r="9" spans="1:20" s="190" customFormat="1" ht="22.8">
      <c r="A9" s="1213"/>
      <c r="B9" s="214"/>
      <c r="C9" s="214"/>
      <c r="D9" s="214"/>
      <c r="F9" s="334" t="str">
        <f>"3." &amp;mergeValue(A9)</f>
        <v>3.1</v>
      </c>
      <c r="G9" s="416" t="s">
        <v>494</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587</v>
      </c>
      <c r="J9" s="333"/>
      <c r="K9" s="214"/>
      <c r="L9" s="214"/>
      <c r="M9" s="214"/>
      <c r="N9" s="214"/>
      <c r="O9" s="214"/>
      <c r="P9" s="214"/>
      <c r="Q9" s="214"/>
      <c r="R9" s="214"/>
      <c r="S9" s="214"/>
      <c r="T9" s="214"/>
    </row>
    <row r="10" spans="1:20" s="190" customFormat="1" ht="22.8">
      <c r="A10" s="1213"/>
      <c r="B10" s="214"/>
      <c r="C10" s="214"/>
      <c r="D10" s="214"/>
      <c r="F10" s="334" t="str">
        <f>"4."&amp;mergeValue(A10)</f>
        <v>4.1</v>
      </c>
      <c r="G10" s="416" t="s">
        <v>495</v>
      </c>
      <c r="H10" s="318" t="s">
        <v>457</v>
      </c>
      <c r="I10" s="196"/>
      <c r="J10" s="333"/>
      <c r="K10" s="214"/>
      <c r="L10" s="214"/>
      <c r="M10" s="214"/>
      <c r="N10" s="214"/>
      <c r="O10" s="214"/>
      <c r="P10" s="214"/>
      <c r="Q10" s="214"/>
      <c r="R10" s="214"/>
      <c r="S10" s="214"/>
      <c r="T10" s="214"/>
    </row>
    <row r="11" spans="1:20" s="190" customFormat="1" ht="18.600000000000001">
      <c r="A11" s="1213"/>
      <c r="B11" s="1213">
        <v>1</v>
      </c>
      <c r="C11" s="440"/>
      <c r="D11" s="440"/>
      <c r="F11" s="334" t="str">
        <f>"4."&amp;mergeValue(A11) &amp;"."&amp;mergeValue(B11)</f>
        <v>4.1.1</v>
      </c>
      <c r="G11" s="324" t="s">
        <v>591</v>
      </c>
      <c r="H11" s="317" t="str">
        <f>IF(region_name="","",region_name)</f>
        <v>г.Санкт-Петербург</v>
      </c>
      <c r="I11" s="196" t="s">
        <v>498</v>
      </c>
      <c r="J11" s="333"/>
      <c r="K11" s="214"/>
      <c r="L11" s="214"/>
      <c r="M11" s="214"/>
      <c r="N11" s="214"/>
      <c r="O11" s="214"/>
      <c r="P11" s="214"/>
      <c r="Q11" s="214"/>
      <c r="R11" s="214"/>
      <c r="S11" s="214"/>
      <c r="T11" s="214"/>
    </row>
    <row r="12" spans="1:20" s="190" customFormat="1" ht="22.8">
      <c r="A12" s="1213"/>
      <c r="B12" s="1213"/>
      <c r="C12" s="1213">
        <v>1</v>
      </c>
      <c r="D12" s="440"/>
      <c r="F12" s="334" t="str">
        <f>"4."&amp;mergeValue(A12) &amp;"."&amp;mergeValue(B12)&amp;"."&amp;mergeValue(C12)</f>
        <v>4.1.1.1</v>
      </c>
      <c r="G12" s="340" t="s">
        <v>496</v>
      </c>
      <c r="H12" s="317" t="str">
        <f>IF(Территории!H13="","","" &amp; Территории!H13 &amp; "")</f>
        <v>город Санкт-Петербург</v>
      </c>
      <c r="I12" s="196" t="s">
        <v>499</v>
      </c>
      <c r="J12" s="333"/>
      <c r="K12" s="214"/>
      <c r="L12" s="214"/>
      <c r="M12" s="214"/>
      <c r="N12" s="214"/>
      <c r="O12" s="214"/>
      <c r="P12" s="214"/>
      <c r="Q12" s="214"/>
      <c r="R12" s="214"/>
      <c r="S12" s="214"/>
      <c r="T12" s="214"/>
    </row>
    <row r="13" spans="1:20" s="190" customFormat="1" ht="57">
      <c r="A13" s="1213"/>
      <c r="B13" s="1213"/>
      <c r="C13" s="1213"/>
      <c r="D13" s="440">
        <v>1</v>
      </c>
      <c r="F13" s="334" t="str">
        <f>"4."&amp;mergeValue(A13) &amp;"."&amp;mergeValue(B13)&amp;"."&amp;mergeValue(C13)&amp;"."&amp;mergeValue(D13)</f>
        <v>4.1.1.1.1</v>
      </c>
      <c r="G13" s="419" t="s">
        <v>497</v>
      </c>
      <c r="H13" s="317" t="str">
        <f>IF(Территории!R14="","","" &amp; Территории!R14 &amp; "")</f>
        <v>город Санкт-Петербург (40000000)</v>
      </c>
      <c r="I13" s="1107" t="s">
        <v>590</v>
      </c>
      <c r="J13" s="333"/>
      <c r="K13" s="214"/>
      <c r="L13" s="214"/>
      <c r="M13" s="214"/>
      <c r="N13" s="214"/>
      <c r="O13" s="214"/>
      <c r="P13" s="214"/>
      <c r="Q13" s="214"/>
      <c r="R13" s="214"/>
      <c r="S13" s="214"/>
      <c r="T13" s="214"/>
    </row>
    <row r="14" spans="1:20" s="1007" customFormat="1" ht="45.6">
      <c r="A14" s="1213">
        <v>2</v>
      </c>
      <c r="B14" s="1013"/>
      <c r="C14" s="1013"/>
      <c r="D14" s="1013"/>
      <c r="F14" s="1029" t="str">
        <f>"2." &amp;mergeValue(A14)</f>
        <v>2.2</v>
      </c>
      <c r="G14" s="815" t="s">
        <v>493</v>
      </c>
      <c r="H14" s="1112" t="str">
        <f>IF('Перечень тарифов'!R26="","наименование отсутствует","" &amp; 'Перечень тарифов'!R26 &amp; "")</f>
        <v>наименование отсутствует</v>
      </c>
      <c r="I14" s="816" t="s">
        <v>589</v>
      </c>
      <c r="J14" s="615"/>
      <c r="K14" s="1013"/>
      <c r="L14" s="1013"/>
      <c r="M14" s="1013"/>
      <c r="N14" s="1013"/>
      <c r="O14" s="1013"/>
      <c r="P14" s="1013"/>
      <c r="Q14" s="1013"/>
      <c r="R14" s="1013"/>
      <c r="S14" s="1013"/>
      <c r="T14" s="1013"/>
    </row>
    <row r="15" spans="1:20" s="1007" customFormat="1" ht="22.8">
      <c r="A15" s="1213"/>
      <c r="B15" s="1013"/>
      <c r="C15" s="1013"/>
      <c r="D15" s="1013"/>
      <c r="F15" s="1029" t="str">
        <f>"3." &amp;mergeValue(A15)</f>
        <v>3.2</v>
      </c>
      <c r="G15" s="815" t="s">
        <v>494</v>
      </c>
      <c r="H15" s="1112" t="str">
        <f>IF('Перечень тарифов'!F26="","наименование отсутствует","" &amp; 'Перечень тарифов'!F26 &amp; "")</f>
        <v>Передача. Тепловая энергия</v>
      </c>
      <c r="I15" s="816" t="s">
        <v>587</v>
      </c>
      <c r="J15" s="615"/>
      <c r="K15" s="1013"/>
      <c r="L15" s="1013"/>
      <c r="M15" s="1013"/>
      <c r="N15" s="1013"/>
      <c r="O15" s="1013"/>
      <c r="P15" s="1013"/>
      <c r="Q15" s="1013"/>
      <c r="R15" s="1013"/>
      <c r="S15" s="1013"/>
      <c r="T15" s="1013"/>
    </row>
    <row r="16" spans="1:20" s="1007" customFormat="1" ht="22.8">
      <c r="A16" s="1213"/>
      <c r="B16" s="1013"/>
      <c r="C16" s="1013"/>
      <c r="D16" s="1013"/>
      <c r="F16" s="1029" t="str">
        <f>"4."&amp;mergeValue(A16)</f>
        <v>4.2</v>
      </c>
      <c r="G16" s="815" t="s">
        <v>495</v>
      </c>
      <c r="H16" s="1120" t="s">
        <v>457</v>
      </c>
      <c r="I16" s="816"/>
      <c r="J16" s="615"/>
      <c r="K16" s="1013"/>
      <c r="L16" s="1013"/>
      <c r="M16" s="1013"/>
      <c r="N16" s="1013"/>
      <c r="O16" s="1013"/>
      <c r="P16" s="1013"/>
      <c r="Q16" s="1013"/>
      <c r="R16" s="1013"/>
      <c r="S16" s="1013"/>
      <c r="T16" s="1013"/>
    </row>
    <row r="17" spans="1:20" s="1007" customFormat="1" ht="18.600000000000001">
      <c r="A17" s="1213"/>
      <c r="B17" s="1213">
        <v>1</v>
      </c>
      <c r="C17" s="1106"/>
      <c r="D17" s="1106"/>
      <c r="F17" s="1029" t="str">
        <f>"4."&amp;mergeValue(A17) &amp;"."&amp;mergeValue(B17)</f>
        <v>4.2.1</v>
      </c>
      <c r="G17" s="830" t="s">
        <v>591</v>
      </c>
      <c r="H17" s="1112" t="str">
        <f>IF(region_name="","",region_name)</f>
        <v>г.Санкт-Петербург</v>
      </c>
      <c r="I17" s="816" t="s">
        <v>498</v>
      </c>
      <c r="J17" s="615"/>
      <c r="K17" s="1013"/>
      <c r="L17" s="1013"/>
      <c r="M17" s="1013"/>
      <c r="N17" s="1013"/>
      <c r="O17" s="1013"/>
      <c r="P17" s="1013"/>
      <c r="Q17" s="1013"/>
      <c r="R17" s="1013"/>
      <c r="S17" s="1013"/>
      <c r="T17" s="1013"/>
    </row>
    <row r="18" spans="1:20" s="1007" customFormat="1" ht="22.8">
      <c r="A18" s="1213"/>
      <c r="B18" s="1213"/>
      <c r="C18" s="1213">
        <v>1</v>
      </c>
      <c r="D18" s="1106"/>
      <c r="F18" s="1029" t="str">
        <f>"4."&amp;mergeValue(A18) &amp;"."&amp;mergeValue(B18)&amp;"."&amp;mergeValue(C18)</f>
        <v>4.2.1.1</v>
      </c>
      <c r="G18" s="817" t="s">
        <v>496</v>
      </c>
      <c r="H18" s="1112" t="str">
        <f>IF(Территории!H13="","","" &amp; Территории!H13 &amp; "")</f>
        <v>город Санкт-Петербург</v>
      </c>
      <c r="I18" s="816" t="s">
        <v>499</v>
      </c>
      <c r="J18" s="615"/>
      <c r="K18" s="1013"/>
      <c r="L18" s="1013"/>
      <c r="M18" s="1013"/>
      <c r="N18" s="1013"/>
      <c r="O18" s="1013"/>
      <c r="P18" s="1013"/>
      <c r="Q18" s="1013"/>
      <c r="R18" s="1013"/>
      <c r="S18" s="1013"/>
      <c r="T18" s="1013"/>
    </row>
    <row r="19" spans="1:20" s="1007" customFormat="1" ht="57">
      <c r="A19" s="1213"/>
      <c r="B19" s="1213"/>
      <c r="C19" s="1213"/>
      <c r="D19" s="1106">
        <v>1</v>
      </c>
      <c r="F19" s="1029" t="str">
        <f>"4."&amp;mergeValue(A19) &amp;"."&amp;mergeValue(B19)&amp;"."&amp;mergeValue(C19)&amp;"."&amp;mergeValue(D19)</f>
        <v>4.2.1.1.1</v>
      </c>
      <c r="G19" s="818" t="s">
        <v>497</v>
      </c>
      <c r="H19" s="1112" t="str">
        <f>IF(Территории!R14="","","" &amp; Территории!R14 &amp; "")</f>
        <v>город Санкт-Петербург (40000000)</v>
      </c>
      <c r="I19" s="1107" t="s">
        <v>590</v>
      </c>
      <c r="J19" s="615"/>
      <c r="K19" s="1013"/>
      <c r="L19" s="1013"/>
      <c r="M19" s="1013"/>
      <c r="N19" s="1013"/>
      <c r="O19" s="1013"/>
      <c r="P19" s="1013"/>
      <c r="Q19" s="1013"/>
      <c r="R19" s="1013"/>
      <c r="S19" s="1013"/>
      <c r="T19" s="1013"/>
    </row>
    <row r="20" spans="1:20" s="1007" customFormat="1" ht="45.6">
      <c r="A20" s="1213">
        <v>3</v>
      </c>
      <c r="B20" s="1013"/>
      <c r="C20" s="1013"/>
      <c r="D20" s="1013"/>
      <c r="F20" s="1029" t="str">
        <f>"2." &amp;mergeValue(A20)</f>
        <v>2.3</v>
      </c>
      <c r="G20" s="815" t="s">
        <v>493</v>
      </c>
      <c r="H20" s="1112" t="str">
        <f>IF('Перечень тарифов'!R31="","наименование отсутствует","" &amp; 'Перечень тарифов'!R31 &amp; "")</f>
        <v>наименование отсутствует</v>
      </c>
      <c r="I20" s="816" t="s">
        <v>589</v>
      </c>
      <c r="J20" s="615"/>
      <c r="K20" s="1013"/>
      <c r="L20" s="1013"/>
      <c r="M20" s="1013"/>
      <c r="N20" s="1013"/>
      <c r="O20" s="1013"/>
      <c r="P20" s="1013"/>
      <c r="Q20" s="1013"/>
      <c r="R20" s="1013"/>
      <c r="S20" s="1013"/>
      <c r="T20" s="1013"/>
    </row>
    <row r="21" spans="1:20" s="1007" customFormat="1" ht="22.8">
      <c r="A21" s="1213"/>
      <c r="B21" s="1013"/>
      <c r="C21" s="1013"/>
      <c r="D21" s="1013"/>
      <c r="F21" s="1029" t="str">
        <f>"3." &amp;mergeValue(A21)</f>
        <v>3.3</v>
      </c>
      <c r="G21" s="815" t="s">
        <v>494</v>
      </c>
      <c r="H21" s="1112" t="str">
        <f>IF('Перечень тарифов'!F31="","наименование отсутствует","" &amp; 'Перечень тарифов'!F31 &amp; "")</f>
        <v>Производство тепловой энергии. Некомбинированная выработка; Передача. Тепловая энергия; Сбыт. Тепловая энергия</v>
      </c>
      <c r="I21" s="816" t="s">
        <v>587</v>
      </c>
      <c r="J21" s="615"/>
      <c r="K21" s="1013"/>
      <c r="L21" s="1013"/>
      <c r="M21" s="1013"/>
      <c r="N21" s="1013"/>
      <c r="O21" s="1013"/>
      <c r="P21" s="1013"/>
      <c r="Q21" s="1013"/>
      <c r="R21" s="1013"/>
      <c r="S21" s="1013"/>
      <c r="T21" s="1013"/>
    </row>
    <row r="22" spans="1:20" s="1007" customFormat="1" ht="22.8">
      <c r="A22" s="1213"/>
      <c r="B22" s="1013"/>
      <c r="C22" s="1013"/>
      <c r="D22" s="1013"/>
      <c r="F22" s="1029" t="str">
        <f>"4."&amp;mergeValue(A22)</f>
        <v>4.3</v>
      </c>
      <c r="G22" s="815" t="s">
        <v>495</v>
      </c>
      <c r="H22" s="1120" t="s">
        <v>457</v>
      </c>
      <c r="I22" s="816"/>
      <c r="J22" s="615"/>
      <c r="K22" s="1013"/>
      <c r="L22" s="1013"/>
      <c r="M22" s="1013"/>
      <c r="N22" s="1013"/>
      <c r="O22" s="1013"/>
      <c r="P22" s="1013"/>
      <c r="Q22" s="1013"/>
      <c r="R22" s="1013"/>
      <c r="S22" s="1013"/>
      <c r="T22" s="1013"/>
    </row>
    <row r="23" spans="1:20" s="1007" customFormat="1" ht="18.600000000000001">
      <c r="A23" s="1213"/>
      <c r="B23" s="1213">
        <v>1</v>
      </c>
      <c r="C23" s="1106"/>
      <c r="D23" s="1106"/>
      <c r="F23" s="1029" t="str">
        <f>"4."&amp;mergeValue(A23) &amp;"."&amp;mergeValue(B23)</f>
        <v>4.3.1</v>
      </c>
      <c r="G23" s="830" t="s">
        <v>591</v>
      </c>
      <c r="H23" s="1112" t="str">
        <f>IF(region_name="","",region_name)</f>
        <v>г.Санкт-Петербург</v>
      </c>
      <c r="I23" s="816" t="s">
        <v>498</v>
      </c>
      <c r="J23" s="615"/>
      <c r="K23" s="1013"/>
      <c r="L23" s="1013"/>
      <c r="M23" s="1013"/>
      <c r="N23" s="1013"/>
      <c r="O23" s="1013"/>
      <c r="P23" s="1013"/>
      <c r="Q23" s="1013"/>
      <c r="R23" s="1013"/>
      <c r="S23" s="1013"/>
      <c r="T23" s="1013"/>
    </row>
    <row r="24" spans="1:20" s="1007" customFormat="1" ht="22.8">
      <c r="A24" s="1213"/>
      <c r="B24" s="1213"/>
      <c r="C24" s="1213">
        <v>1</v>
      </c>
      <c r="D24" s="1106"/>
      <c r="F24" s="1029" t="str">
        <f>"4."&amp;mergeValue(A24) &amp;"."&amp;mergeValue(B24)&amp;"."&amp;mergeValue(C24)</f>
        <v>4.3.1.1</v>
      </c>
      <c r="G24" s="817" t="s">
        <v>496</v>
      </c>
      <c r="H24" s="1112" t="str">
        <f>IF(Территории!H13="","","" &amp; Территории!H13 &amp; "")</f>
        <v>город Санкт-Петербург</v>
      </c>
      <c r="I24" s="816" t="s">
        <v>499</v>
      </c>
      <c r="J24" s="615"/>
      <c r="K24" s="1013"/>
      <c r="L24" s="1013"/>
      <c r="M24" s="1013"/>
      <c r="N24" s="1013"/>
      <c r="O24" s="1013"/>
      <c r="P24" s="1013"/>
      <c r="Q24" s="1013"/>
      <c r="R24" s="1013"/>
      <c r="S24" s="1013"/>
      <c r="T24" s="1013"/>
    </row>
    <row r="25" spans="1:20" s="1007" customFormat="1" ht="57">
      <c r="A25" s="1213"/>
      <c r="B25" s="1213"/>
      <c r="C25" s="1213"/>
      <c r="D25" s="1106">
        <v>1</v>
      </c>
      <c r="F25" s="1029" t="str">
        <f>"4."&amp;mergeValue(A25) &amp;"."&amp;mergeValue(B25)&amp;"."&amp;mergeValue(C25)&amp;"."&amp;mergeValue(D25)</f>
        <v>4.3.1.1.1</v>
      </c>
      <c r="G25" s="818" t="s">
        <v>497</v>
      </c>
      <c r="H25" s="1112" t="str">
        <f>IF(Территории!R14="","","" &amp; Территории!R14 &amp; "")</f>
        <v>город Санкт-Петербург (40000000)</v>
      </c>
      <c r="I25" s="1107" t="s">
        <v>590</v>
      </c>
      <c r="J25" s="615"/>
      <c r="K25" s="1013"/>
      <c r="L25" s="1013"/>
      <c r="M25" s="1013"/>
      <c r="N25" s="1013"/>
      <c r="O25" s="1013"/>
      <c r="P25" s="1013"/>
      <c r="Q25" s="1013"/>
      <c r="R25" s="1013"/>
      <c r="S25" s="1013"/>
      <c r="T25" s="1013"/>
    </row>
    <row r="26" spans="1:20" s="1007" customFormat="1" ht="45.6">
      <c r="A26" s="1213">
        <v>4</v>
      </c>
      <c r="B26" s="1013"/>
      <c r="C26" s="1013"/>
      <c r="D26" s="1013"/>
      <c r="F26" s="1029" t="str">
        <f>"2." &amp;mergeValue(A26)</f>
        <v>2.4</v>
      </c>
      <c r="G26" s="815" t="s">
        <v>493</v>
      </c>
      <c r="H26" s="1112" t="str">
        <f>IF('Перечень тарифов'!R37="","наименование отсутствует","" &amp; 'Перечень тарифов'!R37 &amp; "")</f>
        <v>наименование отсутствует</v>
      </c>
      <c r="I26" s="816" t="s">
        <v>589</v>
      </c>
      <c r="J26" s="615"/>
      <c r="K26" s="1013"/>
      <c r="L26" s="1013"/>
      <c r="M26" s="1013"/>
      <c r="N26" s="1013"/>
      <c r="O26" s="1013"/>
      <c r="P26" s="1013"/>
      <c r="Q26" s="1013"/>
      <c r="R26" s="1013"/>
      <c r="S26" s="1013"/>
      <c r="T26" s="1013"/>
    </row>
    <row r="27" spans="1:20" s="1007" customFormat="1" ht="34.200000000000003">
      <c r="A27" s="1213"/>
      <c r="B27" s="1013"/>
      <c r="C27" s="1013"/>
      <c r="D27" s="1013"/>
      <c r="F27" s="1029" t="str">
        <f>"3." &amp;mergeValue(A27)</f>
        <v>3.4</v>
      </c>
      <c r="G27" s="815" t="s">
        <v>494</v>
      </c>
      <c r="H27" s="1112" t="str">
        <f>IF('Перечень тарифов'!F37="","наименование отсутствует","" &amp; 'Перечень тарифов'!F37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816" t="s">
        <v>587</v>
      </c>
      <c r="J27" s="615"/>
      <c r="K27" s="1013"/>
      <c r="L27" s="1013"/>
      <c r="M27" s="1013"/>
      <c r="N27" s="1013"/>
      <c r="O27" s="1013"/>
      <c r="P27" s="1013"/>
      <c r="Q27" s="1013"/>
      <c r="R27" s="1013"/>
      <c r="S27" s="1013"/>
      <c r="T27" s="1013"/>
    </row>
    <row r="28" spans="1:20" s="1007" customFormat="1" ht="22.8">
      <c r="A28" s="1213"/>
      <c r="B28" s="1013"/>
      <c r="C28" s="1013"/>
      <c r="D28" s="1013"/>
      <c r="F28" s="1029" t="str">
        <f>"4."&amp;mergeValue(A28)</f>
        <v>4.4</v>
      </c>
      <c r="G28" s="815" t="s">
        <v>495</v>
      </c>
      <c r="H28" s="1120" t="s">
        <v>457</v>
      </c>
      <c r="I28" s="816"/>
      <c r="J28" s="615"/>
      <c r="K28" s="1013"/>
      <c r="L28" s="1013"/>
      <c r="M28" s="1013"/>
      <c r="N28" s="1013"/>
      <c r="O28" s="1013"/>
      <c r="P28" s="1013"/>
      <c r="Q28" s="1013"/>
      <c r="R28" s="1013"/>
      <c r="S28" s="1013"/>
      <c r="T28" s="1013"/>
    </row>
    <row r="29" spans="1:20" s="1007" customFormat="1" ht="18.600000000000001">
      <c r="A29" s="1213"/>
      <c r="B29" s="1213">
        <v>1</v>
      </c>
      <c r="C29" s="1106"/>
      <c r="D29" s="1106"/>
      <c r="F29" s="1029" t="str">
        <f>"4."&amp;mergeValue(A29) &amp;"."&amp;mergeValue(B29)</f>
        <v>4.4.1</v>
      </c>
      <c r="G29" s="830" t="s">
        <v>591</v>
      </c>
      <c r="H29" s="1112" t="str">
        <f>IF(region_name="","",region_name)</f>
        <v>г.Санкт-Петербург</v>
      </c>
      <c r="I29" s="816" t="s">
        <v>498</v>
      </c>
      <c r="J29" s="615"/>
      <c r="K29" s="1013"/>
      <c r="L29" s="1013"/>
      <c r="M29" s="1013"/>
      <c r="N29" s="1013"/>
      <c r="O29" s="1013"/>
      <c r="P29" s="1013"/>
      <c r="Q29" s="1013"/>
      <c r="R29" s="1013"/>
      <c r="S29" s="1013"/>
      <c r="T29" s="1013"/>
    </row>
    <row r="30" spans="1:20" s="1007" customFormat="1" ht="22.8">
      <c r="A30" s="1213"/>
      <c r="B30" s="1213"/>
      <c r="C30" s="1213">
        <v>1</v>
      </c>
      <c r="D30" s="1106"/>
      <c r="F30" s="1029" t="str">
        <f>"4."&amp;mergeValue(A30) &amp;"."&amp;mergeValue(B30)&amp;"."&amp;mergeValue(C30)</f>
        <v>4.4.1.1</v>
      </c>
      <c r="G30" s="817" t="s">
        <v>496</v>
      </c>
      <c r="H30" s="1112" t="str">
        <f>IF(Территории!H13="","","" &amp; Территории!H13 &amp; "")</f>
        <v>город Санкт-Петербург</v>
      </c>
      <c r="I30" s="816" t="s">
        <v>499</v>
      </c>
      <c r="J30" s="615"/>
      <c r="K30" s="1013"/>
      <c r="L30" s="1013"/>
      <c r="M30" s="1013"/>
      <c r="N30" s="1013"/>
      <c r="O30" s="1013"/>
      <c r="P30" s="1013"/>
      <c r="Q30" s="1013"/>
      <c r="R30" s="1013"/>
      <c r="S30" s="1013"/>
      <c r="T30" s="1013"/>
    </row>
    <row r="31" spans="1:20" s="1007" customFormat="1" ht="57">
      <c r="A31" s="1213"/>
      <c r="B31" s="1213"/>
      <c r="C31" s="1213"/>
      <c r="D31" s="1106">
        <v>1</v>
      </c>
      <c r="F31" s="1029" t="str">
        <f>"4."&amp;mergeValue(A31) &amp;"."&amp;mergeValue(B31)&amp;"."&amp;mergeValue(C31)&amp;"."&amp;mergeValue(D31)</f>
        <v>4.4.1.1.1</v>
      </c>
      <c r="G31" s="818" t="s">
        <v>497</v>
      </c>
      <c r="H31" s="1112" t="str">
        <f>IF(Территории!R14="","","" &amp; Территории!R14 &amp; "")</f>
        <v>город Санкт-Петербург (40000000)</v>
      </c>
      <c r="I31" s="1107" t="s">
        <v>590</v>
      </c>
      <c r="J31" s="615"/>
      <c r="K31" s="1013"/>
      <c r="L31" s="1013"/>
      <c r="M31" s="1013"/>
      <c r="N31" s="1013"/>
      <c r="O31" s="1013"/>
      <c r="P31" s="1013"/>
      <c r="Q31" s="1013"/>
      <c r="R31" s="1013"/>
      <c r="S31" s="1013"/>
      <c r="T31" s="1013"/>
    </row>
    <row r="32" spans="1:20" s="1007" customFormat="1" ht="45.6">
      <c r="A32" s="1213">
        <v>5</v>
      </c>
      <c r="B32" s="1013"/>
      <c r="C32" s="1013"/>
      <c r="D32" s="1013"/>
      <c r="F32" s="1029" t="str">
        <f>"2." &amp;mergeValue(A32)</f>
        <v>2.5</v>
      </c>
      <c r="G32" s="815" t="s">
        <v>493</v>
      </c>
      <c r="H32" s="1112" t="str">
        <f>IF('Перечень тарифов'!R42="","наименование отсутствует","" &amp; 'Перечень тарифов'!R42 &amp; "")</f>
        <v>наименование отсутствует</v>
      </c>
      <c r="I32" s="816" t="s">
        <v>589</v>
      </c>
      <c r="J32" s="615"/>
      <c r="K32" s="1013"/>
      <c r="L32" s="1013"/>
      <c r="M32" s="1013"/>
      <c r="N32" s="1013"/>
      <c r="O32" s="1013"/>
      <c r="P32" s="1013"/>
      <c r="Q32" s="1013"/>
      <c r="R32" s="1013"/>
      <c r="S32" s="1013"/>
      <c r="T32" s="1013"/>
    </row>
    <row r="33" spans="1:20" s="1007" customFormat="1" ht="22.8">
      <c r="A33" s="1213"/>
      <c r="B33" s="1013"/>
      <c r="C33" s="1013"/>
      <c r="D33" s="1013"/>
      <c r="F33" s="1029" t="str">
        <f>"3." &amp;mergeValue(A33)</f>
        <v>3.5</v>
      </c>
      <c r="G33" s="815" t="s">
        <v>494</v>
      </c>
      <c r="H33" s="1112" t="str">
        <f>IF('Перечень тарифов'!F42="","наименование отсутствует","" &amp; 'Перечень тарифов'!F42 &amp; "")</f>
        <v>Производство. Теплоноситель; Передача. Теплоноситель; Сбыт. Теплоноситель</v>
      </c>
      <c r="I33" s="816" t="s">
        <v>587</v>
      </c>
      <c r="J33" s="615"/>
      <c r="K33" s="1013"/>
      <c r="L33" s="1013"/>
      <c r="M33" s="1013"/>
      <c r="N33" s="1013"/>
      <c r="O33" s="1013"/>
      <c r="P33" s="1013"/>
      <c r="Q33" s="1013"/>
      <c r="R33" s="1013"/>
      <c r="S33" s="1013"/>
      <c r="T33" s="1013"/>
    </row>
    <row r="34" spans="1:20" s="1007" customFormat="1" ht="22.8">
      <c r="A34" s="1213"/>
      <c r="B34" s="1013"/>
      <c r="C34" s="1013"/>
      <c r="D34" s="1013"/>
      <c r="F34" s="1029" t="str">
        <f>"4."&amp;mergeValue(A34)</f>
        <v>4.5</v>
      </c>
      <c r="G34" s="815" t="s">
        <v>495</v>
      </c>
      <c r="H34" s="1120" t="s">
        <v>457</v>
      </c>
      <c r="I34" s="816"/>
      <c r="J34" s="615"/>
      <c r="K34" s="1013"/>
      <c r="L34" s="1013"/>
      <c r="M34" s="1013"/>
      <c r="N34" s="1013"/>
      <c r="O34" s="1013"/>
      <c r="P34" s="1013"/>
      <c r="Q34" s="1013"/>
      <c r="R34" s="1013"/>
      <c r="S34" s="1013"/>
      <c r="T34" s="1013"/>
    </row>
    <row r="35" spans="1:20" s="1007" customFormat="1" ht="18.600000000000001">
      <c r="A35" s="1213"/>
      <c r="B35" s="1213">
        <v>1</v>
      </c>
      <c r="C35" s="1106"/>
      <c r="D35" s="1106"/>
      <c r="F35" s="1029" t="str">
        <f>"4."&amp;mergeValue(A35) &amp;"."&amp;mergeValue(B35)</f>
        <v>4.5.1</v>
      </c>
      <c r="G35" s="830" t="s">
        <v>591</v>
      </c>
      <c r="H35" s="1112" t="str">
        <f>IF(region_name="","",region_name)</f>
        <v>г.Санкт-Петербург</v>
      </c>
      <c r="I35" s="816" t="s">
        <v>498</v>
      </c>
      <c r="J35" s="615"/>
      <c r="K35" s="1013"/>
      <c r="L35" s="1013"/>
      <c r="M35" s="1013"/>
      <c r="N35" s="1013"/>
      <c r="O35" s="1013"/>
      <c r="P35" s="1013"/>
      <c r="Q35" s="1013"/>
      <c r="R35" s="1013"/>
      <c r="S35" s="1013"/>
      <c r="T35" s="1013"/>
    </row>
    <row r="36" spans="1:20" s="1007" customFormat="1" ht="22.8">
      <c r="A36" s="1213"/>
      <c r="B36" s="1213"/>
      <c r="C36" s="1213">
        <v>1</v>
      </c>
      <c r="D36" s="1106"/>
      <c r="F36" s="1029" t="str">
        <f>"4."&amp;mergeValue(A36) &amp;"."&amp;mergeValue(B36)&amp;"."&amp;mergeValue(C36)</f>
        <v>4.5.1.1</v>
      </c>
      <c r="G36" s="817" t="s">
        <v>496</v>
      </c>
      <c r="H36" s="1112" t="str">
        <f>IF(Территории!H13="","","" &amp; Территории!H13 &amp; "")</f>
        <v>город Санкт-Петербург</v>
      </c>
      <c r="I36" s="816" t="s">
        <v>499</v>
      </c>
      <c r="J36" s="615"/>
      <c r="K36" s="1013"/>
      <c r="L36" s="1013"/>
      <c r="M36" s="1013"/>
      <c r="N36" s="1013"/>
      <c r="O36" s="1013"/>
      <c r="P36" s="1013"/>
      <c r="Q36" s="1013"/>
      <c r="R36" s="1013"/>
      <c r="S36" s="1013"/>
      <c r="T36" s="1013"/>
    </row>
    <row r="37" spans="1:20" s="1007" customFormat="1" ht="57">
      <c r="A37" s="1213"/>
      <c r="B37" s="1213"/>
      <c r="C37" s="1213"/>
      <c r="D37" s="1106">
        <v>1</v>
      </c>
      <c r="F37" s="1029" t="str">
        <f>"4."&amp;mergeValue(A37) &amp;"."&amp;mergeValue(B37)&amp;"."&amp;mergeValue(C37)&amp;"."&amp;mergeValue(D37)</f>
        <v>4.5.1.1.1</v>
      </c>
      <c r="G37" s="818" t="s">
        <v>497</v>
      </c>
      <c r="H37" s="1112" t="str">
        <f>IF(Территории!R14="","","" &amp; Территории!R14 &amp; "")</f>
        <v>город Санкт-Петербург (40000000)</v>
      </c>
      <c r="I37" s="1107" t="s">
        <v>590</v>
      </c>
      <c r="J37" s="615"/>
      <c r="K37" s="1013"/>
      <c r="L37" s="1013"/>
      <c r="M37" s="1013"/>
      <c r="N37" s="1013"/>
      <c r="O37" s="1013"/>
      <c r="P37" s="1013"/>
      <c r="Q37" s="1013"/>
      <c r="R37" s="1013"/>
      <c r="S37" s="1013"/>
      <c r="T37" s="1013"/>
    </row>
    <row r="38" spans="1:20" s="1007" customFormat="1" ht="45.6">
      <c r="A38" s="1213">
        <v>6</v>
      </c>
      <c r="B38" s="1013"/>
      <c r="C38" s="1013"/>
      <c r="D38" s="1013"/>
      <c r="F38" s="1029" t="str">
        <f>"2." &amp;mergeValue(A38)</f>
        <v>2.6</v>
      </c>
      <c r="G38" s="815" t="s">
        <v>493</v>
      </c>
      <c r="H38" s="1112" t="str">
        <f>IF('Перечень тарифов'!R47="","наименование отсутствует","" &amp; 'Перечень тарифов'!R47 &amp; "")</f>
        <v>наименование отсутствует</v>
      </c>
      <c r="I38" s="816" t="s">
        <v>589</v>
      </c>
      <c r="J38" s="615"/>
      <c r="K38" s="1013"/>
      <c r="L38" s="1013"/>
      <c r="M38" s="1013"/>
      <c r="N38" s="1013"/>
      <c r="O38" s="1013"/>
      <c r="P38" s="1013"/>
      <c r="Q38" s="1013"/>
      <c r="R38" s="1013"/>
      <c r="S38" s="1013"/>
      <c r="T38" s="1013"/>
    </row>
    <row r="39" spans="1:20" s="1007" customFormat="1" ht="22.8">
      <c r="A39" s="1213"/>
      <c r="B39" s="1013"/>
      <c r="C39" s="1013"/>
      <c r="D39" s="1013"/>
      <c r="F39" s="1029" t="str">
        <f>"3." &amp;mergeValue(A39)</f>
        <v>3.6</v>
      </c>
      <c r="G39" s="815" t="s">
        <v>494</v>
      </c>
      <c r="H39" s="1112" t="str">
        <f>IF('Перечень тарифов'!F47="","наименование отсутствует","" &amp; 'Перечень тарифов'!F47 &amp; "")</f>
        <v>Подключение (технологическое присоединение) к системе теплоснабжения</v>
      </c>
      <c r="I39" s="816" t="s">
        <v>587</v>
      </c>
      <c r="J39" s="615"/>
      <c r="K39" s="1013"/>
      <c r="L39" s="1013"/>
      <c r="M39" s="1013"/>
      <c r="N39" s="1013"/>
      <c r="O39" s="1013"/>
      <c r="P39" s="1013"/>
      <c r="Q39" s="1013"/>
      <c r="R39" s="1013"/>
      <c r="S39" s="1013"/>
      <c r="T39" s="1013"/>
    </row>
    <row r="40" spans="1:20" s="1007" customFormat="1" ht="22.8">
      <c r="A40" s="1213"/>
      <c r="B40" s="1013"/>
      <c r="C40" s="1013"/>
      <c r="D40" s="1013"/>
      <c r="F40" s="1029" t="str">
        <f>"4."&amp;mergeValue(A40)</f>
        <v>4.6</v>
      </c>
      <c r="G40" s="815" t="s">
        <v>495</v>
      </c>
      <c r="H40" s="1120" t="s">
        <v>457</v>
      </c>
      <c r="I40" s="816"/>
      <c r="J40" s="615"/>
      <c r="K40" s="1013"/>
      <c r="L40" s="1013"/>
      <c r="M40" s="1013"/>
      <c r="N40" s="1013"/>
      <c r="O40" s="1013"/>
      <c r="P40" s="1013"/>
      <c r="Q40" s="1013"/>
      <c r="R40" s="1013"/>
      <c r="S40" s="1013"/>
      <c r="T40" s="1013"/>
    </row>
    <row r="41" spans="1:20" s="1007" customFormat="1" ht="18.600000000000001">
      <c r="A41" s="1213"/>
      <c r="B41" s="1213">
        <v>1</v>
      </c>
      <c r="C41" s="1106"/>
      <c r="D41" s="1106"/>
      <c r="F41" s="1029" t="str">
        <f>"4."&amp;mergeValue(A41) &amp;"."&amp;mergeValue(B41)</f>
        <v>4.6.1</v>
      </c>
      <c r="G41" s="830" t="s">
        <v>591</v>
      </c>
      <c r="H41" s="1112" t="str">
        <f>IF(region_name="","",region_name)</f>
        <v>г.Санкт-Петербург</v>
      </c>
      <c r="I41" s="816" t="s">
        <v>498</v>
      </c>
      <c r="J41" s="615"/>
      <c r="K41" s="1013"/>
      <c r="L41" s="1013"/>
      <c r="M41" s="1013"/>
      <c r="N41" s="1013"/>
      <c r="O41" s="1013"/>
      <c r="P41" s="1013"/>
      <c r="Q41" s="1013"/>
      <c r="R41" s="1013"/>
      <c r="S41" s="1013"/>
      <c r="T41" s="1013"/>
    </row>
    <row r="42" spans="1:20" s="1007" customFormat="1" ht="22.8">
      <c r="A42" s="1213"/>
      <c r="B42" s="1213"/>
      <c r="C42" s="1213">
        <v>1</v>
      </c>
      <c r="D42" s="1106"/>
      <c r="F42" s="1029" t="str">
        <f>"4."&amp;mergeValue(A42) &amp;"."&amp;mergeValue(B42)&amp;"."&amp;mergeValue(C42)</f>
        <v>4.6.1.1</v>
      </c>
      <c r="G42" s="817" t="s">
        <v>496</v>
      </c>
      <c r="H42" s="1112" t="str">
        <f>IF(Территории!H13="","","" &amp; Территории!H13 &amp; "")</f>
        <v>город Санкт-Петербург</v>
      </c>
      <c r="I42" s="816" t="s">
        <v>499</v>
      </c>
      <c r="J42" s="615"/>
      <c r="K42" s="1013"/>
      <c r="L42" s="1013"/>
      <c r="M42" s="1013"/>
      <c r="N42" s="1013"/>
      <c r="O42" s="1013"/>
      <c r="P42" s="1013"/>
      <c r="Q42" s="1013"/>
      <c r="R42" s="1013"/>
      <c r="S42" s="1013"/>
      <c r="T42" s="1013"/>
    </row>
    <row r="43" spans="1:20" s="1007" customFormat="1" ht="57">
      <c r="A43" s="1213"/>
      <c r="B43" s="1213"/>
      <c r="C43" s="1213"/>
      <c r="D43" s="1106">
        <v>1</v>
      </c>
      <c r="F43" s="1029" t="str">
        <f>"4."&amp;mergeValue(A43) &amp;"."&amp;mergeValue(B43)&amp;"."&amp;mergeValue(C43)&amp;"."&amp;mergeValue(D43)</f>
        <v>4.6.1.1.1</v>
      </c>
      <c r="G43" s="818" t="s">
        <v>497</v>
      </c>
      <c r="H43" s="1112" t="str">
        <f>IF(Территории!R14="","","" &amp; Территории!R14 &amp; "")</f>
        <v>город Санкт-Петербург (40000000)</v>
      </c>
      <c r="I43" s="1107" t="s">
        <v>590</v>
      </c>
      <c r="J43" s="615"/>
      <c r="K43" s="1013"/>
      <c r="L43" s="1013"/>
      <c r="M43" s="1013"/>
      <c r="N43" s="1013"/>
      <c r="O43" s="1013"/>
      <c r="P43" s="1013"/>
      <c r="Q43" s="1013"/>
      <c r="R43" s="1013"/>
      <c r="S43" s="1013"/>
      <c r="T43" s="1013"/>
    </row>
    <row r="44" spans="1:20" s="326" customFormat="1" ht="3.15" customHeight="1">
      <c r="A44" s="327"/>
      <c r="B44" s="327"/>
      <c r="C44" s="327"/>
      <c r="D44" s="327"/>
      <c r="F44" s="325"/>
      <c r="G44" s="417"/>
      <c r="H44" s="418"/>
      <c r="I44" s="226"/>
      <c r="J44" s="327"/>
      <c r="K44" s="327"/>
      <c r="L44" s="327"/>
      <c r="M44" s="327"/>
      <c r="N44" s="327"/>
      <c r="O44" s="327"/>
      <c r="P44" s="327"/>
      <c r="Q44" s="327"/>
      <c r="R44" s="327"/>
      <c r="S44" s="327"/>
      <c r="T44" s="327"/>
    </row>
    <row r="45" spans="1:20" s="326" customFormat="1" ht="15" customHeight="1">
      <c r="A45" s="327"/>
      <c r="B45" s="327"/>
      <c r="C45" s="327"/>
      <c r="D45" s="327"/>
      <c r="F45" s="325"/>
      <c r="G45" s="1208" t="s">
        <v>592</v>
      </c>
      <c r="H45" s="1208"/>
      <c r="I45" s="226"/>
      <c r="J45" s="327"/>
      <c r="K45" s="327"/>
      <c r="L45" s="327"/>
      <c r="M45" s="327"/>
      <c r="N45" s="327"/>
      <c r="O45" s="327"/>
      <c r="P45" s="327"/>
      <c r="Q45" s="327"/>
      <c r="R45" s="327"/>
      <c r="S45" s="327"/>
      <c r="T45" s="327"/>
    </row>
  </sheetData>
  <sheetProtection algorithmName="SHA-512" hashValue="jOvef5katAOfQv+SLA9WF8l89KTlv8OoEfvk6izW0+k40g4WTbkbtb0HhMiSiV9g4xTnzwnM5qTGXTE16NQQUQ==" saltValue="HBfeQrIB7pGYx/w4gjJqGw==" spinCount="100000" sheet="1" objects="1" scenarios="1" formatColumns="0" formatRows="0"/>
  <mergeCells count="22">
    <mergeCell ref="A26:A31"/>
    <mergeCell ref="B29:B31"/>
    <mergeCell ref="C30:C31"/>
    <mergeCell ref="A32:A37"/>
    <mergeCell ref="B35:B37"/>
    <mergeCell ref="C36:C37"/>
    <mergeCell ref="G45:H45"/>
    <mergeCell ref="F2:H2"/>
    <mergeCell ref="F4:H4"/>
    <mergeCell ref="I4:I5"/>
    <mergeCell ref="A8:A13"/>
    <mergeCell ref="B11:B13"/>
    <mergeCell ref="C12:C13"/>
    <mergeCell ref="A14:A19"/>
    <mergeCell ref="B17:B19"/>
    <mergeCell ref="C18:C19"/>
    <mergeCell ref="A20:A25"/>
    <mergeCell ref="B23:B25"/>
    <mergeCell ref="C24:C25"/>
    <mergeCell ref="A38:A43"/>
    <mergeCell ref="B41:B43"/>
    <mergeCell ref="C42:C43"/>
  </mergeCells>
  <dataValidations count="1">
    <dataValidation type="textLength" operator="lessThanOrEqual" allowBlank="1" showInputMessage="1" showErrorMessage="1" errorTitle="Ошибка" error="Допускается ввод не более 900 символов!" sqref="I44:I4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4"/>
  <sheetViews>
    <sheetView showGridLines="0" topLeftCell="C4" zoomScaleNormal="100" workbookViewId="0">
      <selection activeCell="C4" sqref="C4"/>
    </sheetView>
  </sheetViews>
  <sheetFormatPr defaultColWidth="10.625" defaultRowHeight="13.8"/>
  <cols>
    <col min="1" max="1" width="9.125" style="96" hidden="1" customWidth="1"/>
    <col min="2" max="2" width="9.125" style="186" hidden="1" customWidth="1"/>
    <col min="3" max="3" width="3.75" style="87" customWidth="1"/>
    <col min="4" max="4" width="6.25" style="36" bestFit="1" customWidth="1"/>
    <col min="5" max="6" width="64.125" style="36" customWidth="1"/>
    <col min="7" max="7" width="115.75" style="36" customWidth="1"/>
    <col min="8" max="8" width="10.625" style="36"/>
    <col min="9" max="10" width="10.625" style="212"/>
    <col min="11" max="16384" width="10.625" style="36"/>
  </cols>
  <sheetData>
    <row r="1" spans="1:16" hidden="1">
      <c r="M1" s="411"/>
      <c r="N1" s="411"/>
      <c r="P1" s="411"/>
    </row>
    <row r="2" spans="1:16" hidden="1"/>
    <row r="3" spans="1:16" hidden="1"/>
    <row r="4" spans="1:16" ht="3.15" customHeight="1">
      <c r="C4" s="86"/>
      <c r="D4" s="37"/>
      <c r="E4" s="37"/>
      <c r="F4" s="38"/>
      <c r="G4" s="38"/>
    </row>
    <row r="5" spans="1:16" ht="22.2">
      <c r="C5" s="86"/>
      <c r="D5" s="1229" t="s">
        <v>728</v>
      </c>
      <c r="E5" s="1229"/>
      <c r="F5" s="1229"/>
      <c r="G5" s="437"/>
    </row>
    <row r="6" spans="1:16" ht="3.15" customHeight="1">
      <c r="C6" s="86"/>
      <c r="D6" s="37"/>
      <c r="E6" s="84"/>
      <c r="F6" s="83"/>
      <c r="G6" s="286"/>
    </row>
    <row r="7" spans="1:16">
      <c r="C7" s="86"/>
      <c r="D7" s="1242" t="s">
        <v>453</v>
      </c>
      <c r="E7" s="1242"/>
      <c r="F7" s="1242"/>
      <c r="G7" s="1294" t="s">
        <v>454</v>
      </c>
    </row>
    <row r="8" spans="1:16" ht="22.8">
      <c r="C8" s="86"/>
      <c r="D8" s="103" t="s">
        <v>91</v>
      </c>
      <c r="E8" s="113" t="s">
        <v>456</v>
      </c>
      <c r="F8" s="113" t="s">
        <v>455</v>
      </c>
      <c r="G8" s="1294"/>
    </row>
    <row r="9" spans="1:16" ht="12.15" customHeight="1">
      <c r="C9" s="86"/>
      <c r="D9" s="42" t="s">
        <v>92</v>
      </c>
      <c r="E9" s="42" t="s">
        <v>48</v>
      </c>
      <c r="F9" s="42" t="s">
        <v>49</v>
      </c>
      <c r="G9" s="42" t="s">
        <v>50</v>
      </c>
    </row>
    <row r="10" spans="1:16" ht="30.15" customHeight="1">
      <c r="A10" s="285"/>
      <c r="C10" s="86"/>
      <c r="D10" s="187">
        <v>1</v>
      </c>
      <c r="E10" s="294" t="s">
        <v>690</v>
      </c>
      <c r="F10" s="295" t="s">
        <v>457</v>
      </c>
      <c r="G10" s="196"/>
    </row>
    <row r="11" spans="1:16" ht="18.75" customHeight="1">
      <c r="A11" s="285"/>
      <c r="C11" s="86"/>
      <c r="D11" s="187" t="s">
        <v>294</v>
      </c>
      <c r="E11" s="287" t="s">
        <v>691</v>
      </c>
      <c r="F11" s="295" t="s">
        <v>457</v>
      </c>
      <c r="G11" s="196"/>
    </row>
    <row r="12" spans="1:16" ht="20.100000000000001" customHeight="1">
      <c r="A12" s="285"/>
      <c r="C12" s="86"/>
      <c r="D12" s="187" t="s">
        <v>8</v>
      </c>
      <c r="E12" s="289" t="s">
        <v>1684</v>
      </c>
      <c r="F12" s="1086" t="s">
        <v>1697</v>
      </c>
      <c r="G12" s="1232" t="s">
        <v>596</v>
      </c>
    </row>
    <row r="13" spans="1:16" s="1057" customFormat="1" ht="20.100000000000001" customHeight="1">
      <c r="A13" s="97"/>
      <c r="B13" s="186"/>
      <c r="C13" s="1125" t="s">
        <v>1649</v>
      </c>
      <c r="D13" s="187" t="s">
        <v>1672</v>
      </c>
      <c r="E13" s="292" t="s">
        <v>1709</v>
      </c>
      <c r="F13" s="1086" t="s">
        <v>1698</v>
      </c>
      <c r="G13" s="1233"/>
      <c r="I13" s="829"/>
      <c r="J13" s="829"/>
    </row>
    <row r="14" spans="1:16" s="1057" customFormat="1" ht="20.100000000000001" customHeight="1">
      <c r="A14" s="97"/>
      <c r="B14" s="186"/>
      <c r="C14" s="1125" t="s">
        <v>1649</v>
      </c>
      <c r="D14" s="187" t="s">
        <v>1673</v>
      </c>
      <c r="E14" s="292" t="s">
        <v>1730</v>
      </c>
      <c r="F14" s="1086" t="s">
        <v>1699</v>
      </c>
      <c r="G14" s="1233"/>
      <c r="I14" s="829"/>
      <c r="J14" s="829"/>
    </row>
    <row r="15" spans="1:16" s="1057" customFormat="1" ht="20.100000000000001" customHeight="1">
      <c r="A15" s="97"/>
      <c r="B15" s="186"/>
      <c r="C15" s="1125" t="s">
        <v>1649</v>
      </c>
      <c r="D15" s="187" t="s">
        <v>1674</v>
      </c>
      <c r="E15" s="292" t="s">
        <v>1685</v>
      </c>
      <c r="F15" s="1086" t="s">
        <v>1700</v>
      </c>
      <c r="G15" s="1233"/>
      <c r="I15" s="829"/>
      <c r="J15" s="829"/>
    </row>
    <row r="16" spans="1:16" s="1057" customFormat="1" ht="20.100000000000001" customHeight="1">
      <c r="A16" s="97"/>
      <c r="B16" s="186"/>
      <c r="C16" s="1125" t="s">
        <v>1649</v>
      </c>
      <c r="D16" s="187" t="s">
        <v>1675</v>
      </c>
      <c r="E16" s="292" t="s">
        <v>1686</v>
      </c>
      <c r="F16" s="1086" t="s">
        <v>1701</v>
      </c>
      <c r="G16" s="1233"/>
      <c r="I16" s="829"/>
      <c r="J16" s="829"/>
    </row>
    <row r="17" spans="1:10" s="1057" customFormat="1" ht="20.100000000000001" customHeight="1">
      <c r="A17" s="97"/>
      <c r="B17" s="186"/>
      <c r="C17" s="1125" t="s">
        <v>1649</v>
      </c>
      <c r="D17" s="187" t="s">
        <v>1676</v>
      </c>
      <c r="E17" s="292" t="s">
        <v>1687</v>
      </c>
      <c r="F17" s="1086" t="s">
        <v>1702</v>
      </c>
      <c r="G17" s="1233"/>
      <c r="I17" s="829"/>
      <c r="J17" s="829"/>
    </row>
    <row r="18" spans="1:10" s="1057" customFormat="1" ht="20.100000000000001" customHeight="1">
      <c r="A18" s="97"/>
      <c r="B18" s="186"/>
      <c r="C18" s="1125" t="s">
        <v>1649</v>
      </c>
      <c r="D18" s="187" t="s">
        <v>1677</v>
      </c>
      <c r="E18" s="292" t="s">
        <v>1688</v>
      </c>
      <c r="F18" s="1086" t="s">
        <v>1703</v>
      </c>
      <c r="G18" s="1233"/>
      <c r="I18" s="829"/>
      <c r="J18" s="829"/>
    </row>
    <row r="19" spans="1:10" s="1057" customFormat="1" ht="20.100000000000001" customHeight="1">
      <c r="A19" s="97"/>
      <c r="B19" s="186"/>
      <c r="C19" s="1125" t="s">
        <v>1649</v>
      </c>
      <c r="D19" s="187" t="s">
        <v>1678</v>
      </c>
      <c r="E19" s="292" t="s">
        <v>1690</v>
      </c>
      <c r="F19" s="1086" t="s">
        <v>1704</v>
      </c>
      <c r="G19" s="1233"/>
      <c r="I19" s="829"/>
      <c r="J19" s="829"/>
    </row>
    <row r="20" spans="1:10" s="1057" customFormat="1" ht="20.100000000000001" customHeight="1">
      <c r="A20" s="97"/>
      <c r="B20" s="186"/>
      <c r="C20" s="1125" t="s">
        <v>1649</v>
      </c>
      <c r="D20" s="187" t="s">
        <v>1679</v>
      </c>
      <c r="E20" s="292" t="s">
        <v>1689</v>
      </c>
      <c r="F20" s="1086" t="s">
        <v>1705</v>
      </c>
      <c r="G20" s="1233"/>
      <c r="I20" s="829"/>
      <c r="J20" s="829"/>
    </row>
    <row r="21" spans="1:10" s="1057" customFormat="1" ht="20.100000000000001" customHeight="1">
      <c r="A21" s="97"/>
      <c r="B21" s="186"/>
      <c r="C21" s="1125" t="s">
        <v>1649</v>
      </c>
      <c r="D21" s="187" t="s">
        <v>1680</v>
      </c>
      <c r="E21" s="292" t="s">
        <v>1708</v>
      </c>
      <c r="F21" s="1086" t="s">
        <v>1706</v>
      </c>
      <c r="G21" s="1233"/>
      <c r="I21" s="829"/>
      <c r="J21" s="829"/>
    </row>
    <row r="22" spans="1:10" s="1057" customFormat="1" ht="20.100000000000001" customHeight="1">
      <c r="A22" s="97"/>
      <c r="B22" s="186"/>
      <c r="C22" s="1125" t="s">
        <v>1649</v>
      </c>
      <c r="D22" s="187" t="s">
        <v>1681</v>
      </c>
      <c r="E22" s="292" t="s">
        <v>1692</v>
      </c>
      <c r="F22" s="1086" t="s">
        <v>1707</v>
      </c>
      <c r="G22" s="1233"/>
      <c r="I22" s="829"/>
      <c r="J22" s="829"/>
    </row>
    <row r="23" spans="1:10" s="1057" customFormat="1" ht="20.100000000000001" customHeight="1">
      <c r="A23" s="97"/>
      <c r="B23" s="186"/>
      <c r="C23" s="1125" t="s">
        <v>1649</v>
      </c>
      <c r="D23" s="187" t="s">
        <v>1682</v>
      </c>
      <c r="E23" s="292" t="s">
        <v>1691</v>
      </c>
      <c r="F23" s="1086" t="s">
        <v>1744</v>
      </c>
      <c r="G23" s="1233"/>
      <c r="I23" s="829"/>
      <c r="J23" s="829"/>
    </row>
    <row r="24" spans="1:10" s="1057" customFormat="1" ht="20.100000000000001" customHeight="1">
      <c r="A24" s="97"/>
      <c r="B24" s="186"/>
      <c r="C24" s="1125" t="s">
        <v>1649</v>
      </c>
      <c r="D24" s="187" t="s">
        <v>1683</v>
      </c>
      <c r="E24" s="292" t="s">
        <v>1693</v>
      </c>
      <c r="F24" s="1086" t="s">
        <v>1743</v>
      </c>
      <c r="G24" s="1233"/>
      <c r="I24" s="829"/>
      <c r="J24" s="829"/>
    </row>
    <row r="25" spans="1:10" s="1057" customFormat="1" ht="20.100000000000001" customHeight="1">
      <c r="A25" s="97"/>
      <c r="B25" s="186"/>
      <c r="C25" s="1135" t="s">
        <v>1649</v>
      </c>
      <c r="D25" s="187" t="s">
        <v>1729</v>
      </c>
      <c r="E25" s="292" t="s">
        <v>1731</v>
      </c>
      <c r="F25" s="1086" t="s">
        <v>1732</v>
      </c>
      <c r="G25" s="1233"/>
      <c r="I25" s="829"/>
      <c r="J25" s="829"/>
    </row>
    <row r="26" spans="1:10" ht="15" customHeight="1">
      <c r="A26" s="285"/>
      <c r="C26" s="86"/>
      <c r="D26" s="114"/>
      <c r="E26" s="301" t="s">
        <v>327</v>
      </c>
      <c r="F26" s="298"/>
      <c r="G26" s="1234"/>
    </row>
    <row r="27" spans="1:10">
      <c r="A27" s="285"/>
      <c r="C27" s="86"/>
      <c r="D27" s="187" t="s">
        <v>328</v>
      </c>
      <c r="E27" s="287" t="s">
        <v>692</v>
      </c>
      <c r="F27" s="295" t="s">
        <v>457</v>
      </c>
      <c r="G27" s="789"/>
    </row>
    <row r="28" spans="1:10" ht="42.9" customHeight="1">
      <c r="A28" s="285"/>
      <c r="C28" s="86"/>
      <c r="D28" s="187" t="s">
        <v>442</v>
      </c>
      <c r="E28" s="289" t="s">
        <v>1694</v>
      </c>
      <c r="F28" s="1092" t="s">
        <v>1724</v>
      </c>
      <c r="G28" s="1232" t="s">
        <v>693</v>
      </c>
    </row>
    <row r="29" spans="1:10" s="799" customFormat="1" ht="15" customHeight="1">
      <c r="A29" s="803"/>
      <c r="B29" s="186"/>
      <c r="C29" s="686"/>
      <c r="D29" s="824"/>
      <c r="E29" s="827" t="s">
        <v>327</v>
      </c>
      <c r="F29" s="790"/>
      <c r="G29" s="1234"/>
      <c r="I29" s="829"/>
      <c r="J29" s="829"/>
    </row>
    <row r="30" spans="1:10" s="799" customFormat="1">
      <c r="A30" s="803"/>
      <c r="B30" s="186"/>
      <c r="C30" s="686"/>
      <c r="D30" s="187" t="s">
        <v>731</v>
      </c>
      <c r="E30" s="782" t="s">
        <v>733</v>
      </c>
      <c r="F30" s="295" t="s">
        <v>457</v>
      </c>
      <c r="G30" s="789"/>
      <c r="I30" s="829"/>
      <c r="J30" s="829"/>
    </row>
    <row r="31" spans="1:10" s="799" customFormat="1" ht="18.600000000000001" hidden="1">
      <c r="A31" s="803"/>
      <c r="B31" s="186"/>
      <c r="C31" s="686"/>
      <c r="D31" s="785" t="s">
        <v>732</v>
      </c>
      <c r="E31" s="784"/>
      <c r="F31" s="783"/>
      <c r="G31" s="798"/>
      <c r="H31" s="786"/>
      <c r="I31" s="829"/>
      <c r="J31" s="829"/>
    </row>
    <row r="32" spans="1:10" ht="15" customHeight="1">
      <c r="A32" s="285"/>
      <c r="C32" s="86"/>
      <c r="D32" s="114"/>
      <c r="E32" s="827" t="s">
        <v>327</v>
      </c>
      <c r="F32" s="790"/>
      <c r="G32" s="791"/>
    </row>
    <row r="33" spans="4:16" ht="3.15" customHeight="1"/>
    <row r="34" spans="4:16">
      <c r="D34" s="788" t="s">
        <v>729</v>
      </c>
      <c r="E34" s="787" t="s">
        <v>730</v>
      </c>
      <c r="F34" s="725"/>
      <c r="G34" s="725"/>
      <c r="H34" s="725"/>
      <c r="I34" s="725"/>
      <c r="J34" s="725"/>
      <c r="K34" s="725"/>
      <c r="L34" s="725"/>
      <c r="M34" s="725"/>
      <c r="N34" s="725"/>
      <c r="O34" s="725"/>
      <c r="P34" s="725"/>
    </row>
  </sheetData>
  <sheetProtection algorithmName="SHA-512" hashValue="f0IdNzg3+2vHVFGi+aFMM3ZzfRfkZBIE6EteGswdux+qYPcrxIECFxOR01sdJe10LAJBFWoUwZAcSKLAhrnvHA==" saltValue="DVd/n/3LodzWfGh8zpK5JQ==" spinCount="100000" sheet="1" objects="1" scenarios="1" formatColumns="0" formatRows="0"/>
  <dataConsolidate link="1"/>
  <mergeCells count="5">
    <mergeCell ref="G28:G29"/>
    <mergeCell ref="D7:F7"/>
    <mergeCell ref="G7:G8"/>
    <mergeCell ref="G12:G26"/>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8:F29 F12:F25">
      <formula1>900</formula1>
    </dataValidation>
    <dataValidation type="textLength" operator="lessThanOrEqual" allowBlank="1" showInputMessage="1" showErrorMessage="1" errorTitle="Ошибка" error="Допускается ввод не более 900 символов!" sqref="G12 E28 G28 G31 E12:E2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05768eea-1d8a-4917-b567-e1cab457939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d0bbcf18-9d4d-4af4-809c-2876e009da5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b562c11c-6ba8-43f7-aada-e9ff457f4d90"/>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6420e78-cb1d-44b0-9d6f-d508076d824b"/>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49a61f1c-df31-4673-9b2a-19bd091fac12"/>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af79d9cd-4cd8-4733-bb5e-2decacbd873f"/>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3c78f6e0-ca36-4cb5-aaad-33a7d1ac112e"/>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46147c33-f377-4d20-8cf6-e5dde96ffbca"/>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f3c427b7-bcf5-444c-9ee3-00803a609fba"/>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003de3be-79a3-49e5-90e1-9ae2b97f7b19"/>
    <hyperlink ref="F22" location="'Форма 4.7'!$F$22" tooltip="Кликните по гиперссылке, чтобы перейти по ссылке на обосновывающие документы или отредактировать её" display="https://portal.eias.ru/Portal/DownloadPage.aspx?type=12&amp;guid=f5a49aca-8189-42b8-800e-69e66d813bd6"/>
    <hyperlink ref="F28" location="'Форма 4.7'!$F$27" tooltip="Кликните по гиперссылке, чтобы перейти по ссылке на обосновывающие документы или отредактировать её" display="https://portal.eias.ru/Portal/DownloadPage.aspx?type=12&amp;guid=0d22a236-6a40-4a60-a9ba-11949a2c7ef9"/>
    <hyperlink ref="F25" location="'Форма 4.7'!$F$25" tooltip="Кликните по гиперссылке, чтобы перейти по ссылке на обосновывающие документы или отредактировать её" display="https://portal.eias.ru/Portal/DownloadPage.aspx?type=12&amp;guid=e7e6bb50-ae07-41cc-85d5-2a2fb953d481"/>
    <hyperlink ref="F24" location="'Форма 4.7'!$F$24" tooltip="Кликните по гиперссылке, чтобы перейти по ссылке на обосновывающие документы или отредактировать её" display="https://portal.eias.ru/Portal/DownloadPage.aspx?type=12&amp;guid=17ff73b8-e7d6-4785-9a63-5e2c28f4b65b"/>
    <hyperlink ref="F23" location="'Форма 4.7'!$F$23" tooltip="Кликните по гиперссылке, чтобы перейти по ссылке на обосновывающие документы или отредактировать её" display="https://portal.eias.ru/Portal/DownloadPage.aspx?type=12&amp;guid=63428993-baf5-42a9-987d-28b14d548388"/>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45"/>
  <sheetViews>
    <sheetView showGridLines="0" topLeftCell="E1" zoomScaleNormal="100" workbookViewId="0">
      <selection activeCell="E1" sqref="E1"/>
    </sheetView>
  </sheetViews>
  <sheetFormatPr defaultColWidth="10.625" defaultRowHeight="13.8"/>
  <cols>
    <col min="1" max="1" width="3.75" style="1014" hidden="1" customWidth="1"/>
    <col min="2" max="4" width="3.75" style="1008" hidden="1" customWidth="1"/>
    <col min="5" max="5" width="3.75" style="809" customWidth="1"/>
    <col min="6" max="6" width="9.75" style="1057" customWidth="1"/>
    <col min="7" max="7" width="37.75" style="1057" customWidth="1"/>
    <col min="8" max="8" width="66.875" style="1057" customWidth="1"/>
    <col min="9" max="9" width="115.75" style="1057" customWidth="1"/>
    <col min="10" max="11" width="10.625" style="1008"/>
    <col min="12" max="12" width="11.125" style="1008" customWidth="1"/>
    <col min="13" max="20" width="10.625" style="1008"/>
    <col min="21" max="16384" width="10.625" style="1057"/>
  </cols>
  <sheetData>
    <row r="1" spans="1:20" ht="3.15" customHeight="1">
      <c r="A1" s="1014" t="s">
        <v>209</v>
      </c>
    </row>
    <row r="2" spans="1:20" ht="22.2">
      <c r="F2" s="1209" t="s">
        <v>490</v>
      </c>
      <c r="G2" s="1210"/>
      <c r="H2" s="1211"/>
      <c r="I2" s="806"/>
    </row>
    <row r="3" spans="1:20" ht="3.15" customHeight="1"/>
    <row r="4" spans="1:20" s="1007" customFormat="1" ht="11.4">
      <c r="A4" s="1013"/>
      <c r="B4" s="1013"/>
      <c r="C4" s="1013"/>
      <c r="D4" s="1013"/>
      <c r="F4" s="1163" t="s">
        <v>453</v>
      </c>
      <c r="G4" s="1163"/>
      <c r="H4" s="1163"/>
      <c r="I4" s="1212" t="s">
        <v>454</v>
      </c>
      <c r="J4" s="1013"/>
      <c r="K4" s="1013"/>
      <c r="L4" s="1013"/>
      <c r="M4" s="1013"/>
      <c r="N4" s="1013"/>
      <c r="O4" s="1013"/>
      <c r="P4" s="1013"/>
      <c r="Q4" s="1013"/>
      <c r="R4" s="1013"/>
      <c r="S4" s="1013"/>
      <c r="T4" s="1013"/>
    </row>
    <row r="5" spans="1:20" s="1007" customFormat="1" ht="11.25" customHeight="1">
      <c r="A5" s="1013"/>
      <c r="B5" s="1013"/>
      <c r="C5" s="1013"/>
      <c r="D5" s="1013"/>
      <c r="F5" s="1105" t="s">
        <v>91</v>
      </c>
      <c r="G5" s="810" t="s">
        <v>456</v>
      </c>
      <c r="H5" s="1120" t="s">
        <v>441</v>
      </c>
      <c r="I5" s="1212"/>
      <c r="J5" s="1013"/>
      <c r="K5" s="1013"/>
      <c r="L5" s="1013"/>
      <c r="M5" s="1013"/>
      <c r="N5" s="1013"/>
      <c r="O5" s="1013"/>
      <c r="P5" s="1013"/>
      <c r="Q5" s="1013"/>
      <c r="R5" s="1013"/>
      <c r="S5" s="1013"/>
      <c r="T5" s="1013"/>
    </row>
    <row r="6" spans="1:20" s="1007" customFormat="1" ht="12.15" customHeight="1">
      <c r="A6" s="1013"/>
      <c r="B6" s="1013"/>
      <c r="C6" s="1013"/>
      <c r="D6" s="1013"/>
      <c r="F6" s="811" t="s">
        <v>92</v>
      </c>
      <c r="G6" s="812">
        <v>2</v>
      </c>
      <c r="H6" s="813">
        <v>3</v>
      </c>
      <c r="I6" s="608">
        <v>4</v>
      </c>
      <c r="J6" s="1013">
        <v>4</v>
      </c>
      <c r="K6" s="1013"/>
      <c r="L6" s="1013"/>
      <c r="M6" s="1013"/>
      <c r="N6" s="1013"/>
      <c r="O6" s="1013"/>
      <c r="P6" s="1013"/>
      <c r="Q6" s="1013"/>
      <c r="R6" s="1013"/>
      <c r="S6" s="1013"/>
      <c r="T6" s="1013"/>
    </row>
    <row r="7" spans="1:20" s="1007" customFormat="1" ht="18.600000000000001">
      <c r="A7" s="1013"/>
      <c r="B7" s="1013"/>
      <c r="C7" s="1013"/>
      <c r="D7" s="1013"/>
      <c r="F7" s="1029">
        <v>1</v>
      </c>
      <c r="G7" s="815" t="s">
        <v>491</v>
      </c>
      <c r="H7" s="1112" t="str">
        <f>IF(dateCh="","",dateCh)</f>
        <v>18.12.2020</v>
      </c>
      <c r="I7" s="816" t="s">
        <v>492</v>
      </c>
      <c r="J7" s="615"/>
      <c r="K7" s="1013"/>
      <c r="L7" s="1013"/>
      <c r="M7" s="1013"/>
      <c r="N7" s="1013"/>
      <c r="O7" s="1013"/>
      <c r="P7" s="1013"/>
      <c r="Q7" s="1013"/>
      <c r="R7" s="1013"/>
      <c r="S7" s="1013"/>
      <c r="T7" s="1013"/>
    </row>
    <row r="8" spans="1:20" s="1007" customFormat="1" ht="45.6">
      <c r="A8" s="1213">
        <v>1</v>
      </c>
      <c r="B8" s="1013"/>
      <c r="C8" s="1013"/>
      <c r="D8" s="1013"/>
      <c r="F8" s="1029" t="str">
        <f>"2." &amp;mergeValue(A8)</f>
        <v>2.1</v>
      </c>
      <c r="G8" s="815" t="s">
        <v>493</v>
      </c>
      <c r="H8" s="1112" t="str">
        <f>IF('Перечень тарифов'!R21="","наименование отсутствует","" &amp; 'Перечень тарифов'!R21 &amp; "")</f>
        <v>наименование отсутствует</v>
      </c>
      <c r="I8" s="816" t="s">
        <v>589</v>
      </c>
      <c r="J8" s="615"/>
      <c r="K8" s="1013"/>
      <c r="L8" s="1013"/>
      <c r="M8" s="1013"/>
      <c r="N8" s="1013"/>
      <c r="O8" s="1013"/>
      <c r="P8" s="1013"/>
      <c r="Q8" s="1013"/>
      <c r="R8" s="1013"/>
      <c r="S8" s="1013"/>
      <c r="T8" s="1013"/>
    </row>
    <row r="9" spans="1:20" s="1007" customFormat="1" ht="22.8">
      <c r="A9" s="1213"/>
      <c r="B9" s="1013"/>
      <c r="C9" s="1013"/>
      <c r="D9" s="1013"/>
      <c r="F9" s="1029" t="str">
        <f>"3." &amp;mergeValue(A9)</f>
        <v>3.1</v>
      </c>
      <c r="G9" s="815" t="s">
        <v>494</v>
      </c>
      <c r="H9"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587</v>
      </c>
      <c r="J9" s="615"/>
      <c r="K9" s="1013"/>
      <c r="L9" s="1013"/>
      <c r="M9" s="1013"/>
      <c r="N9" s="1013"/>
      <c r="O9" s="1013"/>
      <c r="P9" s="1013"/>
      <c r="Q9" s="1013"/>
      <c r="R9" s="1013"/>
      <c r="S9" s="1013"/>
      <c r="T9" s="1013"/>
    </row>
    <row r="10" spans="1:20" s="1007" customFormat="1" ht="22.8">
      <c r="A10" s="1213"/>
      <c r="B10" s="1013"/>
      <c r="C10" s="1013"/>
      <c r="D10" s="1013"/>
      <c r="F10" s="1029" t="str">
        <f>"4."&amp;mergeValue(A10)</f>
        <v>4.1</v>
      </c>
      <c r="G10" s="815" t="s">
        <v>495</v>
      </c>
      <c r="H10" s="1120" t="s">
        <v>457</v>
      </c>
      <c r="I10" s="816"/>
      <c r="J10" s="615"/>
      <c r="K10" s="1013"/>
      <c r="L10" s="1013"/>
      <c r="M10" s="1013"/>
      <c r="N10" s="1013"/>
      <c r="O10" s="1013"/>
      <c r="P10" s="1013"/>
      <c r="Q10" s="1013"/>
      <c r="R10" s="1013"/>
      <c r="S10" s="1013"/>
      <c r="T10" s="1013"/>
    </row>
    <row r="11" spans="1:20" s="1007" customFormat="1" ht="18.600000000000001">
      <c r="A11" s="1213"/>
      <c r="B11" s="1213">
        <v>1</v>
      </c>
      <c r="C11" s="1106"/>
      <c r="D11" s="1106"/>
      <c r="F11" s="1029" t="str">
        <f>"4."&amp;mergeValue(A11) &amp;"."&amp;mergeValue(B11)</f>
        <v>4.1.1</v>
      </c>
      <c r="G11" s="830" t="s">
        <v>591</v>
      </c>
      <c r="H11" s="1112" t="str">
        <f>IF(region_name="","",region_name)</f>
        <v>г.Санкт-Петербург</v>
      </c>
      <c r="I11" s="816" t="s">
        <v>498</v>
      </c>
      <c r="J11" s="615"/>
      <c r="K11" s="1013"/>
      <c r="L11" s="1013"/>
      <c r="M11" s="1013"/>
      <c r="N11" s="1013"/>
      <c r="O11" s="1013"/>
      <c r="P11" s="1013"/>
      <c r="Q11" s="1013"/>
      <c r="R11" s="1013"/>
      <c r="S11" s="1013"/>
      <c r="T11" s="1013"/>
    </row>
    <row r="12" spans="1:20" s="1007" customFormat="1" ht="22.8">
      <c r="A12" s="1213"/>
      <c r="B12" s="1213"/>
      <c r="C12" s="1213">
        <v>1</v>
      </c>
      <c r="D12" s="1106"/>
      <c r="F12" s="1029" t="str">
        <f>"4."&amp;mergeValue(A12) &amp;"."&amp;mergeValue(B12)&amp;"."&amp;mergeValue(C12)</f>
        <v>4.1.1.1</v>
      </c>
      <c r="G12" s="817" t="s">
        <v>496</v>
      </c>
      <c r="H12" s="1112" t="str">
        <f>IF(Территории!H13="","","" &amp; Территории!H13 &amp; "")</f>
        <v>город Санкт-Петербург</v>
      </c>
      <c r="I12" s="816" t="s">
        <v>499</v>
      </c>
      <c r="J12" s="615"/>
      <c r="K12" s="1013"/>
      <c r="L12" s="1013"/>
      <c r="M12" s="1013"/>
      <c r="N12" s="1013"/>
      <c r="O12" s="1013"/>
      <c r="P12" s="1013"/>
      <c r="Q12" s="1013"/>
      <c r="R12" s="1013"/>
      <c r="S12" s="1013"/>
      <c r="T12" s="1013"/>
    </row>
    <row r="13" spans="1:20" s="1007" customFormat="1" ht="57">
      <c r="A13" s="1213"/>
      <c r="B13" s="1213"/>
      <c r="C13" s="1213"/>
      <c r="D13" s="1106">
        <v>1</v>
      </c>
      <c r="F13" s="1029" t="str">
        <f>"4."&amp;mergeValue(A13) &amp;"."&amp;mergeValue(B13)&amp;"."&amp;mergeValue(C13)&amp;"."&amp;mergeValue(D13)</f>
        <v>4.1.1.1.1</v>
      </c>
      <c r="G13" s="818" t="s">
        <v>497</v>
      </c>
      <c r="H13" s="1112" t="str">
        <f>IF(Территории!R14="","","" &amp; Территории!R14 &amp; "")</f>
        <v>город Санкт-Петербург (40000000)</v>
      </c>
      <c r="I13" s="1107" t="s">
        <v>590</v>
      </c>
      <c r="J13" s="615"/>
      <c r="K13" s="1013"/>
      <c r="L13" s="1013"/>
      <c r="M13" s="1013"/>
      <c r="N13" s="1013"/>
      <c r="O13" s="1013"/>
      <c r="P13" s="1013"/>
      <c r="Q13" s="1013"/>
      <c r="R13" s="1013"/>
      <c r="S13" s="1013"/>
      <c r="T13" s="1013"/>
    </row>
    <row r="14" spans="1:20" s="1007" customFormat="1" ht="45.6">
      <c r="A14" s="1213">
        <v>2</v>
      </c>
      <c r="B14" s="1013"/>
      <c r="C14" s="1013"/>
      <c r="D14" s="1013"/>
      <c r="F14" s="1029" t="str">
        <f>"2." &amp;mergeValue(A14)</f>
        <v>2.2</v>
      </c>
      <c r="G14" s="815" t="s">
        <v>493</v>
      </c>
      <c r="H14" s="1112" t="str">
        <f>IF('Перечень тарифов'!R26="","наименование отсутствует","" &amp; 'Перечень тарифов'!R26 &amp; "")</f>
        <v>наименование отсутствует</v>
      </c>
      <c r="I14" s="816" t="s">
        <v>589</v>
      </c>
      <c r="J14" s="615"/>
      <c r="K14" s="1013"/>
      <c r="L14" s="1013"/>
      <c r="M14" s="1013"/>
      <c r="N14" s="1013"/>
      <c r="O14" s="1013"/>
      <c r="P14" s="1013"/>
      <c r="Q14" s="1013"/>
      <c r="R14" s="1013"/>
      <c r="S14" s="1013"/>
      <c r="T14" s="1013"/>
    </row>
    <row r="15" spans="1:20" s="1007" customFormat="1" ht="22.8">
      <c r="A15" s="1213"/>
      <c r="B15" s="1013"/>
      <c r="C15" s="1013"/>
      <c r="D15" s="1013"/>
      <c r="F15" s="1029" t="str">
        <f>"3." &amp;mergeValue(A15)</f>
        <v>3.2</v>
      </c>
      <c r="G15" s="815" t="s">
        <v>494</v>
      </c>
      <c r="H15" s="1112" t="str">
        <f>IF('Перечень тарифов'!F26="","наименование отсутствует","" &amp; 'Перечень тарифов'!F26 &amp; "")</f>
        <v>Передача. Тепловая энергия</v>
      </c>
      <c r="I15" s="816" t="s">
        <v>587</v>
      </c>
      <c r="J15" s="615"/>
      <c r="K15" s="1013"/>
      <c r="L15" s="1013"/>
      <c r="M15" s="1013"/>
      <c r="N15" s="1013"/>
      <c r="O15" s="1013"/>
      <c r="P15" s="1013"/>
      <c r="Q15" s="1013"/>
      <c r="R15" s="1013"/>
      <c r="S15" s="1013"/>
      <c r="T15" s="1013"/>
    </row>
    <row r="16" spans="1:20" s="1007" customFormat="1" ht="22.8">
      <c r="A16" s="1213"/>
      <c r="B16" s="1013"/>
      <c r="C16" s="1013"/>
      <c r="D16" s="1013"/>
      <c r="F16" s="1029" t="str">
        <f>"4."&amp;mergeValue(A16)</f>
        <v>4.2</v>
      </c>
      <c r="G16" s="815" t="s">
        <v>495</v>
      </c>
      <c r="H16" s="1120" t="s">
        <v>457</v>
      </c>
      <c r="I16" s="816"/>
      <c r="J16" s="615"/>
      <c r="K16" s="1013"/>
      <c r="L16" s="1013"/>
      <c r="M16" s="1013"/>
      <c r="N16" s="1013"/>
      <c r="O16" s="1013"/>
      <c r="P16" s="1013"/>
      <c r="Q16" s="1013"/>
      <c r="R16" s="1013"/>
      <c r="S16" s="1013"/>
      <c r="T16" s="1013"/>
    </row>
    <row r="17" spans="1:20" s="1007" customFormat="1" ht="18.600000000000001">
      <c r="A17" s="1213"/>
      <c r="B17" s="1213">
        <v>1</v>
      </c>
      <c r="C17" s="1106"/>
      <c r="D17" s="1106"/>
      <c r="F17" s="1029" t="str">
        <f>"4."&amp;mergeValue(A17) &amp;"."&amp;mergeValue(B17)</f>
        <v>4.2.1</v>
      </c>
      <c r="G17" s="830" t="s">
        <v>591</v>
      </c>
      <c r="H17" s="1112" t="str">
        <f>IF(region_name="","",region_name)</f>
        <v>г.Санкт-Петербург</v>
      </c>
      <c r="I17" s="816" t="s">
        <v>498</v>
      </c>
      <c r="J17" s="615"/>
      <c r="K17" s="1013"/>
      <c r="L17" s="1013"/>
      <c r="M17" s="1013"/>
      <c r="N17" s="1013"/>
      <c r="O17" s="1013"/>
      <c r="P17" s="1013"/>
      <c r="Q17" s="1013"/>
      <c r="R17" s="1013"/>
      <c r="S17" s="1013"/>
      <c r="T17" s="1013"/>
    </row>
    <row r="18" spans="1:20" s="1007" customFormat="1" ht="22.8">
      <c r="A18" s="1213"/>
      <c r="B18" s="1213"/>
      <c r="C18" s="1213">
        <v>1</v>
      </c>
      <c r="D18" s="1106"/>
      <c r="F18" s="1029" t="str">
        <f>"4."&amp;mergeValue(A18) &amp;"."&amp;mergeValue(B18)&amp;"."&amp;mergeValue(C18)</f>
        <v>4.2.1.1</v>
      </c>
      <c r="G18" s="817" t="s">
        <v>496</v>
      </c>
      <c r="H18" s="1112" t="str">
        <f>IF(Территории!H13="","","" &amp; Территории!H13 &amp; "")</f>
        <v>город Санкт-Петербург</v>
      </c>
      <c r="I18" s="816" t="s">
        <v>499</v>
      </c>
      <c r="J18" s="615"/>
      <c r="K18" s="1013"/>
      <c r="L18" s="1013"/>
      <c r="M18" s="1013"/>
      <c r="N18" s="1013"/>
      <c r="O18" s="1013"/>
      <c r="P18" s="1013"/>
      <c r="Q18" s="1013"/>
      <c r="R18" s="1013"/>
      <c r="S18" s="1013"/>
      <c r="T18" s="1013"/>
    </row>
    <row r="19" spans="1:20" s="1007" customFormat="1" ht="57">
      <c r="A19" s="1213"/>
      <c r="B19" s="1213"/>
      <c r="C19" s="1213"/>
      <c r="D19" s="1106">
        <v>1</v>
      </c>
      <c r="F19" s="1029" t="str">
        <f>"4."&amp;mergeValue(A19) &amp;"."&amp;mergeValue(B19)&amp;"."&amp;mergeValue(C19)&amp;"."&amp;mergeValue(D19)</f>
        <v>4.2.1.1.1</v>
      </c>
      <c r="G19" s="818" t="s">
        <v>497</v>
      </c>
      <c r="H19" s="1112" t="str">
        <f>IF(Территории!R14="","","" &amp; Территории!R14 &amp; "")</f>
        <v>город Санкт-Петербург (40000000)</v>
      </c>
      <c r="I19" s="1107" t="s">
        <v>590</v>
      </c>
      <c r="J19" s="615"/>
      <c r="K19" s="1013"/>
      <c r="L19" s="1013"/>
      <c r="M19" s="1013"/>
      <c r="N19" s="1013"/>
      <c r="O19" s="1013"/>
      <c r="P19" s="1013"/>
      <c r="Q19" s="1013"/>
      <c r="R19" s="1013"/>
      <c r="S19" s="1013"/>
      <c r="T19" s="1013"/>
    </row>
    <row r="20" spans="1:20" s="1007" customFormat="1" ht="45.6">
      <c r="A20" s="1213">
        <v>3</v>
      </c>
      <c r="B20" s="1013"/>
      <c r="C20" s="1013"/>
      <c r="D20" s="1013"/>
      <c r="F20" s="1029" t="str">
        <f>"2." &amp;mergeValue(A20)</f>
        <v>2.3</v>
      </c>
      <c r="G20" s="815" t="s">
        <v>493</v>
      </c>
      <c r="H20" s="1112" t="str">
        <f>IF('Перечень тарифов'!R31="","наименование отсутствует","" &amp; 'Перечень тарифов'!R31 &amp; "")</f>
        <v>наименование отсутствует</v>
      </c>
      <c r="I20" s="816" t="s">
        <v>589</v>
      </c>
      <c r="J20" s="615"/>
      <c r="K20" s="1013"/>
      <c r="L20" s="1013"/>
      <c r="M20" s="1013"/>
      <c r="N20" s="1013"/>
      <c r="O20" s="1013"/>
      <c r="P20" s="1013"/>
      <c r="Q20" s="1013"/>
      <c r="R20" s="1013"/>
      <c r="S20" s="1013"/>
      <c r="T20" s="1013"/>
    </row>
    <row r="21" spans="1:20" s="1007" customFormat="1" ht="22.8">
      <c r="A21" s="1213"/>
      <c r="B21" s="1013"/>
      <c r="C21" s="1013"/>
      <c r="D21" s="1013"/>
      <c r="F21" s="1029" t="str">
        <f>"3." &amp;mergeValue(A21)</f>
        <v>3.3</v>
      </c>
      <c r="G21" s="815" t="s">
        <v>494</v>
      </c>
      <c r="H21" s="1112" t="str">
        <f>IF('Перечень тарифов'!F31="","наименование отсутствует","" &amp; 'Перечень тарифов'!F31 &amp; "")</f>
        <v>Производство тепловой энергии. Некомбинированная выработка; Передача. Тепловая энергия; Сбыт. Тепловая энергия</v>
      </c>
      <c r="I21" s="816" t="s">
        <v>587</v>
      </c>
      <c r="J21" s="615"/>
      <c r="K21" s="1013"/>
      <c r="L21" s="1013"/>
      <c r="M21" s="1013"/>
      <c r="N21" s="1013"/>
      <c r="O21" s="1013"/>
      <c r="P21" s="1013"/>
      <c r="Q21" s="1013"/>
      <c r="R21" s="1013"/>
      <c r="S21" s="1013"/>
      <c r="T21" s="1013"/>
    </row>
    <row r="22" spans="1:20" s="1007" customFormat="1" ht="22.8">
      <c r="A22" s="1213"/>
      <c r="B22" s="1013"/>
      <c r="C22" s="1013"/>
      <c r="D22" s="1013"/>
      <c r="F22" s="1029" t="str">
        <f>"4."&amp;mergeValue(A22)</f>
        <v>4.3</v>
      </c>
      <c r="G22" s="815" t="s">
        <v>495</v>
      </c>
      <c r="H22" s="1120" t="s">
        <v>457</v>
      </c>
      <c r="I22" s="816"/>
      <c r="J22" s="615"/>
      <c r="K22" s="1013"/>
      <c r="L22" s="1013"/>
      <c r="M22" s="1013"/>
      <c r="N22" s="1013"/>
      <c r="O22" s="1013"/>
      <c r="P22" s="1013"/>
      <c r="Q22" s="1013"/>
      <c r="R22" s="1013"/>
      <c r="S22" s="1013"/>
      <c r="T22" s="1013"/>
    </row>
    <row r="23" spans="1:20" s="1007" customFormat="1" ht="18.600000000000001">
      <c r="A23" s="1213"/>
      <c r="B23" s="1213">
        <v>1</v>
      </c>
      <c r="C23" s="1106"/>
      <c r="D23" s="1106"/>
      <c r="F23" s="1029" t="str">
        <f>"4."&amp;mergeValue(A23) &amp;"."&amp;mergeValue(B23)</f>
        <v>4.3.1</v>
      </c>
      <c r="G23" s="830" t="s">
        <v>591</v>
      </c>
      <c r="H23" s="1112" t="str">
        <f>IF(region_name="","",region_name)</f>
        <v>г.Санкт-Петербург</v>
      </c>
      <c r="I23" s="816" t="s">
        <v>498</v>
      </c>
      <c r="J23" s="615"/>
      <c r="K23" s="1013"/>
      <c r="L23" s="1013"/>
      <c r="M23" s="1013"/>
      <c r="N23" s="1013"/>
      <c r="O23" s="1013"/>
      <c r="P23" s="1013"/>
      <c r="Q23" s="1013"/>
      <c r="R23" s="1013"/>
      <c r="S23" s="1013"/>
      <c r="T23" s="1013"/>
    </row>
    <row r="24" spans="1:20" s="1007" customFormat="1" ht="22.8">
      <c r="A24" s="1213"/>
      <c r="B24" s="1213"/>
      <c r="C24" s="1213">
        <v>1</v>
      </c>
      <c r="D24" s="1106"/>
      <c r="F24" s="1029" t="str">
        <f>"4."&amp;mergeValue(A24) &amp;"."&amp;mergeValue(B24)&amp;"."&amp;mergeValue(C24)</f>
        <v>4.3.1.1</v>
      </c>
      <c r="G24" s="817" t="s">
        <v>496</v>
      </c>
      <c r="H24" s="1112" t="str">
        <f>IF(Территории!H13="","","" &amp; Территории!H13 &amp; "")</f>
        <v>город Санкт-Петербург</v>
      </c>
      <c r="I24" s="816" t="s">
        <v>499</v>
      </c>
      <c r="J24" s="615"/>
      <c r="K24" s="1013"/>
      <c r="L24" s="1013"/>
      <c r="M24" s="1013"/>
      <c r="N24" s="1013"/>
      <c r="O24" s="1013"/>
      <c r="P24" s="1013"/>
      <c r="Q24" s="1013"/>
      <c r="R24" s="1013"/>
      <c r="S24" s="1013"/>
      <c r="T24" s="1013"/>
    </row>
    <row r="25" spans="1:20" s="1007" customFormat="1" ht="57">
      <c r="A25" s="1213"/>
      <c r="B25" s="1213"/>
      <c r="C25" s="1213"/>
      <c r="D25" s="1106">
        <v>1</v>
      </c>
      <c r="F25" s="1029" t="str">
        <f>"4."&amp;mergeValue(A25) &amp;"."&amp;mergeValue(B25)&amp;"."&amp;mergeValue(C25)&amp;"."&amp;mergeValue(D25)</f>
        <v>4.3.1.1.1</v>
      </c>
      <c r="G25" s="818" t="s">
        <v>497</v>
      </c>
      <c r="H25" s="1112" t="str">
        <f>IF(Территории!R14="","","" &amp; Территории!R14 &amp; "")</f>
        <v>город Санкт-Петербург (40000000)</v>
      </c>
      <c r="I25" s="1107" t="s">
        <v>590</v>
      </c>
      <c r="J25" s="615"/>
      <c r="K25" s="1013"/>
      <c r="L25" s="1013"/>
      <c r="M25" s="1013"/>
      <c r="N25" s="1013"/>
      <c r="O25" s="1013"/>
      <c r="P25" s="1013"/>
      <c r="Q25" s="1013"/>
      <c r="R25" s="1013"/>
      <c r="S25" s="1013"/>
      <c r="T25" s="1013"/>
    </row>
    <row r="26" spans="1:20" s="1007" customFormat="1" ht="45.6">
      <c r="A26" s="1213">
        <v>4</v>
      </c>
      <c r="B26" s="1013"/>
      <c r="C26" s="1013"/>
      <c r="D26" s="1013"/>
      <c r="F26" s="1029" t="str">
        <f>"2." &amp;mergeValue(A26)</f>
        <v>2.4</v>
      </c>
      <c r="G26" s="815" t="s">
        <v>493</v>
      </c>
      <c r="H26" s="1112" t="str">
        <f>IF('Перечень тарифов'!R37="","наименование отсутствует","" &amp; 'Перечень тарифов'!R37 &amp; "")</f>
        <v>наименование отсутствует</v>
      </c>
      <c r="I26" s="816" t="s">
        <v>589</v>
      </c>
      <c r="J26" s="615"/>
      <c r="K26" s="1013"/>
      <c r="L26" s="1013"/>
      <c r="M26" s="1013"/>
      <c r="N26" s="1013"/>
      <c r="O26" s="1013"/>
      <c r="P26" s="1013"/>
      <c r="Q26" s="1013"/>
      <c r="R26" s="1013"/>
      <c r="S26" s="1013"/>
      <c r="T26" s="1013"/>
    </row>
    <row r="27" spans="1:20" s="1007" customFormat="1" ht="34.200000000000003">
      <c r="A27" s="1213"/>
      <c r="B27" s="1013"/>
      <c r="C27" s="1013"/>
      <c r="D27" s="1013"/>
      <c r="F27" s="1029" t="str">
        <f>"3." &amp;mergeValue(A27)</f>
        <v>3.4</v>
      </c>
      <c r="G27" s="815" t="s">
        <v>494</v>
      </c>
      <c r="H27" s="1112" t="str">
        <f>IF('Перечень тарифов'!F37="","наименование отсутствует","" &amp; 'Перечень тарифов'!F37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816" t="s">
        <v>587</v>
      </c>
      <c r="J27" s="615"/>
      <c r="K27" s="1013"/>
      <c r="L27" s="1013"/>
      <c r="M27" s="1013"/>
      <c r="N27" s="1013"/>
      <c r="O27" s="1013"/>
      <c r="P27" s="1013"/>
      <c r="Q27" s="1013"/>
      <c r="R27" s="1013"/>
      <c r="S27" s="1013"/>
      <c r="T27" s="1013"/>
    </row>
    <row r="28" spans="1:20" s="1007" customFormat="1" ht="22.8">
      <c r="A28" s="1213"/>
      <c r="B28" s="1013"/>
      <c r="C28" s="1013"/>
      <c r="D28" s="1013"/>
      <c r="F28" s="1029" t="str">
        <f>"4."&amp;mergeValue(A28)</f>
        <v>4.4</v>
      </c>
      <c r="G28" s="815" t="s">
        <v>495</v>
      </c>
      <c r="H28" s="1120" t="s">
        <v>457</v>
      </c>
      <c r="I28" s="816"/>
      <c r="J28" s="615"/>
      <c r="K28" s="1013"/>
      <c r="L28" s="1013"/>
      <c r="M28" s="1013"/>
      <c r="N28" s="1013"/>
      <c r="O28" s="1013"/>
      <c r="P28" s="1013"/>
      <c r="Q28" s="1013"/>
      <c r="R28" s="1013"/>
      <c r="S28" s="1013"/>
      <c r="T28" s="1013"/>
    </row>
    <row r="29" spans="1:20" s="1007" customFormat="1" ht="18.600000000000001">
      <c r="A29" s="1213"/>
      <c r="B29" s="1213">
        <v>1</v>
      </c>
      <c r="C29" s="1106"/>
      <c r="D29" s="1106"/>
      <c r="F29" s="1029" t="str">
        <f>"4."&amp;mergeValue(A29) &amp;"."&amp;mergeValue(B29)</f>
        <v>4.4.1</v>
      </c>
      <c r="G29" s="830" t="s">
        <v>591</v>
      </c>
      <c r="H29" s="1112" t="str">
        <f>IF(region_name="","",region_name)</f>
        <v>г.Санкт-Петербург</v>
      </c>
      <c r="I29" s="816" t="s">
        <v>498</v>
      </c>
      <c r="J29" s="615"/>
      <c r="K29" s="1013"/>
      <c r="L29" s="1013"/>
      <c r="M29" s="1013"/>
      <c r="N29" s="1013"/>
      <c r="O29" s="1013"/>
      <c r="P29" s="1013"/>
      <c r="Q29" s="1013"/>
      <c r="R29" s="1013"/>
      <c r="S29" s="1013"/>
      <c r="T29" s="1013"/>
    </row>
    <row r="30" spans="1:20" s="1007" customFormat="1" ht="22.8">
      <c r="A30" s="1213"/>
      <c r="B30" s="1213"/>
      <c r="C30" s="1213">
        <v>1</v>
      </c>
      <c r="D30" s="1106"/>
      <c r="F30" s="1029" t="str">
        <f>"4."&amp;mergeValue(A30) &amp;"."&amp;mergeValue(B30)&amp;"."&amp;mergeValue(C30)</f>
        <v>4.4.1.1</v>
      </c>
      <c r="G30" s="817" t="s">
        <v>496</v>
      </c>
      <c r="H30" s="1112" t="str">
        <f>IF(Территории!H13="","","" &amp; Территории!H13 &amp; "")</f>
        <v>город Санкт-Петербург</v>
      </c>
      <c r="I30" s="816" t="s">
        <v>499</v>
      </c>
      <c r="J30" s="615"/>
      <c r="K30" s="1013"/>
      <c r="L30" s="1013"/>
      <c r="M30" s="1013"/>
      <c r="N30" s="1013"/>
      <c r="O30" s="1013"/>
      <c r="P30" s="1013"/>
      <c r="Q30" s="1013"/>
      <c r="R30" s="1013"/>
      <c r="S30" s="1013"/>
      <c r="T30" s="1013"/>
    </row>
    <row r="31" spans="1:20" s="1007" customFormat="1" ht="57">
      <c r="A31" s="1213"/>
      <c r="B31" s="1213"/>
      <c r="C31" s="1213"/>
      <c r="D31" s="1106">
        <v>1</v>
      </c>
      <c r="F31" s="1029" t="str">
        <f>"4."&amp;mergeValue(A31) &amp;"."&amp;mergeValue(B31)&amp;"."&amp;mergeValue(C31)&amp;"."&amp;mergeValue(D31)</f>
        <v>4.4.1.1.1</v>
      </c>
      <c r="G31" s="818" t="s">
        <v>497</v>
      </c>
      <c r="H31" s="1112" t="str">
        <f>IF(Территории!R14="","","" &amp; Территории!R14 &amp; "")</f>
        <v>город Санкт-Петербург (40000000)</v>
      </c>
      <c r="I31" s="1107" t="s">
        <v>590</v>
      </c>
      <c r="J31" s="615"/>
      <c r="K31" s="1013"/>
      <c r="L31" s="1013"/>
      <c r="M31" s="1013"/>
      <c r="N31" s="1013"/>
      <c r="O31" s="1013"/>
      <c r="P31" s="1013"/>
      <c r="Q31" s="1013"/>
      <c r="R31" s="1013"/>
      <c r="S31" s="1013"/>
      <c r="T31" s="1013"/>
    </row>
    <row r="32" spans="1:20" s="1007" customFormat="1" ht="45.6">
      <c r="A32" s="1213">
        <v>5</v>
      </c>
      <c r="B32" s="1013"/>
      <c r="C32" s="1013"/>
      <c r="D32" s="1013"/>
      <c r="F32" s="1029" t="str">
        <f>"2." &amp;mergeValue(A32)</f>
        <v>2.5</v>
      </c>
      <c r="G32" s="815" t="s">
        <v>493</v>
      </c>
      <c r="H32" s="1112" t="str">
        <f>IF('Перечень тарифов'!R42="","наименование отсутствует","" &amp; 'Перечень тарифов'!R42 &amp; "")</f>
        <v>наименование отсутствует</v>
      </c>
      <c r="I32" s="816" t="s">
        <v>589</v>
      </c>
      <c r="J32" s="615"/>
      <c r="K32" s="1013"/>
      <c r="L32" s="1013"/>
      <c r="M32" s="1013"/>
      <c r="N32" s="1013"/>
      <c r="O32" s="1013"/>
      <c r="P32" s="1013"/>
      <c r="Q32" s="1013"/>
      <c r="R32" s="1013"/>
      <c r="S32" s="1013"/>
      <c r="T32" s="1013"/>
    </row>
    <row r="33" spans="1:20" s="1007" customFormat="1" ht="22.8">
      <c r="A33" s="1213"/>
      <c r="B33" s="1013"/>
      <c r="C33" s="1013"/>
      <c r="D33" s="1013"/>
      <c r="F33" s="1029" t="str">
        <f>"3." &amp;mergeValue(A33)</f>
        <v>3.5</v>
      </c>
      <c r="G33" s="815" t="s">
        <v>494</v>
      </c>
      <c r="H33" s="1112" t="str">
        <f>IF('Перечень тарифов'!F42="","наименование отсутствует","" &amp; 'Перечень тарифов'!F42 &amp; "")</f>
        <v>Производство. Теплоноситель; Передача. Теплоноситель; Сбыт. Теплоноситель</v>
      </c>
      <c r="I33" s="816" t="s">
        <v>587</v>
      </c>
      <c r="J33" s="615"/>
      <c r="K33" s="1013"/>
      <c r="L33" s="1013"/>
      <c r="M33" s="1013"/>
      <c r="N33" s="1013"/>
      <c r="O33" s="1013"/>
      <c r="P33" s="1013"/>
      <c r="Q33" s="1013"/>
      <c r="R33" s="1013"/>
      <c r="S33" s="1013"/>
      <c r="T33" s="1013"/>
    </row>
    <row r="34" spans="1:20" s="1007" customFormat="1" ht="22.8">
      <c r="A34" s="1213"/>
      <c r="B34" s="1013"/>
      <c r="C34" s="1013"/>
      <c r="D34" s="1013"/>
      <c r="F34" s="1029" t="str">
        <f>"4."&amp;mergeValue(A34)</f>
        <v>4.5</v>
      </c>
      <c r="G34" s="815" t="s">
        <v>495</v>
      </c>
      <c r="H34" s="1120" t="s">
        <v>457</v>
      </c>
      <c r="I34" s="816"/>
      <c r="J34" s="615"/>
      <c r="K34" s="1013"/>
      <c r="L34" s="1013"/>
      <c r="M34" s="1013"/>
      <c r="N34" s="1013"/>
      <c r="O34" s="1013"/>
      <c r="P34" s="1013"/>
      <c r="Q34" s="1013"/>
      <c r="R34" s="1013"/>
      <c r="S34" s="1013"/>
      <c r="T34" s="1013"/>
    </row>
    <row r="35" spans="1:20" s="1007" customFormat="1" ht="18.600000000000001">
      <c r="A35" s="1213"/>
      <c r="B35" s="1213">
        <v>1</v>
      </c>
      <c r="C35" s="1106"/>
      <c r="D35" s="1106"/>
      <c r="F35" s="1029" t="str">
        <f>"4."&amp;mergeValue(A35) &amp;"."&amp;mergeValue(B35)</f>
        <v>4.5.1</v>
      </c>
      <c r="G35" s="830" t="s">
        <v>591</v>
      </c>
      <c r="H35" s="1112" t="str">
        <f>IF(region_name="","",region_name)</f>
        <v>г.Санкт-Петербург</v>
      </c>
      <c r="I35" s="816" t="s">
        <v>498</v>
      </c>
      <c r="J35" s="615"/>
      <c r="K35" s="1013"/>
      <c r="L35" s="1013"/>
      <c r="M35" s="1013"/>
      <c r="N35" s="1013"/>
      <c r="O35" s="1013"/>
      <c r="P35" s="1013"/>
      <c r="Q35" s="1013"/>
      <c r="R35" s="1013"/>
      <c r="S35" s="1013"/>
      <c r="T35" s="1013"/>
    </row>
    <row r="36" spans="1:20" s="1007" customFormat="1" ht="22.8">
      <c r="A36" s="1213"/>
      <c r="B36" s="1213"/>
      <c r="C36" s="1213">
        <v>1</v>
      </c>
      <c r="D36" s="1106"/>
      <c r="F36" s="1029" t="str">
        <f>"4."&amp;mergeValue(A36) &amp;"."&amp;mergeValue(B36)&amp;"."&amp;mergeValue(C36)</f>
        <v>4.5.1.1</v>
      </c>
      <c r="G36" s="817" t="s">
        <v>496</v>
      </c>
      <c r="H36" s="1112" t="str">
        <f>IF(Территории!H13="","","" &amp; Территории!H13 &amp; "")</f>
        <v>город Санкт-Петербург</v>
      </c>
      <c r="I36" s="816" t="s">
        <v>499</v>
      </c>
      <c r="J36" s="615"/>
      <c r="K36" s="1013"/>
      <c r="L36" s="1013"/>
      <c r="M36" s="1013"/>
      <c r="N36" s="1013"/>
      <c r="O36" s="1013"/>
      <c r="P36" s="1013"/>
      <c r="Q36" s="1013"/>
      <c r="R36" s="1013"/>
      <c r="S36" s="1013"/>
      <c r="T36" s="1013"/>
    </row>
    <row r="37" spans="1:20" s="1007" customFormat="1" ht="57">
      <c r="A37" s="1213"/>
      <c r="B37" s="1213"/>
      <c r="C37" s="1213"/>
      <c r="D37" s="1106">
        <v>1</v>
      </c>
      <c r="F37" s="1029" t="str">
        <f>"4."&amp;mergeValue(A37) &amp;"."&amp;mergeValue(B37)&amp;"."&amp;mergeValue(C37)&amp;"."&amp;mergeValue(D37)</f>
        <v>4.5.1.1.1</v>
      </c>
      <c r="G37" s="818" t="s">
        <v>497</v>
      </c>
      <c r="H37" s="1112" t="str">
        <f>IF(Территории!R14="","","" &amp; Территории!R14 &amp; "")</f>
        <v>город Санкт-Петербург (40000000)</v>
      </c>
      <c r="I37" s="1107" t="s">
        <v>590</v>
      </c>
      <c r="J37" s="615"/>
      <c r="K37" s="1013"/>
      <c r="L37" s="1013"/>
      <c r="M37" s="1013"/>
      <c r="N37" s="1013"/>
      <c r="O37" s="1013"/>
      <c r="P37" s="1013"/>
      <c r="Q37" s="1013"/>
      <c r="R37" s="1013"/>
      <c r="S37" s="1013"/>
      <c r="T37" s="1013"/>
    </row>
    <row r="38" spans="1:20" s="1007" customFormat="1" ht="45.6">
      <c r="A38" s="1213">
        <v>6</v>
      </c>
      <c r="B38" s="1013"/>
      <c r="C38" s="1013"/>
      <c r="D38" s="1013"/>
      <c r="F38" s="1029" t="str">
        <f>"2." &amp;mergeValue(A38)</f>
        <v>2.6</v>
      </c>
      <c r="G38" s="815" t="s">
        <v>493</v>
      </c>
      <c r="H38" s="1112" t="str">
        <f>IF('Перечень тарифов'!R47="","наименование отсутствует","" &amp; 'Перечень тарифов'!R47 &amp; "")</f>
        <v>наименование отсутствует</v>
      </c>
      <c r="I38" s="816" t="s">
        <v>589</v>
      </c>
      <c r="J38" s="615"/>
      <c r="K38" s="1013"/>
      <c r="L38" s="1013"/>
      <c r="M38" s="1013"/>
      <c r="N38" s="1013"/>
      <c r="O38" s="1013"/>
      <c r="P38" s="1013"/>
      <c r="Q38" s="1013"/>
      <c r="R38" s="1013"/>
      <c r="S38" s="1013"/>
      <c r="T38" s="1013"/>
    </row>
    <row r="39" spans="1:20" s="1007" customFormat="1" ht="22.8">
      <c r="A39" s="1213"/>
      <c r="B39" s="1013"/>
      <c r="C39" s="1013"/>
      <c r="D39" s="1013"/>
      <c r="F39" s="1029" t="str">
        <f>"3." &amp;mergeValue(A39)</f>
        <v>3.6</v>
      </c>
      <c r="G39" s="815" t="s">
        <v>494</v>
      </c>
      <c r="H39" s="1112" t="str">
        <f>IF('Перечень тарифов'!F47="","наименование отсутствует","" &amp; 'Перечень тарифов'!F47 &amp; "")</f>
        <v>Подключение (технологическое присоединение) к системе теплоснабжения</v>
      </c>
      <c r="I39" s="816" t="s">
        <v>587</v>
      </c>
      <c r="J39" s="615"/>
      <c r="K39" s="1013"/>
      <c r="L39" s="1013"/>
      <c r="M39" s="1013"/>
      <c r="N39" s="1013"/>
      <c r="O39" s="1013"/>
      <c r="P39" s="1013"/>
      <c r="Q39" s="1013"/>
      <c r="R39" s="1013"/>
      <c r="S39" s="1013"/>
      <c r="T39" s="1013"/>
    </row>
    <row r="40" spans="1:20" s="1007" customFormat="1" ht="22.8">
      <c r="A40" s="1213"/>
      <c r="B40" s="1013"/>
      <c r="C40" s="1013"/>
      <c r="D40" s="1013"/>
      <c r="F40" s="1029" t="str">
        <f>"4."&amp;mergeValue(A40)</f>
        <v>4.6</v>
      </c>
      <c r="G40" s="815" t="s">
        <v>495</v>
      </c>
      <c r="H40" s="1120" t="s">
        <v>457</v>
      </c>
      <c r="I40" s="816"/>
      <c r="J40" s="615"/>
      <c r="K40" s="1013"/>
      <c r="L40" s="1013"/>
      <c r="M40" s="1013"/>
      <c r="N40" s="1013"/>
      <c r="O40" s="1013"/>
      <c r="P40" s="1013"/>
      <c r="Q40" s="1013"/>
      <c r="R40" s="1013"/>
      <c r="S40" s="1013"/>
      <c r="T40" s="1013"/>
    </row>
    <row r="41" spans="1:20" s="1007" customFormat="1" ht="18.600000000000001">
      <c r="A41" s="1213"/>
      <c r="B41" s="1213">
        <v>1</v>
      </c>
      <c r="C41" s="1106"/>
      <c r="D41" s="1106"/>
      <c r="F41" s="1029" t="str">
        <f>"4."&amp;mergeValue(A41) &amp;"."&amp;mergeValue(B41)</f>
        <v>4.6.1</v>
      </c>
      <c r="G41" s="830" t="s">
        <v>591</v>
      </c>
      <c r="H41" s="1112" t="str">
        <f>IF(region_name="","",region_name)</f>
        <v>г.Санкт-Петербург</v>
      </c>
      <c r="I41" s="816" t="s">
        <v>498</v>
      </c>
      <c r="J41" s="615"/>
      <c r="K41" s="1013"/>
      <c r="L41" s="1013"/>
      <c r="M41" s="1013"/>
      <c r="N41" s="1013"/>
      <c r="O41" s="1013"/>
      <c r="P41" s="1013"/>
      <c r="Q41" s="1013"/>
      <c r="R41" s="1013"/>
      <c r="S41" s="1013"/>
      <c r="T41" s="1013"/>
    </row>
    <row r="42" spans="1:20" s="1007" customFormat="1" ht="22.8">
      <c r="A42" s="1213"/>
      <c r="B42" s="1213"/>
      <c r="C42" s="1213">
        <v>1</v>
      </c>
      <c r="D42" s="1106"/>
      <c r="F42" s="1029" t="str">
        <f>"4."&amp;mergeValue(A42) &amp;"."&amp;mergeValue(B42)&amp;"."&amp;mergeValue(C42)</f>
        <v>4.6.1.1</v>
      </c>
      <c r="G42" s="817" t="s">
        <v>496</v>
      </c>
      <c r="H42" s="1112" t="str">
        <f>IF(Территории!H13="","","" &amp; Территории!H13 &amp; "")</f>
        <v>город Санкт-Петербург</v>
      </c>
      <c r="I42" s="816" t="s">
        <v>499</v>
      </c>
      <c r="J42" s="615"/>
      <c r="K42" s="1013"/>
      <c r="L42" s="1013"/>
      <c r="M42" s="1013"/>
      <c r="N42" s="1013"/>
      <c r="O42" s="1013"/>
      <c r="P42" s="1013"/>
      <c r="Q42" s="1013"/>
      <c r="R42" s="1013"/>
      <c r="S42" s="1013"/>
      <c r="T42" s="1013"/>
    </row>
    <row r="43" spans="1:20" s="1007" customFormat="1" ht="57">
      <c r="A43" s="1213"/>
      <c r="B43" s="1213"/>
      <c r="C43" s="1213"/>
      <c r="D43" s="1106">
        <v>1</v>
      </c>
      <c r="F43" s="1029" t="str">
        <f>"4."&amp;mergeValue(A43) &amp;"."&amp;mergeValue(B43)&amp;"."&amp;mergeValue(C43)&amp;"."&amp;mergeValue(D43)</f>
        <v>4.6.1.1.1</v>
      </c>
      <c r="G43" s="818" t="s">
        <v>497</v>
      </c>
      <c r="H43" s="1112" t="str">
        <f>IF(Территории!R14="","","" &amp; Территории!R14 &amp; "")</f>
        <v>город Санкт-Петербург (40000000)</v>
      </c>
      <c r="I43" s="1107" t="s">
        <v>590</v>
      </c>
      <c r="J43" s="615"/>
      <c r="K43" s="1013"/>
      <c r="L43" s="1013"/>
      <c r="M43" s="1013"/>
      <c r="N43" s="1013"/>
      <c r="O43" s="1013"/>
      <c r="P43" s="1013"/>
      <c r="Q43" s="1013"/>
      <c r="R43" s="1013"/>
      <c r="S43" s="1013"/>
      <c r="T43" s="1013"/>
    </row>
    <row r="44" spans="1:20" s="772" customFormat="1" ht="3.15" customHeight="1">
      <c r="A44" s="773"/>
      <c r="B44" s="773"/>
      <c r="C44" s="773"/>
      <c r="D44" s="773"/>
      <c r="F44" s="822"/>
      <c r="G44" s="417"/>
      <c r="H44" s="418"/>
      <c r="I44" s="983"/>
      <c r="J44" s="773"/>
      <c r="K44" s="773"/>
      <c r="L44" s="773"/>
      <c r="M44" s="773"/>
      <c r="N44" s="773"/>
      <c r="O44" s="773"/>
      <c r="P44" s="773"/>
      <c r="Q44" s="773"/>
      <c r="R44" s="773"/>
      <c r="S44" s="773"/>
      <c r="T44" s="773"/>
    </row>
    <row r="45" spans="1:20" s="772" customFormat="1" ht="15" customHeight="1">
      <c r="A45" s="773"/>
      <c r="B45" s="773"/>
      <c r="C45" s="773"/>
      <c r="D45" s="773"/>
      <c r="F45" s="822"/>
      <c r="G45" s="1208" t="s">
        <v>592</v>
      </c>
      <c r="H45" s="1208"/>
      <c r="I45" s="983"/>
      <c r="J45" s="773"/>
      <c r="K45" s="773"/>
      <c r="L45" s="773"/>
      <c r="M45" s="773"/>
      <c r="N45" s="773"/>
      <c r="O45" s="773"/>
      <c r="P45" s="773"/>
      <c r="Q45" s="773"/>
      <c r="R45" s="773"/>
      <c r="S45" s="773"/>
      <c r="T45" s="773"/>
    </row>
  </sheetData>
  <sheetProtection algorithmName="SHA-512" hashValue="SwzVyudzeX/Ecr3nFn/fFSW5cUGczuNZ8NliQnFnlOGiqBW1YbzeQ9FPk4H2pbyU78/HnAjhsV9Y3N50qHuMAw==" saltValue="ofmEXaMY+RjqX3HJKloiFA==" spinCount="100000" sheet="1" objects="1" scenarios="1" formatColumns="0" formatRows="0"/>
  <mergeCells count="22">
    <mergeCell ref="A38:A43"/>
    <mergeCell ref="B41:B43"/>
    <mergeCell ref="C42:C43"/>
    <mergeCell ref="G45:H45"/>
    <mergeCell ref="A26:A31"/>
    <mergeCell ref="B29:B31"/>
    <mergeCell ref="C30:C31"/>
    <mergeCell ref="A32:A37"/>
    <mergeCell ref="B35:B37"/>
    <mergeCell ref="C36:C37"/>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44:I4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5"/>
  <sheetViews>
    <sheetView showGridLines="0" topLeftCell="C4" zoomScaleNormal="100" workbookViewId="0">
      <selection activeCell="C4" sqref="C4"/>
    </sheetView>
  </sheetViews>
  <sheetFormatPr defaultColWidth="10.625" defaultRowHeight="13.8"/>
  <cols>
    <col min="1" max="1" width="9.125" style="96" hidden="1" customWidth="1"/>
    <col min="2" max="2" width="9.125" style="186" hidden="1" customWidth="1"/>
    <col min="3" max="3" width="3.75" style="87" customWidth="1"/>
    <col min="4" max="4" width="6.25" style="36" bestFit="1" customWidth="1"/>
    <col min="5" max="5" width="63.375" style="36" customWidth="1"/>
    <col min="6" max="6" width="1.75" style="36" hidden="1" customWidth="1"/>
    <col min="7" max="8" width="35.75" style="36" customWidth="1"/>
    <col min="9" max="9" width="91.625" style="36" customWidth="1"/>
    <col min="10" max="10" width="10.625" style="36"/>
    <col min="11" max="12" width="10.625" style="212"/>
    <col min="13" max="16384" width="10.625" style="36"/>
  </cols>
  <sheetData>
    <row r="1" spans="1:9" hidden="1"/>
    <row r="2" spans="1:9" hidden="1"/>
    <row r="3" spans="1:9" hidden="1"/>
    <row r="4" spans="1:9" ht="3.15" customHeight="1">
      <c r="C4" s="86"/>
      <c r="D4" s="37"/>
      <c r="E4" s="37"/>
      <c r="F4" s="37"/>
      <c r="G4" s="37"/>
      <c r="H4" s="38"/>
      <c r="I4" s="38"/>
    </row>
    <row r="5" spans="1:9" ht="26.1" customHeight="1">
      <c r="C5" s="86"/>
      <c r="D5" s="1229" t="s">
        <v>694</v>
      </c>
      <c r="E5" s="1229"/>
      <c r="F5" s="1229"/>
      <c r="G5" s="1229"/>
      <c r="H5" s="1229"/>
      <c r="I5" s="335"/>
    </row>
    <row r="6" spans="1:9" ht="3.15" customHeight="1">
      <c r="C6" s="86"/>
      <c r="D6" s="37"/>
      <c r="E6" s="84"/>
      <c r="F6" s="84"/>
      <c r="G6" s="84"/>
      <c r="H6" s="83"/>
      <c r="I6" s="286"/>
    </row>
    <row r="7" spans="1:9" ht="21.15" customHeight="1">
      <c r="C7" s="86"/>
      <c r="D7" s="1242" t="s">
        <v>453</v>
      </c>
      <c r="E7" s="1242"/>
      <c r="F7" s="1242"/>
      <c r="G7" s="1242"/>
      <c r="H7" s="1242"/>
      <c r="I7" s="1294" t="s">
        <v>454</v>
      </c>
    </row>
    <row r="8" spans="1:9" ht="21.15" customHeight="1">
      <c r="C8" s="86"/>
      <c r="D8" s="103" t="s">
        <v>91</v>
      </c>
      <c r="E8" s="113" t="s">
        <v>456</v>
      </c>
      <c r="F8" s="113"/>
      <c r="G8" s="113" t="s">
        <v>441</v>
      </c>
      <c r="H8" s="113" t="s">
        <v>455</v>
      </c>
      <c r="I8" s="1294"/>
    </row>
    <row r="9" spans="1:9" ht="12.15" customHeight="1">
      <c r="C9" s="86"/>
      <c r="D9" s="42" t="s">
        <v>92</v>
      </c>
      <c r="E9" s="42" t="s">
        <v>48</v>
      </c>
      <c r="F9" s="42"/>
      <c r="G9" s="42" t="s">
        <v>49</v>
      </c>
      <c r="H9" s="42" t="s">
        <v>50</v>
      </c>
      <c r="I9" s="42" t="s">
        <v>67</v>
      </c>
    </row>
    <row r="10" spans="1:9">
      <c r="A10" s="285"/>
      <c r="C10" s="86"/>
      <c r="D10" s="187">
        <v>1</v>
      </c>
      <c r="E10" s="1297" t="s">
        <v>458</v>
      </c>
      <c r="F10" s="1297"/>
      <c r="G10" s="1297"/>
      <c r="H10" s="1297"/>
      <c r="I10" s="307"/>
    </row>
    <row r="11" spans="1:9" ht="20.100000000000001" customHeight="1">
      <c r="A11" s="285"/>
      <c r="C11" s="86"/>
      <c r="D11" s="187" t="s">
        <v>294</v>
      </c>
      <c r="E11" s="287" t="s">
        <v>459</v>
      </c>
      <c r="F11" s="295"/>
      <c r="G11" s="431" t="s">
        <v>1695</v>
      </c>
      <c r="H11" s="295" t="s">
        <v>457</v>
      </c>
      <c r="I11" s="196" t="s">
        <v>460</v>
      </c>
    </row>
    <row r="12" spans="1:9" ht="57">
      <c r="A12" s="285"/>
      <c r="C12" s="86"/>
      <c r="D12" s="187" t="s">
        <v>328</v>
      </c>
      <c r="E12" s="287" t="s">
        <v>461</v>
      </c>
      <c r="F12" s="295"/>
      <c r="G12" s="1131" t="s">
        <v>1696</v>
      </c>
      <c r="H12" s="1086" t="s">
        <v>1725</v>
      </c>
      <c r="I12" s="414" t="s">
        <v>695</v>
      </c>
    </row>
    <row r="13" spans="1:9" ht="34.200000000000003">
      <c r="A13" s="285"/>
      <c r="B13" s="186">
        <v>3</v>
      </c>
      <c r="C13" s="86"/>
      <c r="D13" s="187">
        <v>2</v>
      </c>
      <c r="E13" s="351" t="s">
        <v>696</v>
      </c>
      <c r="F13" s="295"/>
      <c r="G13" s="295" t="s">
        <v>457</v>
      </c>
      <c r="H13" s="1086" t="s">
        <v>1726</v>
      </c>
      <c r="I13" s="415" t="s">
        <v>462</v>
      </c>
    </row>
    <row r="14" spans="1:9" ht="39.15" customHeight="1">
      <c r="A14" s="285"/>
      <c r="C14" s="86"/>
      <c r="D14" s="187">
        <v>3</v>
      </c>
      <c r="E14" s="1295" t="s">
        <v>697</v>
      </c>
      <c r="F14" s="1295"/>
      <c r="G14" s="1295"/>
      <c r="H14" s="1295"/>
      <c r="I14" s="412"/>
    </row>
    <row r="15" spans="1:9" ht="20.100000000000001" customHeight="1">
      <c r="A15" s="285"/>
      <c r="C15" s="86"/>
      <c r="D15" s="187" t="s">
        <v>443</v>
      </c>
      <c r="E15" s="296" t="s">
        <v>1659</v>
      </c>
      <c r="F15" s="295"/>
      <c r="G15" s="295" t="s">
        <v>457</v>
      </c>
      <c r="H15" s="1086" t="s">
        <v>1728</v>
      </c>
      <c r="I15" s="1232" t="s">
        <v>698</v>
      </c>
    </row>
    <row r="16" spans="1:9" ht="15" customHeight="1">
      <c r="A16" s="285"/>
      <c r="C16" s="86"/>
      <c r="D16" s="114"/>
      <c r="E16" s="300" t="s">
        <v>327</v>
      </c>
      <c r="F16" s="301"/>
      <c r="G16" s="301"/>
      <c r="H16" s="298"/>
      <c r="I16" s="1234"/>
    </row>
    <row r="17" spans="1:12" ht="69" customHeight="1">
      <c r="A17" s="285"/>
      <c r="B17" s="186">
        <v>3</v>
      </c>
      <c r="C17" s="86"/>
      <c r="D17" s="187">
        <v>4</v>
      </c>
      <c r="E17" s="1295" t="s">
        <v>699</v>
      </c>
      <c r="F17" s="1295"/>
      <c r="G17" s="1295"/>
      <c r="H17" s="1295"/>
      <c r="I17" s="412"/>
    </row>
    <row r="18" spans="1:12" ht="240.75" customHeight="1">
      <c r="A18" s="285"/>
      <c r="C18" s="86"/>
      <c r="D18" s="187" t="s">
        <v>444</v>
      </c>
      <c r="E18" s="302" t="s">
        <v>463</v>
      </c>
      <c r="F18" s="295"/>
      <c r="G18" s="413" t="s">
        <v>1712</v>
      </c>
      <c r="H18" s="295" t="s">
        <v>457</v>
      </c>
      <c r="I18" s="1232" t="s">
        <v>480</v>
      </c>
    </row>
    <row r="19" spans="1:12" ht="15" customHeight="1">
      <c r="A19" s="285"/>
      <c r="C19" s="86"/>
      <c r="D19" s="114"/>
      <c r="E19" s="300" t="s">
        <v>327</v>
      </c>
      <c r="F19" s="301"/>
      <c r="G19" s="301"/>
      <c r="H19" s="298"/>
      <c r="I19" s="1234"/>
    </row>
    <row r="20" spans="1:12" ht="30.15" customHeight="1">
      <c r="A20" s="285"/>
      <c r="B20" s="186">
        <v>3</v>
      </c>
      <c r="C20" s="86"/>
      <c r="D20" s="187">
        <v>5</v>
      </c>
      <c r="E20" s="1295" t="s">
        <v>700</v>
      </c>
      <c r="F20" s="1295"/>
      <c r="G20" s="1295"/>
      <c r="H20" s="1295"/>
      <c r="I20" s="412"/>
    </row>
    <row r="21" spans="1:12" ht="26.1" customHeight="1">
      <c r="A21" s="285"/>
      <c r="C21" s="86"/>
      <c r="D21" s="187" t="s">
        <v>445</v>
      </c>
      <c r="E21" s="1296" t="s">
        <v>701</v>
      </c>
      <c r="F21" s="1296"/>
      <c r="G21" s="1296"/>
      <c r="H21" s="1296"/>
      <c r="I21" s="412"/>
    </row>
    <row r="22" spans="1:12" ht="32.1" customHeight="1">
      <c r="A22" s="285"/>
      <c r="C22" s="86"/>
      <c r="D22" s="187" t="s">
        <v>446</v>
      </c>
      <c r="E22" s="303" t="s">
        <v>464</v>
      </c>
      <c r="F22" s="295"/>
      <c r="G22" s="413" t="s">
        <v>1711</v>
      </c>
      <c r="H22" s="295" t="s">
        <v>457</v>
      </c>
      <c r="I22" s="1232" t="s">
        <v>702</v>
      </c>
    </row>
    <row r="23" spans="1:12" ht="15" customHeight="1">
      <c r="A23" s="285"/>
      <c r="C23" s="86"/>
      <c r="D23" s="114"/>
      <c r="E23" s="301" t="s">
        <v>327</v>
      </c>
      <c r="F23" s="297"/>
      <c r="G23" s="297"/>
      <c r="H23" s="298"/>
      <c r="I23" s="1234"/>
    </row>
    <row r="24" spans="1:12" ht="14.25" customHeight="1">
      <c r="A24" s="285"/>
      <c r="C24" s="86"/>
      <c r="D24" s="187" t="s">
        <v>447</v>
      </c>
      <c r="E24" s="1296" t="s">
        <v>703</v>
      </c>
      <c r="F24" s="1296"/>
      <c r="G24" s="1296"/>
      <c r="H24" s="1296"/>
      <c r="I24" s="412"/>
    </row>
    <row r="25" spans="1:12" ht="42.9" customHeight="1">
      <c r="A25" s="285"/>
      <c r="C25" s="86"/>
      <c r="D25" s="187" t="s">
        <v>448</v>
      </c>
      <c r="E25" s="303" t="s">
        <v>466</v>
      </c>
      <c r="F25" s="295"/>
      <c r="G25" s="413" t="s">
        <v>1710</v>
      </c>
      <c r="H25" s="295" t="s">
        <v>457</v>
      </c>
      <c r="I25" s="1232" t="s">
        <v>597</v>
      </c>
    </row>
    <row r="26" spans="1:12" ht="15" customHeight="1">
      <c r="A26" s="285"/>
      <c r="C26" s="86"/>
      <c r="D26" s="114"/>
      <c r="E26" s="301" t="s">
        <v>327</v>
      </c>
      <c r="F26" s="297"/>
      <c r="G26" s="297"/>
      <c r="H26" s="298"/>
      <c r="I26" s="1234"/>
    </row>
    <row r="27" spans="1:12" ht="26.1" customHeight="1">
      <c r="A27" s="285"/>
      <c r="C27" s="86"/>
      <c r="D27" s="187" t="s">
        <v>449</v>
      </c>
      <c r="E27" s="1296" t="s">
        <v>704</v>
      </c>
      <c r="F27" s="1296"/>
      <c r="G27" s="1296"/>
      <c r="H27" s="1296"/>
      <c r="I27" s="412"/>
    </row>
    <row r="28" spans="1:12" ht="96" customHeight="1">
      <c r="A28" s="285"/>
      <c r="C28" s="86"/>
      <c r="D28" s="187" t="s">
        <v>450</v>
      </c>
      <c r="E28" s="303" t="s">
        <v>465</v>
      </c>
      <c r="F28" s="295"/>
      <c r="G28" s="306" t="s">
        <v>1717</v>
      </c>
      <c r="H28" s="295" t="s">
        <v>457</v>
      </c>
      <c r="I28" s="1232" t="s">
        <v>705</v>
      </c>
      <c r="K28" s="212" t="s">
        <v>1716</v>
      </c>
      <c r="L28" s="212" t="s">
        <v>1715</v>
      </c>
    </row>
    <row r="29" spans="1:12" s="1057" customFormat="1" ht="93.15" customHeight="1">
      <c r="A29" s="803"/>
      <c r="B29" s="186"/>
      <c r="C29" s="1125" t="s">
        <v>1649</v>
      </c>
      <c r="D29" s="187" t="s">
        <v>1714</v>
      </c>
      <c r="E29" s="303" t="str">
        <f>E28</f>
        <v>график работы службы</v>
      </c>
      <c r="F29" s="295" t="s">
        <v>457</v>
      </c>
      <c r="G29" s="306" t="s">
        <v>1719</v>
      </c>
      <c r="H29" s="295" t="s">
        <v>457</v>
      </c>
      <c r="I29" s="1233"/>
      <c r="K29" s="829" t="s">
        <v>1716</v>
      </c>
      <c r="L29" s="829" t="s">
        <v>1718</v>
      </c>
    </row>
    <row r="30" spans="1:12">
      <c r="A30" s="285"/>
      <c r="C30" s="86"/>
      <c r="D30" s="114"/>
      <c r="E30" s="301" t="s">
        <v>327</v>
      </c>
      <c r="F30" s="297"/>
      <c r="G30" s="297"/>
      <c r="H30" s="298"/>
      <c r="I30" s="1234"/>
    </row>
    <row r="31" spans="1:12" ht="49.65" customHeight="1">
      <c r="A31" s="285"/>
      <c r="B31" s="186">
        <v>3</v>
      </c>
      <c r="C31" s="86"/>
      <c r="D31" s="187" t="s">
        <v>68</v>
      </c>
      <c r="E31" s="1295" t="s">
        <v>707</v>
      </c>
      <c r="F31" s="1295"/>
      <c r="G31" s="1295"/>
      <c r="H31" s="1295"/>
      <c r="I31" s="412"/>
    </row>
    <row r="32" spans="1:12" ht="42.9" customHeight="1">
      <c r="A32" s="285"/>
      <c r="C32" s="86"/>
      <c r="D32" s="187" t="s">
        <v>451</v>
      </c>
      <c r="E32" s="296" t="s">
        <v>1713</v>
      </c>
      <c r="F32" s="295"/>
      <c r="G32" s="295" t="s">
        <v>457</v>
      </c>
      <c r="H32" s="1086" t="s">
        <v>1727</v>
      </c>
      <c r="I32" s="1232" t="s">
        <v>479</v>
      </c>
    </row>
    <row r="33" spans="1:12" ht="15" customHeight="1">
      <c r="A33" s="285"/>
      <c r="C33" s="86"/>
      <c r="D33" s="114"/>
      <c r="E33" s="300" t="s">
        <v>327</v>
      </c>
      <c r="F33" s="297"/>
      <c r="G33" s="297"/>
      <c r="H33" s="298"/>
      <c r="I33" s="1234"/>
    </row>
    <row r="34" spans="1:12" s="174" customFormat="1" ht="3.15" customHeight="1">
      <c r="A34" s="285"/>
      <c r="K34" s="290"/>
      <c r="L34" s="290"/>
    </row>
    <row r="35" spans="1:12" ht="24.75" customHeight="1">
      <c r="D35" s="299">
        <v>1</v>
      </c>
      <c r="E35" s="1208" t="s">
        <v>706</v>
      </c>
      <c r="F35" s="1208"/>
      <c r="G35" s="1208"/>
      <c r="H35" s="1208"/>
      <c r="I35" s="1208"/>
    </row>
  </sheetData>
  <sheetProtection algorithmName="SHA-512" hashValue="NkWcOnsb6+AFqoLnoXNQXMWSHUMKacPzFnEEvlAVNPrmkwWnjEErznL0aLiPNbLHUjw15ROVhwuDeFKf0McV+A==" saltValue="Wf14D9Wak5dydCc/kKQO7A==" spinCount="100000" sheet="1" objects="1" scenarios="1" formatColumns="0" formatRows="0"/>
  <mergeCells count="18">
    <mergeCell ref="I18:I19"/>
    <mergeCell ref="E20:H20"/>
    <mergeCell ref="D5:H5"/>
    <mergeCell ref="D7:H7"/>
    <mergeCell ref="I7:I8"/>
    <mergeCell ref="E10:H10"/>
    <mergeCell ref="E14:H14"/>
    <mergeCell ref="I15:I16"/>
    <mergeCell ref="E17:H17"/>
    <mergeCell ref="E35:I35"/>
    <mergeCell ref="E31:H31"/>
    <mergeCell ref="E21:H21"/>
    <mergeCell ref="E24:H24"/>
    <mergeCell ref="E27:H27"/>
    <mergeCell ref="I22:I23"/>
    <mergeCell ref="I25:I26"/>
    <mergeCell ref="I28:I30"/>
    <mergeCell ref="I32:I33"/>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2 E25 E32 I22 G12 I18 I15 E12 I2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2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G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gptek.spb.ru/abonentam/connect/"/>
    <hyperlink ref="H12" location="'Форма 4.8'!$H$12" tooltip="Кликните по гиперссылке, чтобы перейти по гиперссылке или отредактировать её" display="https://portal.eias.ru/Portal/DownloadPage.aspx?type=12&amp;guid=137120e5-9f68-4cc9-ae2d-c0451ceb4f48"/>
    <hyperlink ref="H13" location="'Форма 4.8'!$H$13" tooltip="Кликните по гиперссылке, чтобы перейти по гиперссылке или отредактировать её" display="https://portal.eias.ru/Portal/DownloadPage.aspx?type=12&amp;guid=9cab3f80-90c1-4adf-bcd0-3cf98f23389e"/>
    <hyperlink ref="H32" location="'Форма 4.8'!$H$32" tooltip="Кликните по гиперссылке, чтобы перейти по гиперссылке или отредактировать её" display="https://portal.eias.ru/Portal/DownloadPage.aspx?type=12&amp;guid=53e374e0-b7e1-43a9-b48d-4ee395b726be"/>
    <hyperlink ref="H15" location="'Форма 4.8'!$H$15" tooltip="Кликните по гиперссылке, чтобы перейти по гиперссылке или отредактировать её" display="https://portal.eias.ru/Portal/DownloadPage.aspx?type=12&amp;guid=8f77221d-e64a-4fea-802f-cf828678194e"/>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ColWidth="9.125" defaultRowHeight="13.8"/>
  <cols>
    <col min="1" max="1" width="9.125" style="128" hidden="1" customWidth="1"/>
    <col min="2" max="2" width="9.125" style="129" hidden="1" customWidth="1"/>
    <col min="3" max="3" width="3.75" style="130" customWidth="1"/>
    <col min="4" max="4" width="7" style="131" bestFit="1" customWidth="1"/>
    <col min="5" max="5" width="11.25" style="131" customWidth="1"/>
    <col min="6" max="6" width="41" style="131" customWidth="1"/>
    <col min="7" max="7" width="18" style="131" customWidth="1"/>
    <col min="8" max="8" width="13.125" style="131" customWidth="1"/>
    <col min="9" max="9" width="11.375" style="131" customWidth="1"/>
    <col min="10" max="10" width="42.125" style="131" customWidth="1"/>
    <col min="11" max="11" width="115.75" style="131" customWidth="1"/>
    <col min="12" max="12" width="3.75" style="131" customWidth="1"/>
    <col min="13" max="16384" width="9.125" style="131"/>
  </cols>
  <sheetData>
    <row r="1" spans="1:14" hidden="1"/>
    <row r="2" spans="1:14" hidden="1"/>
    <row r="3" spans="1:14" hidden="1"/>
    <row r="4" spans="1:14" ht="3.15" customHeight="1"/>
    <row r="5" spans="1:14" s="36" customFormat="1" ht="22.2">
      <c r="A5" s="125"/>
      <c r="C5" s="47"/>
      <c r="D5" s="1298" t="s">
        <v>477</v>
      </c>
      <c r="E5" s="1298"/>
      <c r="F5" s="1298"/>
      <c r="G5" s="1298"/>
      <c r="H5" s="1298"/>
      <c r="I5" s="1298"/>
      <c r="J5" s="1298"/>
      <c r="K5" s="436"/>
    </row>
    <row r="6" spans="1:14" ht="3.15" hidden="1" customHeight="1">
      <c r="D6" s="132"/>
      <c r="E6" s="132"/>
      <c r="G6" s="132"/>
      <c r="H6" s="132"/>
      <c r="I6" s="132"/>
      <c r="J6" s="132"/>
      <c r="K6" s="132"/>
    </row>
    <row r="7" spans="1:14" s="128" customFormat="1" ht="3.15" customHeight="1">
      <c r="B7" s="129"/>
      <c r="C7" s="130"/>
      <c r="D7" s="133"/>
      <c r="E7" s="133"/>
      <c r="G7" s="133"/>
      <c r="H7" s="133"/>
      <c r="I7" s="133"/>
      <c r="J7" s="133"/>
      <c r="K7" s="133"/>
      <c r="L7" s="134"/>
    </row>
    <row r="8" spans="1:14">
      <c r="D8" s="1300" t="s">
        <v>453</v>
      </c>
      <c r="E8" s="1300"/>
      <c r="F8" s="1300"/>
      <c r="G8" s="1300"/>
      <c r="H8" s="1300"/>
      <c r="I8" s="1300"/>
      <c r="J8" s="1300"/>
      <c r="K8" s="1300" t="s">
        <v>454</v>
      </c>
    </row>
    <row r="9" spans="1:14">
      <c r="D9" s="1300" t="s">
        <v>91</v>
      </c>
      <c r="E9" s="1300" t="s">
        <v>481</v>
      </c>
      <c r="F9" s="1300"/>
      <c r="G9" s="1300" t="s">
        <v>482</v>
      </c>
      <c r="H9" s="1300"/>
      <c r="I9" s="1300"/>
      <c r="J9" s="1300"/>
      <c r="K9" s="1300"/>
    </row>
    <row r="10" spans="1:14" ht="22.8">
      <c r="D10" s="1300"/>
      <c r="E10" s="137" t="s">
        <v>483</v>
      </c>
      <c r="F10" s="137" t="s">
        <v>399</v>
      </c>
      <c r="G10" s="137" t="s">
        <v>399</v>
      </c>
      <c r="H10" s="137" t="s">
        <v>483</v>
      </c>
      <c r="I10" s="137" t="s">
        <v>484</v>
      </c>
      <c r="J10" s="137" t="s">
        <v>455</v>
      </c>
      <c r="K10" s="1300"/>
    </row>
    <row r="11" spans="1:14" ht="12.15" customHeight="1">
      <c r="D11" s="42" t="s">
        <v>92</v>
      </c>
      <c r="E11" s="42" t="s">
        <v>48</v>
      </c>
      <c r="F11" s="42" t="s">
        <v>49</v>
      </c>
      <c r="G11" s="42" t="s">
        <v>50</v>
      </c>
      <c r="H11" s="42" t="s">
        <v>67</v>
      </c>
      <c r="I11" s="42" t="s">
        <v>68</v>
      </c>
      <c r="J11" s="42" t="s">
        <v>182</v>
      </c>
      <c r="K11" s="42" t="s">
        <v>183</v>
      </c>
    </row>
    <row r="12" spans="1:14" s="127" customFormat="1" ht="55.2" customHeight="1">
      <c r="A12" s="185" t="s">
        <v>49</v>
      </c>
      <c r="B12" s="135" t="s">
        <v>252</v>
      </c>
      <c r="C12" s="136"/>
      <c r="D12" s="138" t="s">
        <v>92</v>
      </c>
      <c r="E12" s="447"/>
      <c r="F12" s="1082"/>
      <c r="G12" s="1082"/>
      <c r="H12" s="1082"/>
      <c r="I12" s="1095"/>
      <c r="J12" s="1086"/>
      <c r="K12" s="1232" t="s">
        <v>485</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34"/>
    </row>
    <row r="14" spans="1:14" ht="3.15" customHeight="1">
      <c r="A14" s="131"/>
      <c r="B14" s="131"/>
      <c r="C14" s="131"/>
    </row>
    <row r="15" spans="1:14" ht="27.75" customHeight="1">
      <c r="E15" s="1299" t="s">
        <v>593</v>
      </c>
      <c r="F15" s="1299"/>
      <c r="G15" s="1299"/>
      <c r="H15" s="1299"/>
      <c r="I15" s="1299"/>
      <c r="J15" s="129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Q38" sqref="Q38"/>
    </sheetView>
  </sheetViews>
  <sheetFormatPr defaultColWidth="9.125" defaultRowHeight="13.8"/>
  <cols>
    <col min="1" max="2" width="9.125" style="13" hidden="1" customWidth="1"/>
    <col min="3" max="3" width="3.75" style="49" bestFit="1" customWidth="1"/>
    <col min="4" max="4" width="6.25" style="13" bestFit="1" customWidth="1"/>
    <col min="5" max="5" width="67.75" style="13" customWidth="1"/>
    <col min="6" max="16384" width="9.125" style="13"/>
  </cols>
  <sheetData>
    <row r="1" spans="3:9" hidden="1"/>
    <row r="2" spans="3:9" hidden="1"/>
    <row r="3" spans="3:9" hidden="1"/>
    <row r="4" spans="3:9" hidden="1"/>
    <row r="5" spans="3:9" hidden="1"/>
    <row r="6" spans="3:9" ht="3.15" customHeight="1">
      <c r="C6" s="50"/>
      <c r="D6" s="14"/>
      <c r="E6" s="14"/>
    </row>
    <row r="7" spans="3:9" ht="22.2">
      <c r="C7" s="50"/>
      <c r="D7" s="1172" t="s">
        <v>313</v>
      </c>
      <c r="E7" s="1174"/>
      <c r="F7" s="438"/>
    </row>
    <row r="8" spans="3:9" ht="3.15" customHeight="1">
      <c r="C8" s="50"/>
      <c r="D8" s="14"/>
      <c r="E8" s="14"/>
    </row>
    <row r="9" spans="3:9" ht="15.9" customHeight="1">
      <c r="C9" s="50"/>
      <c r="D9" s="103" t="s">
        <v>91</v>
      </c>
      <c r="E9" s="426" t="s">
        <v>312</v>
      </c>
    </row>
    <row r="10" spans="3:9" ht="12.15" customHeight="1">
      <c r="C10" s="50"/>
      <c r="D10" s="42" t="s">
        <v>92</v>
      </c>
      <c r="E10" s="42" t="s">
        <v>48</v>
      </c>
    </row>
    <row r="11" spans="3:9" ht="11.25" hidden="1" customHeight="1">
      <c r="C11" s="50"/>
      <c r="D11" s="194">
        <v>0</v>
      </c>
      <c r="E11" s="427"/>
    </row>
    <row r="12" spans="3:9" ht="22.8">
      <c r="C12" s="167"/>
      <c r="D12" s="123">
        <v>1</v>
      </c>
      <c r="E12" s="1069" t="s">
        <v>1663</v>
      </c>
    </row>
    <row r="13" spans="3:9" ht="12.15" customHeight="1">
      <c r="C13" s="50"/>
      <c r="D13" s="428"/>
      <c r="E13" s="429" t="s">
        <v>176</v>
      </c>
    </row>
    <row r="14" spans="3:9" ht="3.15" customHeight="1"/>
    <row r="15" spans="3:9" ht="22.65" customHeight="1">
      <c r="C15" s="168"/>
      <c r="D15" s="1301" t="s">
        <v>314</v>
      </c>
      <c r="E15" s="1301"/>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4"/>
  <sheetViews>
    <sheetView showGridLines="0" topLeftCell="C6" zoomScaleNormal="100" workbookViewId="0">
      <selection activeCell="C6" sqref="C6"/>
    </sheetView>
  </sheetViews>
  <sheetFormatPr defaultColWidth="9.125" defaultRowHeight="13.8"/>
  <cols>
    <col min="1" max="2" width="9.125" style="13" hidden="1" customWidth="1"/>
    <col min="3" max="3" width="3.75" style="49" customWidth="1"/>
    <col min="4" max="4" width="6.25" style="13" customWidth="1"/>
    <col min="5" max="5" width="94.875" style="13" customWidth="1"/>
    <col min="6" max="16384" width="9.125" style="13"/>
  </cols>
  <sheetData>
    <row r="1" spans="3:12" hidden="1">
      <c r="L1" s="430"/>
    </row>
    <row r="2" spans="3:12" hidden="1"/>
    <row r="3" spans="3:12" hidden="1"/>
    <row r="4" spans="3:12" hidden="1"/>
    <row r="5" spans="3:12" hidden="1"/>
    <row r="6" spans="3:12" ht="3.15" customHeight="1">
      <c r="C6" s="50"/>
      <c r="D6" s="14"/>
      <c r="E6" s="14"/>
    </row>
    <row r="7" spans="3:12" ht="22.2">
      <c r="C7" s="50"/>
      <c r="D7" s="1298" t="s">
        <v>54</v>
      </c>
      <c r="E7" s="1298"/>
      <c r="F7" s="438"/>
    </row>
    <row r="8" spans="3:12" ht="3.15" customHeight="1">
      <c r="C8" s="50"/>
      <c r="D8" s="14"/>
      <c r="E8" s="14"/>
    </row>
    <row r="9" spans="3:12" ht="15.9" customHeight="1">
      <c r="C9" s="50"/>
      <c r="D9" s="103" t="s">
        <v>91</v>
      </c>
      <c r="E9" s="113" t="s">
        <v>175</v>
      </c>
    </row>
    <row r="10" spans="3:12" ht="12.15" customHeight="1">
      <c r="C10" s="50"/>
      <c r="D10" s="42" t="s">
        <v>92</v>
      </c>
      <c r="E10" s="42" t="s">
        <v>48</v>
      </c>
    </row>
    <row r="11" spans="3:12" ht="15" hidden="1" customHeight="1">
      <c r="C11" s="50"/>
      <c r="D11" s="123">
        <v>0</v>
      </c>
      <c r="E11" s="193"/>
    </row>
    <row r="12" spans="3:12" ht="17.100000000000001" customHeight="1">
      <c r="C12" s="167" t="s">
        <v>1649</v>
      </c>
      <c r="D12" s="123">
        <v>1</v>
      </c>
      <c r="E12" s="124" t="s">
        <v>1722</v>
      </c>
    </row>
    <row r="13" spans="3:12" ht="22.8">
      <c r="C13" s="167" t="s">
        <v>1649</v>
      </c>
      <c r="D13" s="123">
        <v>2</v>
      </c>
      <c r="E13" s="124" t="s">
        <v>1723</v>
      </c>
    </row>
    <row r="14" spans="3:12">
      <c r="C14" s="50"/>
      <c r="D14" s="114"/>
      <c r="E14" s="112" t="s">
        <v>176</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3">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ColWidth="9.125" defaultRowHeight="11.4"/>
  <cols>
    <col min="1" max="1" width="1.75" style="46" customWidth="1"/>
    <col min="2" max="2" width="34.625" style="46" customWidth="1"/>
    <col min="3" max="3" width="85.625" style="46" customWidth="1"/>
    <col min="4" max="4" width="17.75" style="46" customWidth="1"/>
    <col min="5" max="16384" width="9.125" style="46"/>
  </cols>
  <sheetData>
    <row r="1" spans="2:5" ht="3.15" customHeight="1"/>
    <row r="2" spans="2:5" ht="22.2">
      <c r="B2" s="1302" t="s">
        <v>55</v>
      </c>
      <c r="C2" s="1302"/>
      <c r="D2" s="1302"/>
      <c r="E2" s="439"/>
    </row>
    <row r="3" spans="2:5" ht="3.15" customHeight="1"/>
    <row r="4" spans="2:5" ht="21.75" customHeight="1" thickBot="1">
      <c r="B4" s="1136" t="s">
        <v>1</v>
      </c>
      <c r="C4" s="1136" t="s">
        <v>90</v>
      </c>
      <c r="D4" s="1136" t="s">
        <v>71</v>
      </c>
    </row>
    <row r="5" spans="2:5" ht="12" thickTop="1"/>
  </sheetData>
  <sheetProtection algorithmName="SHA-512" hashValue="0Lc8xlqF4GqNSzBjP3+UH11BKZmCo7HE7gJqS1LdwOkCBA4WxNo6bgrAApjNTHxTXYB8uSLN7P4WXE48jp4nwg==" saltValue="plh41M83PeWNgiWzZZzVmg==" spinCount="100000" sheet="1" objects="1" scenarios="1" formatColumns="0" formatRows="0" autoFilter="0"/>
  <autoFilter ref="B4:D4"/>
  <mergeCells count="1">
    <mergeCell ref="B2:D2"/>
  </mergeCells>
  <phoneticPr fontId="13" type="noConversion"/>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7"/>
  <sheetViews>
    <sheetView showGridLines="0" zoomScaleNormal="100" workbookViewId="0"/>
  </sheetViews>
  <sheetFormatPr defaultColWidth="9.125" defaultRowHeight="11.4"/>
  <cols>
    <col min="1" max="1" width="30.75" style="12" customWidth="1"/>
    <col min="2" max="2" width="80.75" style="12" customWidth="1"/>
    <col min="3" max="3" width="30.75" style="12" customWidth="1"/>
    <col min="4" max="16384" width="9.125" style="11"/>
  </cols>
  <sheetData>
    <row r="1" spans="1:4" ht="24" customHeight="1">
      <c r="A1" s="116" t="s">
        <v>69</v>
      </c>
      <c r="B1" s="116" t="s">
        <v>70</v>
      </c>
      <c r="C1" s="116" t="s">
        <v>71</v>
      </c>
      <c r="D1" s="10"/>
    </row>
    <row r="2" spans="1:4">
      <c r="A2" s="1102">
        <v>44186.39466435185</v>
      </c>
      <c r="B2" s="12" t="s">
        <v>771</v>
      </c>
      <c r="C2" s="12" t="s">
        <v>441</v>
      </c>
    </row>
    <row r="3" spans="1:4">
      <c r="A3" s="1102">
        <v>44186.394756944443</v>
      </c>
      <c r="B3" s="12" t="s">
        <v>772</v>
      </c>
      <c r="C3" s="12" t="s">
        <v>441</v>
      </c>
    </row>
    <row r="4" spans="1:4" ht="79.8">
      <c r="A4" s="1102">
        <v>44186.394756944443</v>
      </c>
      <c r="B4" s="12" t="s">
        <v>773</v>
      </c>
      <c r="C4" s="12" t="s">
        <v>441</v>
      </c>
    </row>
    <row r="5" spans="1:4">
      <c r="A5" s="1102">
        <v>44186.394756944443</v>
      </c>
      <c r="B5" s="12" t="s">
        <v>774</v>
      </c>
      <c r="C5" s="12" t="s">
        <v>441</v>
      </c>
    </row>
    <row r="6" spans="1:4">
      <c r="A6" s="1102">
        <v>44186.394965277781</v>
      </c>
      <c r="B6" s="12" t="s">
        <v>775</v>
      </c>
      <c r="C6" s="12" t="s">
        <v>441</v>
      </c>
    </row>
    <row r="7" spans="1:4" ht="34.200000000000003">
      <c r="A7" s="1102">
        <v>44186.395011574074</v>
      </c>
      <c r="B7" s="12" t="s">
        <v>776</v>
      </c>
      <c r="C7" s="12" t="s">
        <v>441</v>
      </c>
    </row>
    <row r="8" spans="1:4" ht="34.200000000000003">
      <c r="A8" s="1102">
        <v>44186.39503472222</v>
      </c>
      <c r="B8" s="12" t="s">
        <v>777</v>
      </c>
      <c r="C8" s="12" t="s">
        <v>441</v>
      </c>
    </row>
    <row r="9" spans="1:4">
      <c r="A9" s="1102">
        <v>44186.39503472222</v>
      </c>
      <c r="B9" s="12" t="s">
        <v>778</v>
      </c>
      <c r="C9" s="12" t="s">
        <v>441</v>
      </c>
    </row>
    <row r="10" spans="1:4" ht="34.200000000000003">
      <c r="A10" s="1102">
        <v>44186.39508101852</v>
      </c>
      <c r="B10" s="12" t="s">
        <v>779</v>
      </c>
      <c r="C10" s="12" t="s">
        <v>441</v>
      </c>
    </row>
    <row r="11" spans="1:4">
      <c r="A11" s="1102">
        <v>44186.396979166668</v>
      </c>
      <c r="B11" s="12" t="s">
        <v>771</v>
      </c>
      <c r="C11" s="12" t="s">
        <v>441</v>
      </c>
    </row>
    <row r="12" spans="1:4">
      <c r="A12" s="1102">
        <v>44186.397013888891</v>
      </c>
      <c r="B12" s="12" t="s">
        <v>781</v>
      </c>
      <c r="C12" s="12" t="s">
        <v>441</v>
      </c>
    </row>
    <row r="13" spans="1:4">
      <c r="A13" s="1102">
        <v>44186.397222222222</v>
      </c>
      <c r="B13" s="12" t="s">
        <v>771</v>
      </c>
      <c r="C13" s="12" t="s">
        <v>441</v>
      </c>
    </row>
    <row r="14" spans="1:4">
      <c r="A14" s="1102">
        <v>44186.397233796299</v>
      </c>
      <c r="B14" s="12" t="s">
        <v>781</v>
      </c>
      <c r="C14" s="12" t="s">
        <v>441</v>
      </c>
    </row>
    <row r="15" spans="1:4">
      <c r="A15" s="1102">
        <v>44186.399525462963</v>
      </c>
      <c r="B15" s="12" t="s">
        <v>771</v>
      </c>
      <c r="C15" s="12" t="s">
        <v>441</v>
      </c>
    </row>
    <row r="16" spans="1:4">
      <c r="A16" s="1102">
        <v>44186.399537037039</v>
      </c>
      <c r="B16" s="12" t="s">
        <v>781</v>
      </c>
      <c r="C16" s="12" t="s">
        <v>441</v>
      </c>
    </row>
    <row r="17" spans="1:3">
      <c r="A17" s="1102">
        <v>44186.430289351854</v>
      </c>
      <c r="B17" s="12" t="s">
        <v>771</v>
      </c>
      <c r="C17" s="12" t="s">
        <v>441</v>
      </c>
    </row>
    <row r="18" spans="1:3">
      <c r="A18" s="1102">
        <v>44186.430300925924</v>
      </c>
      <c r="B18" s="12" t="s">
        <v>781</v>
      </c>
      <c r="C18" s="12" t="s">
        <v>441</v>
      </c>
    </row>
    <row r="19" spans="1:3">
      <c r="A19" s="1102">
        <v>44188.428055555552</v>
      </c>
      <c r="B19" s="12" t="s">
        <v>771</v>
      </c>
      <c r="C19" s="12" t="s">
        <v>441</v>
      </c>
    </row>
    <row r="20" spans="1:3">
      <c r="A20" s="1102">
        <v>44188.428078703706</v>
      </c>
      <c r="B20" s="12" t="s">
        <v>781</v>
      </c>
      <c r="C20" s="12" t="s">
        <v>441</v>
      </c>
    </row>
    <row r="21" spans="1:3">
      <c r="A21" s="1102">
        <v>44188.646307870367</v>
      </c>
      <c r="B21" s="12" t="s">
        <v>771</v>
      </c>
      <c r="C21" s="12" t="s">
        <v>441</v>
      </c>
    </row>
    <row r="22" spans="1:3">
      <c r="A22" s="1102">
        <v>44188.696643518517</v>
      </c>
      <c r="B22" s="12" t="s">
        <v>771</v>
      </c>
      <c r="C22" s="12" t="s">
        <v>441</v>
      </c>
    </row>
    <row r="23" spans="1:3">
      <c r="A23" s="1102">
        <v>44188.696655092594</v>
      </c>
      <c r="B23" s="12" t="s">
        <v>781</v>
      </c>
      <c r="C23" s="12" t="s">
        <v>441</v>
      </c>
    </row>
    <row r="24" spans="1:3">
      <c r="A24" s="1102">
        <v>44188.721574074072</v>
      </c>
      <c r="B24" s="12" t="s">
        <v>771</v>
      </c>
      <c r="C24" s="12" t="s">
        <v>441</v>
      </c>
    </row>
    <row r="25" spans="1:3">
      <c r="A25" s="1102">
        <v>44188.721585648149</v>
      </c>
      <c r="B25" s="12" t="s">
        <v>781</v>
      </c>
      <c r="C25" s="12" t="s">
        <v>441</v>
      </c>
    </row>
    <row r="26" spans="1:3">
      <c r="A26" s="1102">
        <v>44438.565509259257</v>
      </c>
      <c r="B26" s="12" t="s">
        <v>771</v>
      </c>
      <c r="C26" s="12" t="s">
        <v>441</v>
      </c>
    </row>
    <row r="27" spans="1:3">
      <c r="A27" s="1102">
        <v>44438.565532407411</v>
      </c>
      <c r="B27" s="12" t="s">
        <v>781</v>
      </c>
      <c r="C27" s="12" t="s">
        <v>441</v>
      </c>
    </row>
  </sheetData>
  <sheetProtection algorithmName="SHA-512" hashValue="65cl2uj9KY1JIBT2bzwrAnNNZ995nQXYe6lwv9F8BUUw4/OmYimxk+O1kXvi32WuBWgd6JI630zjGxwQQpCLDQ==" saltValue="iTt1/wGj/xbh60wPOcC7ZA=="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25" bestFit="1" customWidth="1"/>
    <col min="5" max="5" width="16.625" customWidth="1"/>
    <col min="6" max="6" width="16.25" customWidth="1"/>
    <col min="7" max="7" width="19.125" customWidth="1"/>
    <col min="8" max="11" width="10" customWidth="1"/>
    <col min="12" max="12" width="12.75" customWidth="1"/>
    <col min="13" max="13" width="26.75" customWidth="1"/>
    <col min="14" max="14" width="10" customWidth="1"/>
    <col min="15" max="17" width="23.75" customWidth="1"/>
    <col min="18" max="18" width="11.75" customWidth="1"/>
    <col min="19" max="19" width="8.625" customWidth="1"/>
    <col min="20" max="20" width="11.75" customWidth="1"/>
    <col min="21" max="21" width="8.625" customWidth="1"/>
    <col min="22" max="22" width="4.75" customWidth="1"/>
    <col min="23" max="24" width="115.75" customWidth="1"/>
    <col min="28" max="28" width="115.75" customWidth="1"/>
    <col min="30" max="90" width="115.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4">
        <v>1</v>
      </c>
      <c r="E9" s="1320"/>
      <c r="F9" s="1322"/>
      <c r="G9" s="1310" t="s">
        <v>84</v>
      </c>
      <c r="H9" s="1184"/>
      <c r="I9" s="1184">
        <v>1</v>
      </c>
      <c r="J9" s="1316"/>
      <c r="K9" s="1222" t="s">
        <v>84</v>
      </c>
      <c r="L9" s="1178"/>
      <c r="M9" s="1178" t="s">
        <v>92</v>
      </c>
      <c r="N9" s="1319"/>
      <c r="O9" s="1222" t="s">
        <v>84</v>
      </c>
      <c r="P9" s="1178"/>
      <c r="Q9" s="1178" t="s">
        <v>92</v>
      </c>
      <c r="R9" s="1314"/>
      <c r="S9" s="1222" t="s">
        <v>84</v>
      </c>
      <c r="T9" s="1083"/>
      <c r="U9" s="1083" t="s">
        <v>92</v>
      </c>
      <c r="V9" s="1119"/>
      <c r="W9" s="308"/>
    </row>
    <row r="10" spans="1:23" s="739" customFormat="1" ht="17.100000000000001" customHeight="1">
      <c r="A10" s="205"/>
      <c r="C10" s="159"/>
      <c r="D10" s="1184"/>
      <c r="E10" s="1320"/>
      <c r="F10" s="1322"/>
      <c r="G10" s="1310"/>
      <c r="H10" s="1184"/>
      <c r="I10" s="1184"/>
      <c r="J10" s="1316"/>
      <c r="K10" s="1222"/>
      <c r="L10" s="1178"/>
      <c r="M10" s="1178"/>
      <c r="N10" s="1319"/>
      <c r="O10" s="1222"/>
      <c r="P10" s="1178"/>
      <c r="Q10" s="1178"/>
      <c r="R10" s="1314"/>
      <c r="S10" s="1222"/>
      <c r="T10" s="1085"/>
      <c r="U10" s="744"/>
      <c r="V10" s="745" t="s">
        <v>714</v>
      </c>
      <c r="W10" s="746"/>
    </row>
    <row r="11" spans="1:23" s="102" customFormat="1" ht="17.100000000000001" customHeight="1">
      <c r="A11" s="205"/>
      <c r="C11" s="159"/>
      <c r="D11" s="1179"/>
      <c r="E11" s="1321"/>
      <c r="F11" s="1323"/>
      <c r="G11" s="1179"/>
      <c r="H11" s="1179"/>
      <c r="I11" s="1179"/>
      <c r="J11" s="1317"/>
      <c r="K11" s="1179"/>
      <c r="L11" s="1179"/>
      <c r="M11" s="1179"/>
      <c r="N11" s="1314"/>
      <c r="O11" s="1179"/>
      <c r="P11" s="1084"/>
      <c r="Q11" s="744"/>
      <c r="R11" s="745" t="s">
        <v>713</v>
      </c>
      <c r="S11" s="741"/>
      <c r="T11" s="741"/>
      <c r="U11" s="741"/>
      <c r="V11" s="741"/>
      <c r="W11" s="746"/>
    </row>
    <row r="12" spans="1:23" s="102" customFormat="1" ht="17.100000000000001" customHeight="1">
      <c r="A12" s="205"/>
      <c r="C12" s="159"/>
      <c r="D12" s="1179"/>
      <c r="E12" s="1321"/>
      <c r="F12" s="1323"/>
      <c r="G12" s="1179"/>
      <c r="H12" s="1179"/>
      <c r="I12" s="1179"/>
      <c r="J12" s="1317"/>
      <c r="K12" s="1179"/>
      <c r="L12" s="744"/>
      <c r="M12" s="745"/>
      <c r="N12" s="745" t="s">
        <v>411</v>
      </c>
      <c r="O12" s="745"/>
      <c r="P12" s="745"/>
      <c r="Q12" s="745"/>
      <c r="R12" s="745"/>
      <c r="S12" s="741"/>
      <c r="T12" s="741"/>
      <c r="U12" s="741"/>
      <c r="V12" s="741"/>
      <c r="W12" s="746"/>
    </row>
    <row r="13" spans="1:23" s="102" customFormat="1" ht="17.399999999999999" customHeight="1">
      <c r="A13" s="205"/>
      <c r="C13" s="159"/>
      <c r="D13" s="1179"/>
      <c r="E13" s="1321"/>
      <c r="F13" s="1323"/>
      <c r="G13" s="1179"/>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15"/>
      <c r="E15" s="1324"/>
      <c r="F15" s="1309"/>
      <c r="G15" s="1311"/>
      <c r="H15" s="1184"/>
      <c r="I15" s="1184">
        <v>1</v>
      </c>
      <c r="J15" s="1316"/>
      <c r="K15" s="1222" t="s">
        <v>84</v>
      </c>
      <c r="L15" s="1178"/>
      <c r="M15" s="1178" t="s">
        <v>92</v>
      </c>
      <c r="N15" s="1319"/>
      <c r="O15" s="1222" t="s">
        <v>84</v>
      </c>
      <c r="P15" s="1178"/>
      <c r="Q15" s="1178" t="s">
        <v>92</v>
      </c>
      <c r="R15" s="1314"/>
      <c r="S15" s="1222" t="s">
        <v>84</v>
      </c>
      <c r="T15" s="1083"/>
      <c r="U15" s="1083" t="s">
        <v>92</v>
      </c>
      <c r="V15" s="1119"/>
      <c r="W15" s="308"/>
    </row>
    <row r="16" spans="1:23" s="742" customFormat="1" ht="16.5" customHeight="1">
      <c r="A16" s="748"/>
      <c r="B16" s="743"/>
      <c r="C16" s="747"/>
      <c r="D16" s="1315"/>
      <c r="E16" s="1324"/>
      <c r="F16" s="1309"/>
      <c r="G16" s="1311"/>
      <c r="H16" s="1184"/>
      <c r="I16" s="1184"/>
      <c r="J16" s="1316"/>
      <c r="K16" s="1222"/>
      <c r="L16" s="1178"/>
      <c r="M16" s="1178"/>
      <c r="N16" s="1319"/>
      <c r="O16" s="1222"/>
      <c r="P16" s="1178"/>
      <c r="Q16" s="1178"/>
      <c r="R16" s="1314"/>
      <c r="S16" s="1222"/>
      <c r="T16" s="1085"/>
      <c r="U16" s="744"/>
      <c r="V16" s="745" t="s">
        <v>714</v>
      </c>
      <c r="W16" s="746"/>
    </row>
    <row r="17" spans="1:36" ht="17.100000000000001" customHeight="1">
      <c r="A17" s="205"/>
      <c r="B17" s="102"/>
      <c r="C17" s="159"/>
      <c r="D17" s="1315"/>
      <c r="E17" s="1324"/>
      <c r="F17" s="1309"/>
      <c r="G17" s="1311"/>
      <c r="H17" s="1184"/>
      <c r="I17" s="1184"/>
      <c r="J17" s="1317"/>
      <c r="K17" s="1222"/>
      <c r="L17" s="1178"/>
      <c r="M17" s="1178"/>
      <c r="N17" s="1314"/>
      <c r="O17" s="1222"/>
      <c r="P17" s="1084"/>
      <c r="Q17" s="744"/>
      <c r="R17" s="745" t="s">
        <v>713</v>
      </c>
      <c r="S17" s="741"/>
      <c r="T17" s="741"/>
      <c r="U17" s="741"/>
      <c r="V17" s="741"/>
      <c r="W17" s="746"/>
    </row>
    <row r="18" spans="1:36" ht="17.100000000000001" customHeight="1">
      <c r="A18" s="205"/>
      <c r="B18" s="102"/>
      <c r="C18" s="159"/>
      <c r="D18" s="1315"/>
      <c r="E18" s="1324"/>
      <c r="F18" s="1309"/>
      <c r="G18" s="1311"/>
      <c r="H18" s="1184"/>
      <c r="I18" s="1184"/>
      <c r="J18" s="1317"/>
      <c r="K18" s="1222"/>
      <c r="L18" s="744"/>
      <c r="M18" s="745"/>
      <c r="N18" s="745" t="s">
        <v>411</v>
      </c>
      <c r="O18" s="745"/>
      <c r="P18" s="745"/>
      <c r="Q18" s="745"/>
      <c r="R18" s="745"/>
      <c r="S18" s="741"/>
      <c r="T18" s="741"/>
      <c r="U18" s="741"/>
      <c r="V18" s="741"/>
      <c r="W18" s="746"/>
    </row>
    <row r="19" spans="1:36" ht="17.100000000000001" customHeight="1">
      <c r="A19" s="205"/>
      <c r="B19" s="102"/>
      <c r="C19" s="159"/>
      <c r="D19" s="1315"/>
      <c r="E19" s="1324"/>
      <c r="F19" s="1309"/>
      <c r="G19" s="1311"/>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92</v>
      </c>
    </row>
    <row r="27" spans="1:36" ht="17.100000000000001" customHeight="1">
      <c r="O27" s="1318" t="s">
        <v>297</v>
      </c>
      <c r="P27" s="1318"/>
      <c r="Q27" s="1318"/>
      <c r="R27" s="1271" t="s">
        <v>269</v>
      </c>
      <c r="S27" s="1271"/>
      <c r="T27" s="1271"/>
      <c r="U27" s="1242" t="s">
        <v>340</v>
      </c>
      <c r="W27" s="1312"/>
    </row>
    <row r="28" spans="1:36" ht="17.100000000000001" customHeight="1">
      <c r="O28" s="1270" t="s">
        <v>604</v>
      </c>
      <c r="P28" s="1270" t="s">
        <v>270</v>
      </c>
      <c r="Q28" s="1270"/>
      <c r="R28" s="1271"/>
      <c r="S28" s="1271"/>
      <c r="T28" s="1271"/>
      <c r="U28" s="1242"/>
      <c r="W28" s="1312"/>
    </row>
    <row r="29" spans="1:36" ht="37.5" customHeight="1">
      <c r="O29" s="1270"/>
      <c r="P29" s="104" t="s">
        <v>605</v>
      </c>
      <c r="Q29" s="104" t="s">
        <v>6</v>
      </c>
      <c r="R29" s="105" t="s">
        <v>273</v>
      </c>
      <c r="S29" s="1269" t="s">
        <v>272</v>
      </c>
      <c r="T29" s="1269"/>
      <c r="U29" s="1242"/>
      <c r="W29" s="1312"/>
    </row>
    <row r="30" spans="1:36" ht="17.100000000000001" customHeight="1">
      <c r="G30" s="157"/>
      <c r="H30" s="157"/>
      <c r="I30" s="157"/>
      <c r="J30" s="157"/>
      <c r="K30" s="157"/>
      <c r="L30" s="122"/>
      <c r="M30" s="432" t="s">
        <v>182</v>
      </c>
      <c r="N30" s="433"/>
      <c r="O30" s="1313"/>
      <c r="P30" s="1313"/>
      <c r="Q30" s="1313"/>
      <c r="R30" s="1313"/>
      <c r="S30" s="1313"/>
      <c r="T30" s="1313"/>
      <c r="U30" s="1313"/>
      <c r="V30" s="122"/>
      <c r="W30" s="122"/>
      <c r="X30" s="204"/>
      <c r="Y30" s="204"/>
      <c r="Z30" s="204"/>
      <c r="AA30" s="204"/>
      <c r="AB30" s="204"/>
      <c r="AC30" s="204"/>
      <c r="AD30" s="204"/>
      <c r="AE30" s="204"/>
      <c r="AF30" s="204"/>
      <c r="AG30" s="204"/>
      <c r="AH30" s="204"/>
      <c r="AI30" s="204"/>
      <c r="AJ30" s="204"/>
    </row>
    <row r="31" spans="1:36" s="523" customFormat="1" ht="22.8">
      <c r="A31" s="1215">
        <v>1</v>
      </c>
      <c r="B31" s="847"/>
      <c r="C31" s="847"/>
      <c r="D31" s="847"/>
      <c r="E31" s="848"/>
      <c r="F31" s="849"/>
      <c r="G31" s="849"/>
      <c r="H31" s="849"/>
      <c r="I31" s="850"/>
      <c r="J31" s="845"/>
      <c r="K31" s="852"/>
      <c r="L31" s="593">
        <f>mergeValue(A31)</f>
        <v>1</v>
      </c>
      <c r="M31" s="641" t="s">
        <v>20</v>
      </c>
      <c r="N31" s="646"/>
      <c r="O31" s="1251"/>
      <c r="P31" s="1252"/>
      <c r="Q31" s="1252"/>
      <c r="R31" s="1252"/>
      <c r="S31" s="1252"/>
      <c r="T31" s="1252"/>
      <c r="U31" s="1252"/>
      <c r="V31" s="1253"/>
      <c r="W31" s="630" t="s">
        <v>475</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34.200000000000003">
      <c r="A32" s="1215"/>
      <c r="B32" s="1215">
        <v>1</v>
      </c>
      <c r="C32" s="847"/>
      <c r="D32" s="847"/>
      <c r="E32" s="849"/>
      <c r="F32" s="849"/>
      <c r="G32" s="849"/>
      <c r="H32" s="849"/>
      <c r="I32" s="844"/>
      <c r="J32" s="843"/>
      <c r="K32" s="846"/>
      <c r="L32" s="593" t="str">
        <f>mergeValue(A32) &amp;"."&amp; mergeValue(B32)</f>
        <v>1.1</v>
      </c>
      <c r="M32" s="546" t="s">
        <v>16</v>
      </c>
      <c r="N32" s="646"/>
      <c r="O32" s="1251"/>
      <c r="P32" s="1252"/>
      <c r="Q32" s="1252"/>
      <c r="R32" s="1252"/>
      <c r="S32" s="1252"/>
      <c r="T32" s="1252"/>
      <c r="U32" s="1252"/>
      <c r="V32" s="1253"/>
      <c r="W32" s="630" t="s">
        <v>476</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8">
      <c r="A33" s="1215"/>
      <c r="B33" s="1215"/>
      <c r="C33" s="1215">
        <v>1</v>
      </c>
      <c r="D33" s="847"/>
      <c r="E33" s="849"/>
      <c r="F33" s="849"/>
      <c r="G33" s="849"/>
      <c r="H33" s="849"/>
      <c r="I33" s="851"/>
      <c r="J33" s="843"/>
      <c r="K33" s="846"/>
      <c r="L33" s="593" t="str">
        <f>mergeValue(A33) &amp;"."&amp; mergeValue(B33)&amp;"."&amp; mergeValue(C33)</f>
        <v>1.1.1</v>
      </c>
      <c r="M33" s="547" t="s">
        <v>7</v>
      </c>
      <c r="N33" s="646"/>
      <c r="O33" s="1251"/>
      <c r="P33" s="1252"/>
      <c r="Q33" s="1252"/>
      <c r="R33" s="1252"/>
      <c r="S33" s="1252"/>
      <c r="T33" s="1252"/>
      <c r="U33" s="1252"/>
      <c r="V33" s="1253"/>
      <c r="W33" s="630" t="s">
        <v>632</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8">
      <c r="A34" s="1215"/>
      <c r="B34" s="1215"/>
      <c r="C34" s="1215"/>
      <c r="D34" s="1215">
        <v>1</v>
      </c>
      <c r="E34" s="849"/>
      <c r="F34" s="849"/>
      <c r="G34" s="849"/>
      <c r="H34" s="849"/>
      <c r="I34" s="851"/>
      <c r="J34" s="843"/>
      <c r="K34" s="846"/>
      <c r="L34" s="593" t="str">
        <f>mergeValue(A34) &amp;"."&amp; mergeValue(B34)&amp;"."&amp; mergeValue(C34)&amp;"."&amp; mergeValue(D34)</f>
        <v>1.1.1.1</v>
      </c>
      <c r="M34" s="548" t="s">
        <v>22</v>
      </c>
      <c r="N34" s="646"/>
      <c r="O34" s="1251"/>
      <c r="P34" s="1252"/>
      <c r="Q34" s="1252"/>
      <c r="R34" s="1252"/>
      <c r="S34" s="1252"/>
      <c r="T34" s="1252"/>
      <c r="U34" s="1252"/>
      <c r="V34" s="1253"/>
      <c r="W34" s="630" t="s">
        <v>633</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14">
      <c r="A35" s="1215"/>
      <c r="B35" s="1215"/>
      <c r="C35" s="1215"/>
      <c r="D35" s="1215"/>
      <c r="E35" s="1215">
        <v>1</v>
      </c>
      <c r="F35" s="849"/>
      <c r="G35" s="849"/>
      <c r="H35" s="847">
        <v>1</v>
      </c>
      <c r="I35" s="1215">
        <v>1</v>
      </c>
      <c r="J35" s="849"/>
      <c r="K35" s="854"/>
      <c r="L35" s="593" t="str">
        <f>mergeValue(A35) &amp;"."&amp; mergeValue(B35)&amp;"."&amp; mergeValue(C35)&amp;"."&amp; mergeValue(D35)&amp;"."&amp; mergeValue(E35)</f>
        <v>1.1.1.1.1</v>
      </c>
      <c r="M35" s="554" t="s">
        <v>9</v>
      </c>
      <c r="N35" s="646"/>
      <c r="O35" s="1218"/>
      <c r="P35" s="1219"/>
      <c r="Q35" s="1219"/>
      <c r="R35" s="1219"/>
      <c r="S35" s="1219"/>
      <c r="T35" s="1219"/>
      <c r="U35" s="1219"/>
      <c r="V35" s="1220"/>
      <c r="W35" s="630" t="s">
        <v>637</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1.2">
      <c r="A36" s="1215"/>
      <c r="B36" s="1215"/>
      <c r="C36" s="1215"/>
      <c r="D36" s="1215"/>
      <c r="E36" s="1215"/>
      <c r="F36" s="1215">
        <v>1</v>
      </c>
      <c r="G36" s="847"/>
      <c r="H36" s="847"/>
      <c r="I36" s="1215"/>
      <c r="J36" s="1215">
        <v>1</v>
      </c>
      <c r="K36" s="855"/>
      <c r="L36" s="593" t="str">
        <f>mergeValue(A36) &amp;"."&amp; mergeValue(B36)&amp;"."&amp; mergeValue(C36)&amp;"."&amp; mergeValue(D36)&amp;"."&amp; mergeValue(E36)&amp;"."&amp; mergeValue(F36)</f>
        <v>1.1.1.1.1.1</v>
      </c>
      <c r="M36" s="555" t="s">
        <v>10</v>
      </c>
      <c r="N36" s="646"/>
      <c r="O36" s="1218"/>
      <c r="P36" s="1219"/>
      <c r="Q36" s="1219"/>
      <c r="R36" s="1219"/>
      <c r="S36" s="1219"/>
      <c r="T36" s="1219"/>
      <c r="U36" s="1219"/>
      <c r="V36" s="1220"/>
      <c r="W36" s="630" t="s">
        <v>635</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15"/>
      <c r="B37" s="1215"/>
      <c r="C37" s="1215"/>
      <c r="D37" s="1215"/>
      <c r="E37" s="1215"/>
      <c r="F37" s="1215"/>
      <c r="G37" s="847">
        <v>1</v>
      </c>
      <c r="H37" s="847"/>
      <c r="I37" s="1215"/>
      <c r="J37" s="1215"/>
      <c r="K37" s="855">
        <v>1</v>
      </c>
      <c r="L37" s="593" t="str">
        <f>mergeValue(A37) &amp;"."&amp; mergeValue(B37)&amp;"."&amp; mergeValue(C37)&amp;"."&amp; mergeValue(D37)&amp;"."&amp; mergeValue(E37)&amp;"."&amp; mergeValue(F37)&amp;"."&amp; mergeValue(G37)</f>
        <v>1.1.1.1.1.1.1</v>
      </c>
      <c r="M37" s="1065"/>
      <c r="N37" s="646"/>
      <c r="O37" s="562"/>
      <c r="P37" s="562"/>
      <c r="Q37" s="1089"/>
      <c r="R37" s="1221"/>
      <c r="S37" s="1222" t="s">
        <v>83</v>
      </c>
      <c r="T37" s="1221"/>
      <c r="U37" s="1222" t="s">
        <v>83</v>
      </c>
      <c r="V37" s="562"/>
      <c r="W37" s="1214" t="s">
        <v>654</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15"/>
      <c r="B38" s="1215"/>
      <c r="C38" s="1215"/>
      <c r="D38" s="1215"/>
      <c r="E38" s="1215"/>
      <c r="F38" s="1215"/>
      <c r="G38" s="847"/>
      <c r="H38" s="847"/>
      <c r="I38" s="1215"/>
      <c r="J38" s="1215"/>
      <c r="K38" s="855"/>
      <c r="L38" s="600"/>
      <c r="M38" s="646"/>
      <c r="N38" s="646"/>
      <c r="O38" s="562"/>
      <c r="P38" s="562"/>
      <c r="Q38" s="584" t="str">
        <f>R37 &amp; "-" &amp; T37</f>
        <v>-</v>
      </c>
      <c r="R38" s="1221"/>
      <c r="S38" s="1222"/>
      <c r="T38" s="1221"/>
      <c r="U38" s="1222"/>
      <c r="V38" s="562"/>
      <c r="W38" s="1214"/>
      <c r="X38" s="585"/>
      <c r="Y38" s="589"/>
      <c r="Z38" s="589" t="str">
        <f t="shared" si="0"/>
        <v/>
      </c>
      <c r="AA38" s="589"/>
      <c r="AB38" s="589"/>
      <c r="AC38" s="589"/>
      <c r="AD38" s="585"/>
      <c r="AE38" s="585"/>
      <c r="AF38" s="585"/>
      <c r="AG38" s="585"/>
      <c r="AH38" s="585"/>
      <c r="AI38" s="585"/>
      <c r="AJ38" s="585"/>
    </row>
    <row r="39" spans="1:36" s="523" customFormat="1" ht="15" customHeight="1">
      <c r="A39" s="1215"/>
      <c r="B39" s="1215"/>
      <c r="C39" s="1215"/>
      <c r="D39" s="1215"/>
      <c r="E39" s="1215"/>
      <c r="F39" s="1215"/>
      <c r="G39" s="849"/>
      <c r="H39" s="847"/>
      <c r="I39" s="1215"/>
      <c r="J39" s="1215"/>
      <c r="K39" s="854"/>
      <c r="L39" s="538"/>
      <c r="M39" s="557" t="s">
        <v>25</v>
      </c>
      <c r="N39" s="564"/>
      <c r="O39" s="564"/>
      <c r="P39" s="564"/>
      <c r="Q39" s="564"/>
      <c r="R39" s="564"/>
      <c r="S39" s="564"/>
      <c r="T39" s="564"/>
      <c r="U39" s="564"/>
      <c r="V39" s="560"/>
      <c r="W39" s="1214"/>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15"/>
      <c r="B40" s="1215"/>
      <c r="C40" s="1215"/>
      <c r="D40" s="1215"/>
      <c r="E40" s="1215"/>
      <c r="F40" s="849"/>
      <c r="G40" s="849"/>
      <c r="H40" s="847"/>
      <c r="I40" s="1215"/>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15"/>
      <c r="B41" s="1215"/>
      <c r="C41" s="1215"/>
      <c r="D41" s="1215"/>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15"/>
      <c r="B42" s="1215"/>
      <c r="C42" s="1215"/>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15"/>
      <c r="B43" s="1215"/>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15"/>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3"/>
      <c r="M45" s="565" t="s">
        <v>308</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43" s="523" customFormat="1" ht="22.8">
      <c r="A49" s="1215">
        <v>1</v>
      </c>
      <c r="B49" s="865"/>
      <c r="C49" s="865"/>
      <c r="D49" s="865"/>
      <c r="E49" s="866"/>
      <c r="F49" s="867"/>
      <c r="G49" s="867"/>
      <c r="H49" s="867"/>
      <c r="I49" s="868"/>
      <c r="J49" s="863"/>
      <c r="K49" s="870"/>
      <c r="L49" s="593">
        <f>mergeValue(A49)</f>
        <v>1</v>
      </c>
      <c r="M49" s="641" t="s">
        <v>20</v>
      </c>
      <c r="N49" s="646"/>
      <c r="O49" s="1251"/>
      <c r="P49" s="1252"/>
      <c r="Q49" s="1252"/>
      <c r="R49" s="1252"/>
      <c r="S49" s="1252"/>
      <c r="T49" s="1252"/>
      <c r="U49" s="1252"/>
      <c r="V49" s="1252"/>
      <c r="W49" s="1252"/>
      <c r="X49" s="1252"/>
      <c r="Y49" s="1252"/>
      <c r="Z49" s="1252"/>
      <c r="AA49" s="1252"/>
      <c r="AB49" s="1252"/>
      <c r="AC49" s="1253"/>
      <c r="AD49" s="630" t="s">
        <v>475</v>
      </c>
      <c r="AE49" s="585"/>
      <c r="AF49" s="589"/>
      <c r="AG49" s="589" t="str">
        <f t="shared" ref="AG49:AG62" si="1">IF(M49="","",M49 )</f>
        <v>Наименование тарифа</v>
      </c>
      <c r="AH49" s="589"/>
      <c r="AI49" s="589"/>
      <c r="AJ49" s="589"/>
      <c r="AK49" s="585"/>
      <c r="AL49" s="585"/>
      <c r="AM49" s="585"/>
      <c r="AN49" s="585"/>
      <c r="AO49" s="585"/>
      <c r="AP49" s="585"/>
      <c r="AQ49" s="585"/>
    </row>
    <row r="50" spans="1:43" s="523" customFormat="1" ht="34.200000000000003">
      <c r="A50" s="1215"/>
      <c r="B50" s="1215">
        <v>1</v>
      </c>
      <c r="C50" s="865"/>
      <c r="D50" s="865"/>
      <c r="E50" s="867"/>
      <c r="F50" s="867"/>
      <c r="G50" s="867"/>
      <c r="H50" s="867"/>
      <c r="I50" s="862"/>
      <c r="J50" s="861"/>
      <c r="K50" s="864"/>
      <c r="L50" s="593" t="str">
        <f>mergeValue(A50) &amp;"."&amp; mergeValue(B50)</f>
        <v>1.1</v>
      </c>
      <c r="M50" s="546" t="s">
        <v>16</v>
      </c>
      <c r="N50" s="646"/>
      <c r="O50" s="1251"/>
      <c r="P50" s="1252"/>
      <c r="Q50" s="1252"/>
      <c r="R50" s="1252"/>
      <c r="S50" s="1252"/>
      <c r="T50" s="1252"/>
      <c r="U50" s="1252"/>
      <c r="V50" s="1252"/>
      <c r="W50" s="1252"/>
      <c r="X50" s="1252"/>
      <c r="Y50" s="1252"/>
      <c r="Z50" s="1252"/>
      <c r="AA50" s="1252"/>
      <c r="AB50" s="1252"/>
      <c r="AC50" s="1253"/>
      <c r="AD50" s="630" t="s">
        <v>476</v>
      </c>
      <c r="AE50" s="585"/>
      <c r="AF50" s="589"/>
      <c r="AG50" s="589" t="str">
        <f t="shared" si="1"/>
        <v>Территория действия тарифа</v>
      </c>
      <c r="AH50" s="589"/>
      <c r="AI50" s="589"/>
      <c r="AJ50" s="589"/>
      <c r="AK50" s="585"/>
      <c r="AL50" s="585"/>
      <c r="AM50" s="585"/>
      <c r="AN50" s="585"/>
      <c r="AO50" s="585"/>
      <c r="AP50" s="585"/>
      <c r="AQ50" s="585"/>
    </row>
    <row r="51" spans="1:43" s="523" customFormat="1" ht="22.8">
      <c r="A51" s="1215"/>
      <c r="B51" s="1215"/>
      <c r="C51" s="1215">
        <v>1</v>
      </c>
      <c r="D51" s="865"/>
      <c r="E51" s="867"/>
      <c r="F51" s="867"/>
      <c r="G51" s="867"/>
      <c r="H51" s="867"/>
      <c r="I51" s="869"/>
      <c r="J51" s="861"/>
      <c r="K51" s="864"/>
      <c r="L51" s="593" t="str">
        <f>mergeValue(A51) &amp;"."&amp; mergeValue(B51)&amp;"."&amp; mergeValue(C51)</f>
        <v>1.1.1</v>
      </c>
      <c r="M51" s="547" t="s">
        <v>7</v>
      </c>
      <c r="N51" s="646"/>
      <c r="O51" s="1251"/>
      <c r="P51" s="1252"/>
      <c r="Q51" s="1252"/>
      <c r="R51" s="1252"/>
      <c r="S51" s="1252"/>
      <c r="T51" s="1252"/>
      <c r="U51" s="1252"/>
      <c r="V51" s="1252"/>
      <c r="W51" s="1252"/>
      <c r="X51" s="1252"/>
      <c r="Y51" s="1252"/>
      <c r="Z51" s="1252"/>
      <c r="AA51" s="1252"/>
      <c r="AB51" s="1252"/>
      <c r="AC51" s="1253"/>
      <c r="AD51" s="630" t="s">
        <v>632</v>
      </c>
      <c r="AE51" s="585"/>
      <c r="AF51" s="589"/>
      <c r="AG51" s="589" t="str">
        <f t="shared" si="1"/>
        <v xml:space="preserve">Наименование системы теплоснабжения </v>
      </c>
      <c r="AH51" s="589"/>
      <c r="AI51" s="589"/>
      <c r="AJ51" s="589"/>
      <c r="AK51" s="585"/>
      <c r="AL51" s="585"/>
      <c r="AM51" s="585"/>
      <c r="AN51" s="585"/>
      <c r="AO51" s="585"/>
      <c r="AP51" s="585"/>
      <c r="AQ51" s="585"/>
    </row>
    <row r="52" spans="1:43" s="523" customFormat="1" ht="22.8">
      <c r="A52" s="1215"/>
      <c r="B52" s="1215"/>
      <c r="C52" s="1215"/>
      <c r="D52" s="1215">
        <v>1</v>
      </c>
      <c r="E52" s="867"/>
      <c r="F52" s="867"/>
      <c r="G52" s="867"/>
      <c r="H52" s="867"/>
      <c r="I52" s="869"/>
      <c r="J52" s="861"/>
      <c r="K52" s="864"/>
      <c r="L52" s="593" t="str">
        <f>mergeValue(A52) &amp;"."&amp; mergeValue(B52)&amp;"."&amp; mergeValue(C52)&amp;"."&amp; mergeValue(D52)</f>
        <v>1.1.1.1</v>
      </c>
      <c r="M52" s="548" t="s">
        <v>22</v>
      </c>
      <c r="N52" s="646"/>
      <c r="O52" s="1251"/>
      <c r="P52" s="1252"/>
      <c r="Q52" s="1252"/>
      <c r="R52" s="1252"/>
      <c r="S52" s="1252"/>
      <c r="T52" s="1252"/>
      <c r="U52" s="1252"/>
      <c r="V52" s="1252"/>
      <c r="W52" s="1252"/>
      <c r="X52" s="1252"/>
      <c r="Y52" s="1252"/>
      <c r="Z52" s="1252"/>
      <c r="AA52" s="1252"/>
      <c r="AB52" s="1252"/>
      <c r="AC52" s="1253"/>
      <c r="AD52" s="630" t="s">
        <v>633</v>
      </c>
      <c r="AE52" s="585"/>
      <c r="AF52" s="589"/>
      <c r="AG52" s="589" t="str">
        <f t="shared" si="1"/>
        <v xml:space="preserve">Источник тепловой энергии  </v>
      </c>
      <c r="AH52" s="589"/>
      <c r="AI52" s="589"/>
      <c r="AJ52" s="589"/>
      <c r="AK52" s="585"/>
      <c r="AL52" s="585"/>
      <c r="AM52" s="585"/>
      <c r="AN52" s="585"/>
      <c r="AO52" s="585"/>
      <c r="AP52" s="585"/>
      <c r="AQ52" s="585"/>
    </row>
    <row r="53" spans="1:43" s="523" customFormat="1" ht="114">
      <c r="A53" s="1215"/>
      <c r="B53" s="1215"/>
      <c r="C53" s="1215"/>
      <c r="D53" s="1215"/>
      <c r="E53" s="1215">
        <v>1</v>
      </c>
      <c r="F53" s="867"/>
      <c r="G53" s="867"/>
      <c r="H53" s="865">
        <v>1</v>
      </c>
      <c r="I53" s="1215">
        <v>1</v>
      </c>
      <c r="J53" s="867"/>
      <c r="K53" s="872"/>
      <c r="L53" s="593" t="str">
        <f>mergeValue(A53) &amp;"."&amp; mergeValue(B53)&amp;"."&amp; mergeValue(C53)&amp;"."&amp; mergeValue(D53)&amp;"."&amp; mergeValue(E53)</f>
        <v>1.1.1.1.1</v>
      </c>
      <c r="M53" s="554" t="s">
        <v>9</v>
      </c>
      <c r="N53" s="646"/>
      <c r="O53" s="1218"/>
      <c r="P53" s="1219"/>
      <c r="Q53" s="1219"/>
      <c r="R53" s="1219"/>
      <c r="S53" s="1219"/>
      <c r="T53" s="1219"/>
      <c r="U53" s="1219"/>
      <c r="V53" s="1219"/>
      <c r="W53" s="1219"/>
      <c r="X53" s="1219"/>
      <c r="Y53" s="1219"/>
      <c r="Z53" s="1219"/>
      <c r="AA53" s="1219"/>
      <c r="AB53" s="1219"/>
      <c r="AC53" s="1220"/>
      <c r="AD53" s="630" t="s">
        <v>637</v>
      </c>
      <c r="AE53" s="585"/>
      <c r="AF53" s="589"/>
      <c r="AG53" s="589" t="str">
        <f t="shared" si="1"/>
        <v>Схема подключения теплопотребляющей установки к коллектору источника тепловой энергии</v>
      </c>
      <c r="AH53" s="589"/>
      <c r="AI53" s="589"/>
      <c r="AJ53" s="589"/>
      <c r="AK53" s="585"/>
      <c r="AL53" s="585"/>
      <c r="AM53" s="585"/>
      <c r="AN53" s="585"/>
      <c r="AO53" s="585"/>
      <c r="AP53" s="585"/>
      <c r="AQ53" s="585"/>
    </row>
    <row r="54" spans="1:43" s="523" customFormat="1" ht="91.2">
      <c r="A54" s="1215"/>
      <c r="B54" s="1215"/>
      <c r="C54" s="1215"/>
      <c r="D54" s="1215"/>
      <c r="E54" s="1215"/>
      <c r="F54" s="1215">
        <v>1</v>
      </c>
      <c r="G54" s="865"/>
      <c r="H54" s="865"/>
      <c r="I54" s="1215"/>
      <c r="J54" s="1215">
        <v>1</v>
      </c>
      <c r="K54" s="873"/>
      <c r="L54" s="593" t="str">
        <f>mergeValue(A54) &amp;"."&amp; mergeValue(B54)&amp;"."&amp; mergeValue(C54)&amp;"."&amp; mergeValue(D54)&amp;"."&amp; mergeValue(E54)&amp;"."&amp; mergeValue(F54)</f>
        <v>1.1.1.1.1.1</v>
      </c>
      <c r="M54" s="555" t="s">
        <v>10</v>
      </c>
      <c r="N54" s="646"/>
      <c r="O54" s="1218"/>
      <c r="P54" s="1219"/>
      <c r="Q54" s="1219"/>
      <c r="R54" s="1219"/>
      <c r="S54" s="1219"/>
      <c r="T54" s="1219"/>
      <c r="U54" s="1219"/>
      <c r="V54" s="1219"/>
      <c r="W54" s="1219"/>
      <c r="X54" s="1219"/>
      <c r="Y54" s="1219"/>
      <c r="Z54" s="1219"/>
      <c r="AA54" s="1219"/>
      <c r="AB54" s="1219"/>
      <c r="AC54" s="1220"/>
      <c r="AD54" s="630" t="s">
        <v>635</v>
      </c>
      <c r="AE54" s="585"/>
      <c r="AF54" s="589"/>
      <c r="AG54" s="589" t="str">
        <f t="shared" si="1"/>
        <v>Группа потребителей</v>
      </c>
      <c r="AH54" s="589"/>
      <c r="AI54" s="589"/>
      <c r="AJ54" s="589"/>
      <c r="AK54" s="585"/>
      <c r="AL54" s="585"/>
      <c r="AM54" s="585"/>
      <c r="AN54" s="585"/>
      <c r="AO54" s="585"/>
      <c r="AP54" s="585"/>
      <c r="AQ54" s="585"/>
    </row>
    <row r="55" spans="1:43" s="523" customFormat="1" ht="195.75" customHeight="1">
      <c r="A55" s="1215"/>
      <c r="B55" s="1215"/>
      <c r="C55" s="1215"/>
      <c r="D55" s="1215"/>
      <c r="E55" s="1215"/>
      <c r="F55" s="1215"/>
      <c r="G55" s="865">
        <v>1</v>
      </c>
      <c r="H55" s="865"/>
      <c r="I55" s="1215"/>
      <c r="J55" s="1215"/>
      <c r="K55" s="873">
        <v>1</v>
      </c>
      <c r="L55" s="593" t="str">
        <f>mergeValue(A55) &amp;"."&amp; mergeValue(B55)&amp;"."&amp; mergeValue(C55)&amp;"."&amp; mergeValue(D55)&amp;"."&amp; mergeValue(E55)&amp;"."&amp; mergeValue(F55)&amp;"."&amp; mergeValue(G55)</f>
        <v>1.1.1.1.1.1.1</v>
      </c>
      <c r="M55" s="1065"/>
      <c r="N55" s="646"/>
      <c r="O55" s="683"/>
      <c r="P55" s="562"/>
      <c r="Q55" s="1089"/>
      <c r="R55" s="1221"/>
      <c r="S55" s="1222" t="s">
        <v>83</v>
      </c>
      <c r="T55" s="1221"/>
      <c r="U55" s="1222" t="s">
        <v>83</v>
      </c>
      <c r="V55" s="683"/>
      <c r="W55" s="763"/>
      <c r="X55" s="1089"/>
      <c r="Y55" s="1221"/>
      <c r="Z55" s="1222" t="s">
        <v>83</v>
      </c>
      <c r="AA55" s="1221"/>
      <c r="AB55" s="1222" t="s">
        <v>84</v>
      </c>
      <c r="AC55" s="562"/>
      <c r="AD55" s="1214" t="s">
        <v>654</v>
      </c>
      <c r="AE55" s="585" t="str">
        <f>strCheckDate(O56:AC56)</f>
        <v/>
      </c>
      <c r="AF55" s="589"/>
      <c r="AG55" s="589" t="str">
        <f t="shared" si="1"/>
        <v/>
      </c>
      <c r="AH55" s="589"/>
      <c r="AI55" s="589"/>
      <c r="AJ55" s="589"/>
      <c r="AK55" s="585"/>
      <c r="AL55" s="585"/>
      <c r="AM55" s="585"/>
      <c r="AN55" s="585"/>
      <c r="AO55" s="585"/>
      <c r="AP55" s="585"/>
      <c r="AQ55" s="585"/>
    </row>
    <row r="56" spans="1:43" s="523" customFormat="1" ht="14.25" hidden="1" customHeight="1">
      <c r="A56" s="1215"/>
      <c r="B56" s="1215"/>
      <c r="C56" s="1215"/>
      <c r="D56" s="1215"/>
      <c r="E56" s="1215"/>
      <c r="F56" s="1215"/>
      <c r="G56" s="865"/>
      <c r="H56" s="865"/>
      <c r="I56" s="1215"/>
      <c r="J56" s="1215"/>
      <c r="K56" s="873"/>
      <c r="L56" s="600"/>
      <c r="M56" s="646"/>
      <c r="N56" s="646"/>
      <c r="O56" s="562"/>
      <c r="P56" s="562"/>
      <c r="Q56" s="584" t="str">
        <f>R55 &amp; "-" &amp; T55</f>
        <v>-</v>
      </c>
      <c r="R56" s="1221"/>
      <c r="S56" s="1222"/>
      <c r="T56" s="1221"/>
      <c r="U56" s="1222"/>
      <c r="V56" s="763"/>
      <c r="W56" s="763"/>
      <c r="X56" s="769" t="str">
        <f>Y55 &amp; "-" &amp; AA55</f>
        <v>-</v>
      </c>
      <c r="Y56" s="1221"/>
      <c r="Z56" s="1222"/>
      <c r="AA56" s="1221"/>
      <c r="AB56" s="1222"/>
      <c r="AC56" s="562"/>
      <c r="AD56" s="1214"/>
      <c r="AE56" s="585"/>
      <c r="AF56" s="589"/>
      <c r="AG56" s="589" t="str">
        <f t="shared" si="1"/>
        <v/>
      </c>
      <c r="AH56" s="589"/>
      <c r="AI56" s="589"/>
      <c r="AJ56" s="589"/>
      <c r="AK56" s="585"/>
      <c r="AL56" s="585"/>
      <c r="AM56" s="585"/>
      <c r="AN56" s="585"/>
      <c r="AO56" s="585"/>
      <c r="AP56" s="585"/>
      <c r="AQ56" s="585"/>
    </row>
    <row r="57" spans="1:43" s="523" customFormat="1" ht="15" customHeight="1">
      <c r="A57" s="1215"/>
      <c r="B57" s="1215"/>
      <c r="C57" s="1215"/>
      <c r="D57" s="1215"/>
      <c r="E57" s="1215"/>
      <c r="F57" s="1215"/>
      <c r="G57" s="867"/>
      <c r="H57" s="865"/>
      <c r="I57" s="1215"/>
      <c r="J57" s="1215"/>
      <c r="K57" s="872"/>
      <c r="L57" s="538"/>
      <c r="M57" s="557" t="s">
        <v>25</v>
      </c>
      <c r="N57" s="564"/>
      <c r="O57" s="564"/>
      <c r="P57" s="564"/>
      <c r="Q57" s="564"/>
      <c r="R57" s="564"/>
      <c r="S57" s="564"/>
      <c r="T57" s="564"/>
      <c r="U57" s="564"/>
      <c r="V57" s="1006"/>
      <c r="W57" s="1006"/>
      <c r="X57" s="1006"/>
      <c r="Y57" s="1006"/>
      <c r="Z57" s="1006"/>
      <c r="AA57" s="1006"/>
      <c r="AB57" s="1006"/>
      <c r="AC57" s="560"/>
      <c r="AD57" s="1214"/>
      <c r="AE57" s="585"/>
      <c r="AF57" s="589"/>
      <c r="AG57" s="589" t="str">
        <f t="shared" si="1"/>
        <v>Добавить вид теплоносителя (параметры теплоносителя)</v>
      </c>
      <c r="AH57" s="589"/>
      <c r="AI57" s="589"/>
      <c r="AJ57" s="589"/>
      <c r="AK57" s="585"/>
      <c r="AL57" s="585"/>
      <c r="AM57" s="585"/>
      <c r="AN57" s="585"/>
      <c r="AO57" s="585"/>
      <c r="AP57" s="585"/>
      <c r="AQ57" s="585"/>
    </row>
    <row r="58" spans="1:43" s="523" customFormat="1" ht="15" customHeight="1">
      <c r="A58" s="1215"/>
      <c r="B58" s="1215"/>
      <c r="C58" s="1215"/>
      <c r="D58" s="1215"/>
      <c r="E58" s="1215"/>
      <c r="F58" s="867"/>
      <c r="G58" s="867"/>
      <c r="H58" s="865"/>
      <c r="I58" s="1215"/>
      <c r="J58" s="867"/>
      <c r="K58" s="872"/>
      <c r="L58" s="538"/>
      <c r="M58" s="556" t="s">
        <v>11</v>
      </c>
      <c r="N58" s="564"/>
      <c r="O58" s="564"/>
      <c r="P58" s="564"/>
      <c r="Q58" s="564"/>
      <c r="R58" s="564"/>
      <c r="S58" s="564"/>
      <c r="T58" s="564"/>
      <c r="U58" s="563"/>
      <c r="V58" s="1006"/>
      <c r="W58" s="1006"/>
      <c r="X58" s="1006"/>
      <c r="Y58" s="1006"/>
      <c r="Z58" s="1006"/>
      <c r="AA58" s="1006"/>
      <c r="AB58" s="1005"/>
      <c r="AC58" s="564"/>
      <c r="AD58" s="665"/>
      <c r="AE58" s="585"/>
      <c r="AF58" s="589"/>
      <c r="AG58" s="589" t="str">
        <f t="shared" si="1"/>
        <v>Добавить группу потребителей</v>
      </c>
      <c r="AH58" s="589"/>
      <c r="AI58" s="589"/>
      <c r="AJ58" s="589"/>
      <c r="AK58" s="585"/>
      <c r="AL58" s="585"/>
      <c r="AM58" s="585"/>
      <c r="AN58" s="585"/>
      <c r="AO58" s="585"/>
      <c r="AP58" s="585"/>
      <c r="AQ58" s="585"/>
    </row>
    <row r="59" spans="1:43" s="523" customFormat="1" ht="15" customHeight="1">
      <c r="A59" s="1215"/>
      <c r="B59" s="1215"/>
      <c r="C59" s="1215"/>
      <c r="D59" s="1215"/>
      <c r="E59" s="871"/>
      <c r="F59" s="867"/>
      <c r="G59" s="867"/>
      <c r="H59" s="867"/>
      <c r="I59" s="863"/>
      <c r="J59" s="860"/>
      <c r="K59" s="870"/>
      <c r="L59" s="538"/>
      <c r="M59" s="551" t="s">
        <v>12</v>
      </c>
      <c r="N59" s="564"/>
      <c r="O59" s="564"/>
      <c r="P59" s="564"/>
      <c r="Q59" s="564"/>
      <c r="R59" s="564"/>
      <c r="S59" s="564"/>
      <c r="T59" s="564"/>
      <c r="U59" s="563"/>
      <c r="V59" s="1006"/>
      <c r="W59" s="1006"/>
      <c r="X59" s="1006"/>
      <c r="Y59" s="1006"/>
      <c r="Z59" s="1006"/>
      <c r="AA59" s="1006"/>
      <c r="AB59" s="1005"/>
      <c r="AC59" s="564"/>
      <c r="AD59" s="665"/>
      <c r="AE59" s="585"/>
      <c r="AF59" s="589"/>
      <c r="AG59" s="589" t="str">
        <f t="shared" si="1"/>
        <v>Добавить схему подключения</v>
      </c>
      <c r="AH59" s="589"/>
      <c r="AI59" s="589"/>
      <c r="AJ59" s="589"/>
      <c r="AK59" s="585"/>
      <c r="AL59" s="585"/>
      <c r="AM59" s="585"/>
      <c r="AN59" s="585"/>
      <c r="AO59" s="585"/>
      <c r="AP59" s="585"/>
      <c r="AQ59" s="585"/>
    </row>
    <row r="60" spans="1:43" s="523" customFormat="1" ht="15" customHeight="1">
      <c r="A60" s="1215"/>
      <c r="B60" s="1215"/>
      <c r="C60" s="1215"/>
      <c r="D60" s="871"/>
      <c r="E60" s="871"/>
      <c r="F60" s="867"/>
      <c r="G60" s="867"/>
      <c r="H60" s="867"/>
      <c r="I60" s="863"/>
      <c r="J60" s="860"/>
      <c r="K60" s="870"/>
      <c r="L60" s="538"/>
      <c r="M60" s="550" t="s">
        <v>17</v>
      </c>
      <c r="N60" s="564"/>
      <c r="O60" s="564"/>
      <c r="P60" s="564"/>
      <c r="Q60" s="564"/>
      <c r="R60" s="564"/>
      <c r="S60" s="564"/>
      <c r="T60" s="564"/>
      <c r="U60" s="563"/>
      <c r="V60" s="1006"/>
      <c r="W60" s="1006"/>
      <c r="X60" s="1006"/>
      <c r="Y60" s="1006"/>
      <c r="Z60" s="1006"/>
      <c r="AA60" s="1006"/>
      <c r="AB60" s="1005"/>
      <c r="AC60" s="564"/>
      <c r="AD60" s="665"/>
      <c r="AE60" s="585"/>
      <c r="AF60" s="589"/>
      <c r="AG60" s="589" t="str">
        <f t="shared" si="1"/>
        <v>Добавить источник тепловой энергии</v>
      </c>
      <c r="AH60" s="589"/>
      <c r="AI60" s="589"/>
      <c r="AJ60" s="589"/>
      <c r="AK60" s="585"/>
      <c r="AL60" s="585"/>
      <c r="AM60" s="585"/>
      <c r="AN60" s="585"/>
      <c r="AO60" s="585"/>
      <c r="AP60" s="585"/>
      <c r="AQ60" s="585"/>
    </row>
    <row r="61" spans="1:43" s="523" customFormat="1" ht="15" customHeight="1">
      <c r="A61" s="1215"/>
      <c r="B61" s="1215"/>
      <c r="C61" s="871"/>
      <c r="D61" s="871"/>
      <c r="E61" s="871"/>
      <c r="F61" s="871"/>
      <c r="G61" s="876"/>
      <c r="H61" s="863"/>
      <c r="I61" s="874"/>
      <c r="J61" s="860"/>
      <c r="K61" s="875"/>
      <c r="L61" s="538"/>
      <c r="M61" s="549" t="s">
        <v>18</v>
      </c>
      <c r="N61" s="564"/>
      <c r="O61" s="564"/>
      <c r="P61" s="564"/>
      <c r="Q61" s="564"/>
      <c r="R61" s="564"/>
      <c r="S61" s="564"/>
      <c r="T61" s="564"/>
      <c r="U61" s="563"/>
      <c r="V61" s="1006"/>
      <c r="W61" s="1006"/>
      <c r="X61" s="1006"/>
      <c r="Y61" s="1006"/>
      <c r="Z61" s="1006"/>
      <c r="AA61" s="1006"/>
      <c r="AB61" s="1005"/>
      <c r="AC61" s="564"/>
      <c r="AD61" s="665"/>
      <c r="AE61" s="585"/>
      <c r="AF61" s="589"/>
      <c r="AG61" s="589" t="str">
        <f t="shared" si="1"/>
        <v>Добавить наименование системы теплоснабжения</v>
      </c>
      <c r="AH61" s="589"/>
      <c r="AI61" s="589"/>
      <c r="AJ61" s="589"/>
      <c r="AK61" s="585"/>
      <c r="AL61" s="585"/>
      <c r="AM61" s="585"/>
      <c r="AN61" s="585"/>
      <c r="AO61" s="585"/>
      <c r="AP61" s="585"/>
      <c r="AQ61" s="585"/>
    </row>
    <row r="62" spans="1:43" s="523" customFormat="1" ht="15" customHeight="1">
      <c r="A62" s="1215"/>
      <c r="B62" s="871"/>
      <c r="C62" s="871"/>
      <c r="D62" s="871"/>
      <c r="E62" s="871"/>
      <c r="F62" s="871"/>
      <c r="G62" s="876"/>
      <c r="H62" s="863"/>
      <c r="I62" s="863"/>
      <c r="J62" s="860"/>
      <c r="K62" s="870"/>
      <c r="L62" s="538"/>
      <c r="M62" s="558" t="s">
        <v>19</v>
      </c>
      <c r="N62" s="564"/>
      <c r="O62" s="564"/>
      <c r="P62" s="564"/>
      <c r="Q62" s="564"/>
      <c r="R62" s="564"/>
      <c r="S62" s="564"/>
      <c r="T62" s="564"/>
      <c r="U62" s="563"/>
      <c r="V62" s="1006"/>
      <c r="W62" s="1006"/>
      <c r="X62" s="1006"/>
      <c r="Y62" s="1006"/>
      <c r="Z62" s="1006"/>
      <c r="AA62" s="1006"/>
      <c r="AB62" s="1005"/>
      <c r="AC62" s="564"/>
      <c r="AD62" s="665"/>
      <c r="AE62" s="585"/>
      <c r="AF62" s="589"/>
      <c r="AG62" s="589" t="str">
        <f t="shared" si="1"/>
        <v>Добавить территорию действия тарифа</v>
      </c>
      <c r="AH62" s="589"/>
      <c r="AI62" s="589"/>
      <c r="AJ62" s="589"/>
      <c r="AK62" s="585"/>
      <c r="AL62" s="585"/>
      <c r="AM62" s="585"/>
      <c r="AN62" s="585"/>
      <c r="AO62" s="585"/>
      <c r="AP62" s="585"/>
      <c r="AQ62" s="585"/>
    </row>
    <row r="63" spans="1:43" s="522" customFormat="1" ht="15" customHeight="1">
      <c r="A63" s="859"/>
      <c r="B63" s="859"/>
      <c r="C63" s="859"/>
      <c r="D63" s="859"/>
      <c r="E63" s="859"/>
      <c r="F63" s="859"/>
      <c r="G63" s="859"/>
      <c r="H63" s="859"/>
      <c r="I63" s="859"/>
      <c r="J63" s="859"/>
      <c r="K63" s="859"/>
      <c r="L63" s="493"/>
      <c r="M63" s="565" t="s">
        <v>308</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43"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8">
      <c r="A67" s="1215">
        <v>1</v>
      </c>
      <c r="B67" s="883"/>
      <c r="C67" s="883"/>
      <c r="D67" s="883"/>
      <c r="E67" s="884"/>
      <c r="F67" s="885"/>
      <c r="G67" s="885"/>
      <c r="H67" s="885"/>
      <c r="I67" s="886"/>
      <c r="J67" s="881"/>
      <c r="K67" s="888"/>
      <c r="L67" s="593">
        <f>mergeValue(A67)</f>
        <v>1</v>
      </c>
      <c r="M67" s="641" t="s">
        <v>20</v>
      </c>
      <c r="N67" s="646"/>
      <c r="O67" s="1251"/>
      <c r="P67" s="1252"/>
      <c r="Q67" s="1252"/>
      <c r="R67" s="1252"/>
      <c r="S67" s="1252"/>
      <c r="T67" s="1252"/>
      <c r="U67" s="1252"/>
      <c r="V67" s="1253"/>
      <c r="W67" s="630" t="s">
        <v>475</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34.200000000000003">
      <c r="A68" s="1215"/>
      <c r="B68" s="1215">
        <v>1</v>
      </c>
      <c r="C68" s="883"/>
      <c r="D68" s="883"/>
      <c r="E68" s="885"/>
      <c r="F68" s="885"/>
      <c r="G68" s="885"/>
      <c r="H68" s="885"/>
      <c r="I68" s="880"/>
      <c r="J68" s="879"/>
      <c r="K68" s="882"/>
      <c r="L68" s="593" t="str">
        <f>mergeValue(A68) &amp;"."&amp; mergeValue(B68)</f>
        <v>1.1</v>
      </c>
      <c r="M68" s="546" t="s">
        <v>16</v>
      </c>
      <c r="N68" s="646"/>
      <c r="O68" s="1251"/>
      <c r="P68" s="1252"/>
      <c r="Q68" s="1252"/>
      <c r="R68" s="1252"/>
      <c r="S68" s="1252"/>
      <c r="T68" s="1252"/>
      <c r="U68" s="1252"/>
      <c r="V68" s="1253"/>
      <c r="W68" s="630" t="s">
        <v>476</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8">
      <c r="A69" s="1215"/>
      <c r="B69" s="1215"/>
      <c r="C69" s="1215">
        <v>1</v>
      </c>
      <c r="D69" s="883"/>
      <c r="E69" s="885"/>
      <c r="F69" s="885"/>
      <c r="G69" s="885"/>
      <c r="H69" s="885"/>
      <c r="I69" s="887"/>
      <c r="J69" s="879"/>
      <c r="K69" s="882"/>
      <c r="L69" s="593" t="str">
        <f>mergeValue(A69) &amp;"."&amp; mergeValue(B69)&amp;"."&amp; mergeValue(C69)</f>
        <v>1.1.1</v>
      </c>
      <c r="M69" s="547" t="s">
        <v>7</v>
      </c>
      <c r="N69" s="646"/>
      <c r="O69" s="1251"/>
      <c r="P69" s="1252"/>
      <c r="Q69" s="1252"/>
      <c r="R69" s="1252"/>
      <c r="S69" s="1252"/>
      <c r="T69" s="1252"/>
      <c r="U69" s="1252"/>
      <c r="V69" s="1253"/>
      <c r="W69" s="630" t="s">
        <v>632</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8">
      <c r="A70" s="1215"/>
      <c r="B70" s="1215"/>
      <c r="C70" s="1215"/>
      <c r="D70" s="1215">
        <v>1</v>
      </c>
      <c r="E70" s="885"/>
      <c r="F70" s="885"/>
      <c r="G70" s="885"/>
      <c r="H70" s="885"/>
      <c r="I70" s="887"/>
      <c r="J70" s="879"/>
      <c r="K70" s="882"/>
      <c r="L70" s="593" t="str">
        <f>mergeValue(A70) &amp;"."&amp; mergeValue(B70)&amp;"."&amp; mergeValue(C70)&amp;"."&amp; mergeValue(D70)</f>
        <v>1.1.1.1</v>
      </c>
      <c r="M70" s="548" t="s">
        <v>22</v>
      </c>
      <c r="N70" s="646"/>
      <c r="O70" s="1251"/>
      <c r="P70" s="1252"/>
      <c r="Q70" s="1252"/>
      <c r="R70" s="1252"/>
      <c r="S70" s="1252"/>
      <c r="T70" s="1252"/>
      <c r="U70" s="1252"/>
      <c r="V70" s="1253"/>
      <c r="W70" s="630" t="s">
        <v>633</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14">
      <c r="A71" s="1215"/>
      <c r="B71" s="1215"/>
      <c r="C71" s="1215"/>
      <c r="D71" s="1215"/>
      <c r="E71" s="1215">
        <v>1</v>
      </c>
      <c r="F71" s="885"/>
      <c r="G71" s="885"/>
      <c r="H71" s="883">
        <v>1</v>
      </c>
      <c r="I71" s="1215">
        <v>1</v>
      </c>
      <c r="J71" s="885"/>
      <c r="K71" s="890"/>
      <c r="L71" s="593" t="str">
        <f>mergeValue(A71) &amp;"."&amp; mergeValue(B71)&amp;"."&amp; mergeValue(C71)&amp;"."&amp; mergeValue(D71)&amp;"."&amp; mergeValue(E71)</f>
        <v>1.1.1.1.1</v>
      </c>
      <c r="M71" s="554" t="s">
        <v>9</v>
      </c>
      <c r="N71" s="646"/>
      <c r="O71" s="1218"/>
      <c r="P71" s="1219"/>
      <c r="Q71" s="1219"/>
      <c r="R71" s="1219"/>
      <c r="S71" s="1219"/>
      <c r="T71" s="1219"/>
      <c r="U71" s="1219"/>
      <c r="V71" s="1220"/>
      <c r="W71" s="630" t="s">
        <v>637</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1.2">
      <c r="A72" s="1215"/>
      <c r="B72" s="1215"/>
      <c r="C72" s="1215"/>
      <c r="D72" s="1215"/>
      <c r="E72" s="1215"/>
      <c r="F72" s="1215">
        <v>1</v>
      </c>
      <c r="G72" s="883"/>
      <c r="H72" s="883"/>
      <c r="I72" s="1215"/>
      <c r="J72" s="1215">
        <v>1</v>
      </c>
      <c r="K72" s="891"/>
      <c r="L72" s="593" t="str">
        <f>mergeValue(A72) &amp;"."&amp; mergeValue(B72)&amp;"."&amp; mergeValue(C72)&amp;"."&amp; mergeValue(D72)&amp;"."&amp; mergeValue(E72)&amp;"."&amp; mergeValue(F72)</f>
        <v>1.1.1.1.1.1</v>
      </c>
      <c r="M72" s="555" t="s">
        <v>10</v>
      </c>
      <c r="N72" s="646"/>
      <c r="O72" s="1218"/>
      <c r="P72" s="1219"/>
      <c r="Q72" s="1219"/>
      <c r="R72" s="1219"/>
      <c r="S72" s="1219"/>
      <c r="T72" s="1219"/>
      <c r="U72" s="1219"/>
      <c r="V72" s="1220"/>
      <c r="W72" s="630" t="s">
        <v>635</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15"/>
      <c r="B73" s="1215"/>
      <c r="C73" s="1215"/>
      <c r="D73" s="1215"/>
      <c r="E73" s="1215"/>
      <c r="F73" s="1215"/>
      <c r="G73" s="883">
        <v>1</v>
      </c>
      <c r="H73" s="883"/>
      <c r="I73" s="1215"/>
      <c r="J73" s="1215"/>
      <c r="K73" s="891">
        <v>1</v>
      </c>
      <c r="L73" s="593" t="str">
        <f>mergeValue(A73) &amp;"."&amp; mergeValue(B73)&amp;"."&amp; mergeValue(C73)&amp;"."&amp; mergeValue(D73)&amp;"."&amp; mergeValue(E73)&amp;"."&amp; mergeValue(F73)&amp;"."&amp; mergeValue(G73)</f>
        <v>1.1.1.1.1.1.1</v>
      </c>
      <c r="M73" s="1065"/>
      <c r="N73" s="646"/>
      <c r="O73" s="562"/>
      <c r="P73" s="562"/>
      <c r="Q73" s="1089"/>
      <c r="R73" s="1221"/>
      <c r="S73" s="1222" t="s">
        <v>83</v>
      </c>
      <c r="T73" s="1221"/>
      <c r="U73" s="1222" t="s">
        <v>83</v>
      </c>
      <c r="V73" s="562"/>
      <c r="W73" s="1214" t="s">
        <v>654</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15"/>
      <c r="B74" s="1215"/>
      <c r="C74" s="1215"/>
      <c r="D74" s="1215"/>
      <c r="E74" s="1215"/>
      <c r="F74" s="1215"/>
      <c r="G74" s="883"/>
      <c r="H74" s="883"/>
      <c r="I74" s="1215"/>
      <c r="J74" s="1215"/>
      <c r="K74" s="891"/>
      <c r="L74" s="600"/>
      <c r="M74" s="646"/>
      <c r="N74" s="646"/>
      <c r="O74" s="562"/>
      <c r="P74" s="562"/>
      <c r="Q74" s="584" t="str">
        <f>R73 &amp; "-" &amp; T73</f>
        <v>-</v>
      </c>
      <c r="R74" s="1221"/>
      <c r="S74" s="1222"/>
      <c r="T74" s="1221"/>
      <c r="U74" s="1222"/>
      <c r="V74" s="562"/>
      <c r="W74" s="1214"/>
      <c r="X74" s="585"/>
      <c r="Y74" s="589"/>
      <c r="Z74" s="589" t="str">
        <f t="shared" si="2"/>
        <v/>
      </c>
      <c r="AA74" s="589"/>
      <c r="AB74" s="589"/>
      <c r="AC74" s="589"/>
      <c r="AD74" s="585"/>
      <c r="AE74" s="585"/>
      <c r="AF74" s="585"/>
      <c r="AG74" s="585"/>
      <c r="AH74" s="585"/>
      <c r="AI74" s="585"/>
      <c r="AJ74" s="585"/>
    </row>
    <row r="75" spans="1:36" s="523" customFormat="1" ht="15" customHeight="1">
      <c r="A75" s="1215"/>
      <c r="B75" s="1215"/>
      <c r="C75" s="1215"/>
      <c r="D75" s="1215"/>
      <c r="E75" s="1215"/>
      <c r="F75" s="1215"/>
      <c r="G75" s="885"/>
      <c r="H75" s="883"/>
      <c r="I75" s="1215"/>
      <c r="J75" s="1215"/>
      <c r="K75" s="890"/>
      <c r="L75" s="538"/>
      <c r="M75" s="557" t="s">
        <v>25</v>
      </c>
      <c r="N75" s="564"/>
      <c r="O75" s="564"/>
      <c r="P75" s="564"/>
      <c r="Q75" s="564"/>
      <c r="R75" s="564"/>
      <c r="S75" s="564"/>
      <c r="T75" s="564"/>
      <c r="U75" s="564"/>
      <c r="V75" s="560"/>
      <c r="W75" s="1214"/>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15"/>
      <c r="B76" s="1215"/>
      <c r="C76" s="1215"/>
      <c r="D76" s="1215"/>
      <c r="E76" s="1215"/>
      <c r="F76" s="885"/>
      <c r="G76" s="885"/>
      <c r="H76" s="883"/>
      <c r="I76" s="1215"/>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15"/>
      <c r="B77" s="1215"/>
      <c r="C77" s="1215"/>
      <c r="D77" s="1215"/>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15"/>
      <c r="B78" s="1215"/>
      <c r="C78" s="1215"/>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15"/>
      <c r="B79" s="1215"/>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15"/>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43" s="522" customFormat="1" ht="15" customHeight="1">
      <c r="A81" s="877"/>
      <c r="B81" s="877"/>
      <c r="C81" s="877"/>
      <c r="D81" s="877"/>
      <c r="E81" s="877"/>
      <c r="F81" s="877"/>
      <c r="G81" s="877"/>
      <c r="H81" s="877"/>
      <c r="I81" s="877"/>
      <c r="J81" s="877"/>
      <c r="K81" s="877"/>
      <c r="L81" s="493"/>
      <c r="M81" s="565" t="s">
        <v>308</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43" ht="18.75" customHeight="1">
      <c r="X82" s="204"/>
      <c r="Y82" s="204"/>
      <c r="Z82" s="204"/>
      <c r="AA82" s="204"/>
      <c r="AB82" s="204"/>
      <c r="AC82" s="204"/>
      <c r="AD82" s="204"/>
      <c r="AE82" s="204"/>
      <c r="AF82" s="204"/>
      <c r="AG82" s="204"/>
      <c r="AH82" s="204"/>
      <c r="AI82" s="204"/>
      <c r="AJ82" s="204"/>
    </row>
    <row r="83" spans="1:43"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43"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43" s="523" customFormat="1" ht="22.8">
      <c r="A85" s="1215">
        <v>1</v>
      </c>
      <c r="B85" s="919"/>
      <c r="C85" s="919"/>
      <c r="D85" s="919"/>
      <c r="E85" s="920"/>
      <c r="F85" s="921"/>
      <c r="G85" s="919"/>
      <c r="H85" s="919"/>
      <c r="I85" s="922"/>
      <c r="J85" s="917"/>
      <c r="K85" s="926">
        <v>1</v>
      </c>
      <c r="L85" s="593">
        <f>mergeValue(A85)</f>
        <v>1</v>
      </c>
      <c r="M85" s="641" t="s">
        <v>20</v>
      </c>
      <c r="N85" s="580"/>
      <c r="O85" s="1306"/>
      <c r="P85" s="1307"/>
      <c r="Q85" s="1307"/>
      <c r="R85" s="1307"/>
      <c r="S85" s="1307"/>
      <c r="T85" s="1307"/>
      <c r="U85" s="1307"/>
      <c r="V85" s="1307"/>
      <c r="W85" s="1307"/>
      <c r="X85" s="1307"/>
      <c r="Y85" s="1307"/>
      <c r="Z85" s="1307"/>
      <c r="AA85" s="1307"/>
      <c r="AB85" s="1307"/>
      <c r="AC85" s="1308"/>
      <c r="AD85" s="630" t="s">
        <v>657</v>
      </c>
      <c r="AE85" s="585"/>
      <c r="AF85" s="585"/>
      <c r="AG85" s="585"/>
      <c r="AH85" s="585"/>
      <c r="AI85" s="585"/>
      <c r="AJ85" s="585"/>
      <c r="AK85" s="585"/>
      <c r="AL85" s="585"/>
      <c r="AM85" s="585"/>
      <c r="AN85" s="585"/>
      <c r="AO85" s="585"/>
      <c r="AP85" s="585"/>
    </row>
    <row r="86" spans="1:43" s="523" customFormat="1" ht="34.200000000000003">
      <c r="A86" s="1215"/>
      <c r="B86" s="1215">
        <v>1</v>
      </c>
      <c r="C86" s="919"/>
      <c r="D86" s="919"/>
      <c r="E86" s="921"/>
      <c r="F86" s="921"/>
      <c r="G86" s="919"/>
      <c r="H86" s="919"/>
      <c r="I86" s="916"/>
      <c r="J86" s="915"/>
      <c r="K86" s="926">
        <v>1</v>
      </c>
      <c r="L86" s="593" t="str">
        <f>mergeValue(A86) &amp;"."&amp; mergeValue(B86)</f>
        <v>1.1</v>
      </c>
      <c r="M86" s="546" t="s">
        <v>16</v>
      </c>
      <c r="N86" s="580"/>
      <c r="O86" s="1306"/>
      <c r="P86" s="1307"/>
      <c r="Q86" s="1307"/>
      <c r="R86" s="1307"/>
      <c r="S86" s="1307"/>
      <c r="T86" s="1307"/>
      <c r="U86" s="1307"/>
      <c r="V86" s="1307"/>
      <c r="W86" s="1307"/>
      <c r="X86" s="1307"/>
      <c r="Y86" s="1307"/>
      <c r="Z86" s="1307"/>
      <c r="AA86" s="1307"/>
      <c r="AB86" s="1307"/>
      <c r="AC86" s="1308"/>
      <c r="AD86" s="630" t="s">
        <v>476</v>
      </c>
      <c r="AE86" s="585"/>
      <c r="AF86" s="585"/>
      <c r="AG86" s="585"/>
      <c r="AH86" s="585"/>
      <c r="AI86" s="585"/>
      <c r="AJ86" s="585"/>
      <c r="AK86" s="585"/>
      <c r="AL86" s="585"/>
      <c r="AM86" s="585"/>
      <c r="AN86" s="585"/>
      <c r="AO86" s="585"/>
      <c r="AP86" s="585"/>
    </row>
    <row r="87" spans="1:43" s="523" customFormat="1" ht="22.8">
      <c r="A87" s="1215"/>
      <c r="B87" s="1215"/>
      <c r="C87" s="1215">
        <v>1</v>
      </c>
      <c r="D87" s="919"/>
      <c r="E87" s="921"/>
      <c r="F87" s="921"/>
      <c r="G87" s="919"/>
      <c r="H87" s="919"/>
      <c r="I87" s="923"/>
      <c r="J87" s="915"/>
      <c r="K87" s="926">
        <v>1</v>
      </c>
      <c r="L87" s="593" t="str">
        <f>mergeValue(A87) &amp;"."&amp; mergeValue(B87)&amp;"."&amp; mergeValue(C87)</f>
        <v>1.1.1</v>
      </c>
      <c r="M87" s="547" t="s">
        <v>7</v>
      </c>
      <c r="N87" s="580"/>
      <c r="O87" s="1306"/>
      <c r="P87" s="1307"/>
      <c r="Q87" s="1307"/>
      <c r="R87" s="1307"/>
      <c r="S87" s="1307"/>
      <c r="T87" s="1307"/>
      <c r="U87" s="1307"/>
      <c r="V87" s="1307"/>
      <c r="W87" s="1307"/>
      <c r="X87" s="1307"/>
      <c r="Y87" s="1307"/>
      <c r="Z87" s="1307"/>
      <c r="AA87" s="1307"/>
      <c r="AB87" s="1307"/>
      <c r="AC87" s="1308"/>
      <c r="AD87" s="630" t="s">
        <v>632</v>
      </c>
      <c r="AE87" s="585"/>
      <c r="AF87" s="585"/>
      <c r="AG87" s="585"/>
      <c r="AH87" s="585"/>
      <c r="AI87" s="585"/>
      <c r="AJ87" s="585"/>
      <c r="AK87" s="585"/>
      <c r="AL87" s="585"/>
      <c r="AM87" s="585"/>
      <c r="AN87" s="585"/>
      <c r="AO87" s="585"/>
      <c r="AP87" s="585"/>
    </row>
    <row r="88" spans="1:43" s="523" customFormat="1" ht="22.8">
      <c r="A88" s="1215"/>
      <c r="B88" s="1215"/>
      <c r="C88" s="1215"/>
      <c r="D88" s="1215">
        <v>1</v>
      </c>
      <c r="E88" s="921"/>
      <c r="F88" s="921"/>
      <c r="G88" s="919"/>
      <c r="H88" s="919"/>
      <c r="I88" s="1215">
        <v>1</v>
      </c>
      <c r="J88" s="915"/>
      <c r="K88" s="926">
        <v>1</v>
      </c>
      <c r="L88" s="593" t="str">
        <f>mergeValue(A88) &amp;"."&amp; mergeValue(B88)&amp;"."&amp; mergeValue(C88)&amp;"."&amp; mergeValue(D88)</f>
        <v>1.1.1.1</v>
      </c>
      <c r="M88" s="548" t="s">
        <v>22</v>
      </c>
      <c r="N88" s="580"/>
      <c r="O88" s="1306"/>
      <c r="P88" s="1307"/>
      <c r="Q88" s="1307"/>
      <c r="R88" s="1307"/>
      <c r="S88" s="1307"/>
      <c r="T88" s="1307"/>
      <c r="U88" s="1307"/>
      <c r="V88" s="1307"/>
      <c r="W88" s="1307"/>
      <c r="X88" s="1307"/>
      <c r="Y88" s="1307"/>
      <c r="Z88" s="1307"/>
      <c r="AA88" s="1307"/>
      <c r="AB88" s="1307"/>
      <c r="AC88" s="1308"/>
      <c r="AD88" s="630" t="s">
        <v>633</v>
      </c>
      <c r="AE88" s="585"/>
      <c r="AF88" s="585"/>
      <c r="AG88" s="585"/>
      <c r="AH88" s="585"/>
      <c r="AI88" s="585"/>
      <c r="AJ88" s="585"/>
      <c r="AK88" s="585"/>
      <c r="AL88" s="585"/>
      <c r="AM88" s="585"/>
      <c r="AN88" s="585"/>
      <c r="AO88" s="585"/>
      <c r="AP88" s="585"/>
    </row>
    <row r="89" spans="1:43" s="523" customFormat="1" ht="11.25" hidden="1" customHeight="1">
      <c r="A89" s="1215"/>
      <c r="B89" s="1215"/>
      <c r="C89" s="1215"/>
      <c r="D89" s="1215"/>
      <c r="E89" s="1215">
        <v>1</v>
      </c>
      <c r="F89" s="921"/>
      <c r="G89" s="919"/>
      <c r="H89" s="919"/>
      <c r="I89" s="1215"/>
      <c r="J89" s="921"/>
      <c r="K89" s="926">
        <v>1</v>
      </c>
      <c r="L89" s="593"/>
      <c r="M89" s="554"/>
      <c r="N89" s="581"/>
      <c r="O89" s="1335"/>
      <c r="P89" s="1338"/>
      <c r="Q89" s="1338"/>
      <c r="R89" s="1338"/>
      <c r="S89" s="1338"/>
      <c r="T89" s="1338"/>
      <c r="U89" s="1338"/>
      <c r="V89" s="1338"/>
      <c r="W89" s="1338"/>
      <c r="X89" s="1338"/>
      <c r="Y89" s="1338"/>
      <c r="Z89" s="1338"/>
      <c r="AA89" s="1338"/>
      <c r="AB89" s="1338"/>
      <c r="AC89" s="1339"/>
      <c r="AD89" s="559"/>
      <c r="AE89" s="585"/>
      <c r="AF89" s="585"/>
      <c r="AG89" s="585"/>
      <c r="AH89" s="585"/>
      <c r="AI89" s="585"/>
      <c r="AJ89" s="585"/>
      <c r="AK89" s="585"/>
      <c r="AL89" s="585"/>
      <c r="AM89" s="585"/>
      <c r="AN89" s="585"/>
      <c r="AO89" s="585"/>
      <c r="AP89" s="585"/>
    </row>
    <row r="90" spans="1:43" s="523" customFormat="1" ht="91.2">
      <c r="A90" s="1215"/>
      <c r="B90" s="1215"/>
      <c r="C90" s="1215"/>
      <c r="D90" s="1215"/>
      <c r="E90" s="1215"/>
      <c r="F90" s="1215">
        <v>1</v>
      </c>
      <c r="G90" s="919"/>
      <c r="H90" s="919"/>
      <c r="I90" s="1215"/>
      <c r="J90" s="1254"/>
      <c r="K90" s="926">
        <v>1</v>
      </c>
      <c r="L90" s="593" t="str">
        <f>mergeValue(A90) &amp;"."&amp; mergeValue(B90)&amp;"."&amp; mergeValue(C90)&amp;"."&amp; mergeValue(D90)&amp;"."&amp;  mergeValue(F90)</f>
        <v>1.1.1.1.1</v>
      </c>
      <c r="M90" s="554" t="s">
        <v>10</v>
      </c>
      <c r="N90" s="581"/>
      <c r="O90" s="1218"/>
      <c r="P90" s="1219"/>
      <c r="Q90" s="1219"/>
      <c r="R90" s="1219"/>
      <c r="S90" s="1219"/>
      <c r="T90" s="1219"/>
      <c r="U90" s="1219"/>
      <c r="V90" s="1219"/>
      <c r="W90" s="1219"/>
      <c r="X90" s="1219"/>
      <c r="Y90" s="1219"/>
      <c r="Z90" s="1219"/>
      <c r="AA90" s="1219"/>
      <c r="AB90" s="1219"/>
      <c r="AC90" s="1220"/>
      <c r="AD90" s="630" t="s">
        <v>634</v>
      </c>
      <c r="AE90" s="585"/>
      <c r="AF90" s="589" t="str">
        <f>strCheckUnique(AG90:AG93)</f>
        <v/>
      </c>
      <c r="AG90" s="585"/>
      <c r="AH90" s="589"/>
      <c r="AI90" s="585"/>
      <c r="AJ90" s="585"/>
      <c r="AK90" s="585"/>
      <c r="AL90" s="585"/>
      <c r="AM90" s="585"/>
      <c r="AN90" s="585"/>
      <c r="AO90" s="585"/>
      <c r="AP90" s="585"/>
    </row>
    <row r="91" spans="1:43" s="523" customFormat="1" ht="192.15" customHeight="1">
      <c r="A91" s="1215"/>
      <c r="B91" s="1215"/>
      <c r="C91" s="1215"/>
      <c r="D91" s="1215"/>
      <c r="E91" s="1215"/>
      <c r="F91" s="1215"/>
      <c r="G91" s="919">
        <v>1</v>
      </c>
      <c r="H91" s="919"/>
      <c r="I91" s="1215"/>
      <c r="J91" s="1254"/>
      <c r="K91" s="918"/>
      <c r="L91" s="593" t="str">
        <f>mergeValue(A91) &amp;"."&amp; mergeValue(B91)&amp;"."&amp; mergeValue(C91)&amp;"."&amp; mergeValue(D91)&amp;"."&amp;  mergeValue(F91)&amp;"."&amp;  mergeValue(G91)</f>
        <v>1.1.1.1.1.1</v>
      </c>
      <c r="M91" s="1065"/>
      <c r="N91" s="586"/>
      <c r="O91" s="683"/>
      <c r="P91" s="562"/>
      <c r="Q91" s="562"/>
      <c r="R91" s="1250"/>
      <c r="S91" s="1222" t="s">
        <v>83</v>
      </c>
      <c r="T91" s="1250"/>
      <c r="U91" s="1222" t="s">
        <v>83</v>
      </c>
      <c r="V91" s="683"/>
      <c r="W91" s="763"/>
      <c r="X91" s="763"/>
      <c r="Y91" s="1250"/>
      <c r="Z91" s="1222" t="s">
        <v>83</v>
      </c>
      <c r="AA91" s="1250"/>
      <c r="AB91" s="1222" t="s">
        <v>84</v>
      </c>
      <c r="AC91" s="537"/>
      <c r="AD91" s="1214" t="s">
        <v>658</v>
      </c>
      <c r="AE91" s="585" t="str">
        <f>strCheckDate(O92:AC92)</f>
        <v/>
      </c>
      <c r="AF91" s="589"/>
      <c r="AG91" s="589" t="str">
        <f>IF(M91="","",M91 )</f>
        <v/>
      </c>
      <c r="AH91" s="589"/>
      <c r="AI91" s="589"/>
      <c r="AJ91" s="589"/>
      <c r="AK91" s="585"/>
      <c r="AL91" s="585"/>
      <c r="AM91" s="585"/>
      <c r="AN91" s="585"/>
      <c r="AO91" s="585"/>
      <c r="AP91" s="585"/>
    </row>
    <row r="92" spans="1:43" s="523" customFormat="1" ht="11.25" hidden="1" customHeight="1">
      <c r="A92" s="1215"/>
      <c r="B92" s="1215"/>
      <c r="C92" s="1215"/>
      <c r="D92" s="1215"/>
      <c r="E92" s="1215"/>
      <c r="F92" s="1215"/>
      <c r="G92" s="919"/>
      <c r="H92" s="919"/>
      <c r="I92" s="1215"/>
      <c r="J92" s="1254"/>
      <c r="K92" s="926">
        <v>1</v>
      </c>
      <c r="L92" s="600"/>
      <c r="M92" s="646"/>
      <c r="N92" s="586"/>
      <c r="O92" s="562"/>
      <c r="P92" s="562"/>
      <c r="Q92" s="584" t="str">
        <f>R91 &amp; "-" &amp; T91</f>
        <v>-</v>
      </c>
      <c r="R92" s="1250"/>
      <c r="S92" s="1222"/>
      <c r="T92" s="1250"/>
      <c r="U92" s="1222"/>
      <c r="V92" s="763"/>
      <c r="W92" s="763"/>
      <c r="X92" s="769" t="str">
        <f>Y91 &amp; "-" &amp; AA91</f>
        <v>-</v>
      </c>
      <c r="Y92" s="1250"/>
      <c r="Z92" s="1222"/>
      <c r="AA92" s="1250"/>
      <c r="AB92" s="1222"/>
      <c r="AC92" s="537"/>
      <c r="AD92" s="1214"/>
      <c r="AE92" s="585"/>
      <c r="AF92" s="589"/>
      <c r="AG92" s="589"/>
      <c r="AH92" s="589"/>
      <c r="AI92" s="589"/>
      <c r="AJ92" s="589"/>
      <c r="AK92" s="585"/>
      <c r="AL92" s="585"/>
      <c r="AM92" s="585"/>
      <c r="AN92" s="585"/>
      <c r="AO92" s="585"/>
      <c r="AP92" s="585"/>
    </row>
    <row r="93" spans="1:43" s="522" customFormat="1" ht="15" customHeight="1">
      <c r="A93" s="1215"/>
      <c r="B93" s="1215"/>
      <c r="C93" s="1215"/>
      <c r="D93" s="1215"/>
      <c r="E93" s="1215"/>
      <c r="F93" s="1215"/>
      <c r="G93" s="919"/>
      <c r="H93" s="919"/>
      <c r="I93" s="1215"/>
      <c r="J93" s="1254"/>
      <c r="K93" s="926">
        <v>1</v>
      </c>
      <c r="L93" s="538"/>
      <c r="M93" s="556" t="s">
        <v>25</v>
      </c>
      <c r="N93" s="551"/>
      <c r="O93" s="545"/>
      <c r="P93" s="545"/>
      <c r="Q93" s="545"/>
      <c r="R93" s="573"/>
      <c r="S93" s="564"/>
      <c r="T93" s="563"/>
      <c r="U93" s="551"/>
      <c r="V93" s="757"/>
      <c r="W93" s="757"/>
      <c r="X93" s="757"/>
      <c r="Y93" s="766"/>
      <c r="Z93" s="1006"/>
      <c r="AA93" s="1005"/>
      <c r="AB93" s="1001"/>
      <c r="AC93" s="560"/>
      <c r="AD93" s="1214"/>
      <c r="AE93" s="587"/>
      <c r="AF93" s="587"/>
      <c r="AG93" s="587"/>
      <c r="AH93" s="587"/>
      <c r="AI93" s="587"/>
      <c r="AJ93" s="587"/>
      <c r="AK93" s="587"/>
      <c r="AL93" s="587"/>
      <c r="AM93" s="587"/>
      <c r="AN93" s="587"/>
      <c r="AO93" s="587"/>
      <c r="AP93" s="587"/>
    </row>
    <row r="94" spans="1:43" s="522" customFormat="1" ht="15" customHeight="1">
      <c r="A94" s="1215"/>
      <c r="B94" s="1215"/>
      <c r="C94" s="1215"/>
      <c r="D94" s="1215"/>
      <c r="E94" s="1215"/>
      <c r="F94" s="921"/>
      <c r="G94" s="921"/>
      <c r="H94" s="919"/>
      <c r="I94" s="1215"/>
      <c r="J94" s="921"/>
      <c r="K94" s="925"/>
      <c r="L94" s="538"/>
      <c r="M94" s="551" t="s">
        <v>11</v>
      </c>
      <c r="N94" s="556"/>
      <c r="O94" s="556"/>
      <c r="P94" s="556"/>
      <c r="Q94" s="556"/>
      <c r="R94" s="556"/>
      <c r="S94" s="556"/>
      <c r="T94" s="556"/>
      <c r="U94" s="556"/>
      <c r="V94" s="556"/>
      <c r="W94" s="556"/>
      <c r="X94" s="556"/>
      <c r="Y94" s="556"/>
      <c r="Z94" s="556"/>
      <c r="AA94" s="556"/>
      <c r="AB94" s="556"/>
      <c r="AC94" s="556"/>
      <c r="AD94" s="560"/>
      <c r="AE94" s="587"/>
      <c r="AF94" s="587"/>
      <c r="AG94" s="587"/>
      <c r="AH94" s="587"/>
      <c r="AI94" s="587"/>
      <c r="AJ94" s="587"/>
      <c r="AK94" s="587"/>
      <c r="AL94" s="587"/>
      <c r="AM94" s="587"/>
      <c r="AN94" s="587"/>
      <c r="AO94" s="587"/>
      <c r="AP94" s="587"/>
      <c r="AQ94" s="587"/>
    </row>
    <row r="95" spans="1:43" s="522" customFormat="1" ht="15" hidden="1" customHeight="1">
      <c r="A95" s="1215"/>
      <c r="B95" s="1215"/>
      <c r="C95" s="1215"/>
      <c r="D95" s="1215"/>
      <c r="E95" s="921"/>
      <c r="F95" s="921"/>
      <c r="G95" s="921"/>
      <c r="H95" s="919"/>
      <c r="I95" s="1215"/>
      <c r="J95" s="921"/>
      <c r="K95" s="925"/>
      <c r="L95" s="538"/>
      <c r="M95" s="551"/>
      <c r="N95" s="556"/>
      <c r="O95" s="556"/>
      <c r="P95" s="556"/>
      <c r="Q95" s="556"/>
      <c r="R95" s="556"/>
      <c r="S95" s="556"/>
      <c r="T95" s="556"/>
      <c r="U95" s="556"/>
      <c r="V95" s="556"/>
      <c r="W95" s="556"/>
      <c r="X95" s="556"/>
      <c r="Y95" s="556"/>
      <c r="Z95" s="556"/>
      <c r="AA95" s="556"/>
      <c r="AB95" s="556"/>
      <c r="AC95" s="556"/>
      <c r="AD95" s="560"/>
      <c r="AE95" s="587"/>
      <c r="AF95" s="587"/>
      <c r="AG95" s="587"/>
      <c r="AH95" s="587"/>
      <c r="AI95" s="587"/>
      <c r="AJ95" s="587"/>
      <c r="AK95" s="587"/>
      <c r="AL95" s="587"/>
      <c r="AM95" s="587"/>
      <c r="AN95" s="587"/>
      <c r="AO95" s="587"/>
      <c r="AP95" s="587"/>
      <c r="AQ95" s="587"/>
    </row>
    <row r="96" spans="1:43" s="522" customFormat="1" ht="15" customHeight="1">
      <c r="A96" s="1215"/>
      <c r="B96" s="1215"/>
      <c r="C96" s="1215"/>
      <c r="D96" s="924"/>
      <c r="E96" s="924"/>
      <c r="F96" s="921"/>
      <c r="G96" s="919"/>
      <c r="H96" s="919"/>
      <c r="I96" s="917"/>
      <c r="J96" s="914"/>
      <c r="K96" s="926">
        <v>1</v>
      </c>
      <c r="L96" s="538"/>
      <c r="M96" s="550" t="s">
        <v>17</v>
      </c>
      <c r="N96" s="549"/>
      <c r="O96" s="545"/>
      <c r="P96" s="545"/>
      <c r="Q96" s="545"/>
      <c r="R96" s="573"/>
      <c r="S96" s="564"/>
      <c r="T96" s="563"/>
      <c r="U96" s="549"/>
      <c r="V96" s="757"/>
      <c r="W96" s="757"/>
      <c r="X96" s="757"/>
      <c r="Y96" s="766"/>
      <c r="Z96" s="1006"/>
      <c r="AA96" s="1005"/>
      <c r="AB96" s="999"/>
      <c r="AC96" s="564"/>
      <c r="AD96" s="560"/>
      <c r="AE96" s="587"/>
      <c r="AF96" s="587"/>
      <c r="AG96" s="587"/>
      <c r="AH96" s="587"/>
      <c r="AI96" s="587"/>
      <c r="AJ96" s="587"/>
      <c r="AK96" s="587"/>
      <c r="AL96" s="587"/>
      <c r="AM96" s="587"/>
      <c r="AN96" s="587"/>
      <c r="AO96" s="587"/>
      <c r="AP96" s="587"/>
    </row>
    <row r="97" spans="1:52" s="522" customFormat="1" ht="15" customHeight="1">
      <c r="A97" s="1215"/>
      <c r="B97" s="1215"/>
      <c r="C97" s="924"/>
      <c r="D97" s="924"/>
      <c r="E97" s="924"/>
      <c r="F97" s="924"/>
      <c r="G97" s="919"/>
      <c r="H97" s="919"/>
      <c r="I97" s="927"/>
      <c r="J97" s="914"/>
      <c r="K97" s="926">
        <v>1</v>
      </c>
      <c r="L97" s="538"/>
      <c r="M97" s="549" t="s">
        <v>18</v>
      </c>
      <c r="N97" s="549"/>
      <c r="O97" s="545"/>
      <c r="P97" s="545"/>
      <c r="Q97" s="545"/>
      <c r="R97" s="573"/>
      <c r="S97" s="564"/>
      <c r="T97" s="563"/>
      <c r="U97" s="549"/>
      <c r="V97" s="757"/>
      <c r="W97" s="757"/>
      <c r="X97" s="757"/>
      <c r="Y97" s="766"/>
      <c r="Z97" s="1006"/>
      <c r="AA97" s="1005"/>
      <c r="AB97" s="999"/>
      <c r="AC97" s="564"/>
      <c r="AD97" s="560"/>
      <c r="AE97" s="587"/>
      <c r="AF97" s="587"/>
      <c r="AG97" s="587"/>
      <c r="AH97" s="587"/>
      <c r="AI97" s="587"/>
      <c r="AJ97" s="587"/>
      <c r="AK97" s="587"/>
      <c r="AL97" s="587"/>
      <c r="AM97" s="587"/>
      <c r="AN97" s="587"/>
      <c r="AO97" s="587"/>
      <c r="AP97" s="587"/>
    </row>
    <row r="98" spans="1:52" s="522" customFormat="1" ht="15" customHeight="1">
      <c r="A98" s="1215"/>
      <c r="B98" s="924"/>
      <c r="C98" s="924"/>
      <c r="D98" s="924"/>
      <c r="E98" s="924"/>
      <c r="F98" s="924"/>
      <c r="G98" s="919"/>
      <c r="H98" s="919"/>
      <c r="I98" s="917"/>
      <c r="J98" s="914"/>
      <c r="K98" s="926">
        <v>1</v>
      </c>
      <c r="L98" s="538"/>
      <c r="M98" s="558" t="s">
        <v>19</v>
      </c>
      <c r="N98" s="549"/>
      <c r="O98" s="545"/>
      <c r="P98" s="545"/>
      <c r="Q98" s="545"/>
      <c r="R98" s="573"/>
      <c r="S98" s="564"/>
      <c r="T98" s="563"/>
      <c r="U98" s="549"/>
      <c r="V98" s="757"/>
      <c r="W98" s="757"/>
      <c r="X98" s="757"/>
      <c r="Y98" s="766"/>
      <c r="Z98" s="1006"/>
      <c r="AA98" s="1005"/>
      <c r="AB98" s="999"/>
      <c r="AC98" s="564"/>
      <c r="AD98" s="560"/>
      <c r="AE98" s="587"/>
      <c r="AF98" s="587"/>
      <c r="AG98" s="587"/>
      <c r="AH98" s="587"/>
      <c r="AI98" s="587"/>
      <c r="AJ98" s="587"/>
      <c r="AK98" s="587"/>
      <c r="AL98" s="587"/>
      <c r="AM98" s="587"/>
      <c r="AN98" s="587"/>
      <c r="AO98" s="587"/>
      <c r="AP98" s="587"/>
    </row>
    <row r="99" spans="1:52" s="522" customFormat="1" ht="15" customHeight="1">
      <c r="A99" s="913"/>
      <c r="B99" s="913"/>
      <c r="C99" s="913"/>
      <c r="D99" s="913"/>
      <c r="E99" s="913"/>
      <c r="F99" s="913"/>
      <c r="G99" s="913"/>
      <c r="H99" s="913"/>
      <c r="I99" s="913"/>
      <c r="J99" s="913"/>
      <c r="K99" s="913"/>
      <c r="L99" s="493"/>
      <c r="M99" s="565" t="s">
        <v>308</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52"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52" s="35" customFormat="1" ht="17.100000000000001" customHeight="1">
      <c r="G101" s="35" t="s">
        <v>13</v>
      </c>
      <c r="I101" s="35" t="s">
        <v>67</v>
      </c>
      <c r="V101" s="158"/>
    </row>
    <row r="102" spans="1:52" ht="17.100000000000001" customHeight="1">
      <c r="X102" s="470"/>
      <c r="Y102" s="43"/>
      <c r="Z102" s="43"/>
    </row>
    <row r="103" spans="1:52" s="523" customFormat="1" ht="22.8">
      <c r="A103" s="1215">
        <v>1</v>
      </c>
      <c r="B103" s="1075"/>
      <c r="C103" s="1075"/>
      <c r="D103" s="1075"/>
      <c r="E103" s="1076"/>
      <c r="F103" s="1077"/>
      <c r="G103" s="1075"/>
      <c r="H103" s="1075"/>
      <c r="I103" s="1056"/>
      <c r="J103" s="1061"/>
      <c r="K103" s="1061"/>
      <c r="L103" s="593">
        <f>mergeValue(A103)</f>
        <v>1</v>
      </c>
      <c r="M103" s="641" t="s">
        <v>20</v>
      </c>
      <c r="N103" s="580"/>
      <c r="O103" s="1306"/>
      <c r="P103" s="1307"/>
      <c r="Q103" s="1307"/>
      <c r="R103" s="1307"/>
      <c r="S103" s="1307"/>
      <c r="T103" s="1307"/>
      <c r="U103" s="1307"/>
      <c r="V103" s="1307"/>
      <c r="W103" s="1307"/>
      <c r="X103" s="1307"/>
      <c r="Y103" s="1307"/>
      <c r="Z103" s="1307"/>
      <c r="AA103" s="1307"/>
      <c r="AB103" s="1307"/>
      <c r="AC103" s="1307"/>
      <c r="AD103" s="1307"/>
      <c r="AE103" s="1307"/>
      <c r="AF103" s="1307"/>
      <c r="AG103" s="1307"/>
      <c r="AH103" s="1307"/>
      <c r="AI103" s="1307"/>
      <c r="AJ103" s="1307"/>
      <c r="AK103" s="1307"/>
      <c r="AL103" s="1307"/>
      <c r="AM103" s="1308"/>
      <c r="AN103" s="630" t="s">
        <v>475</v>
      </c>
      <c r="AO103" s="585"/>
      <c r="AP103" s="585"/>
      <c r="AQ103" s="585"/>
      <c r="AR103" s="585"/>
      <c r="AS103" s="585"/>
      <c r="AT103" s="585"/>
      <c r="AU103" s="585"/>
      <c r="AV103" s="585"/>
      <c r="AW103" s="585"/>
      <c r="AX103" s="585"/>
      <c r="AY103" s="585"/>
      <c r="AZ103" s="585"/>
    </row>
    <row r="104" spans="1:52" s="523" customFormat="1" ht="34.200000000000003">
      <c r="A104" s="1215"/>
      <c r="B104" s="1215">
        <v>1</v>
      </c>
      <c r="C104" s="1075"/>
      <c r="D104" s="1075"/>
      <c r="E104" s="1077"/>
      <c r="F104" s="1077"/>
      <c r="G104" s="1075"/>
      <c r="H104" s="1075"/>
      <c r="I104" s="1063"/>
      <c r="J104" s="1058"/>
      <c r="K104" s="1057"/>
      <c r="L104" s="593" t="str">
        <f>mergeValue(A104) &amp;"."&amp; mergeValue(B104)</f>
        <v>1.1</v>
      </c>
      <c r="M104" s="546" t="s">
        <v>16</v>
      </c>
      <c r="N104" s="580"/>
      <c r="O104" s="1306"/>
      <c r="P104" s="1307"/>
      <c r="Q104" s="1307"/>
      <c r="R104" s="1307"/>
      <c r="S104" s="1307"/>
      <c r="T104" s="1307"/>
      <c r="U104" s="1307"/>
      <c r="V104" s="1307"/>
      <c r="W104" s="1307"/>
      <c r="X104" s="1307"/>
      <c r="Y104" s="1307"/>
      <c r="Z104" s="1307"/>
      <c r="AA104" s="1307"/>
      <c r="AB104" s="1307"/>
      <c r="AC104" s="1307"/>
      <c r="AD104" s="1307"/>
      <c r="AE104" s="1307"/>
      <c r="AF104" s="1307"/>
      <c r="AG104" s="1307"/>
      <c r="AH104" s="1307"/>
      <c r="AI104" s="1307"/>
      <c r="AJ104" s="1307"/>
      <c r="AK104" s="1307"/>
      <c r="AL104" s="1307"/>
      <c r="AM104" s="1308"/>
      <c r="AN104" s="630" t="s">
        <v>476</v>
      </c>
      <c r="AO104" s="585"/>
      <c r="AP104" s="585"/>
      <c r="AQ104" s="585"/>
      <c r="AR104" s="585"/>
      <c r="AS104" s="585"/>
      <c r="AT104" s="585"/>
      <c r="AU104" s="585"/>
      <c r="AV104" s="585"/>
      <c r="AW104" s="585"/>
      <c r="AX104" s="585"/>
      <c r="AY104" s="585"/>
      <c r="AZ104" s="585"/>
    </row>
    <row r="105" spans="1:52" s="523" customFormat="1" ht="22.8">
      <c r="A105" s="1215"/>
      <c r="B105" s="1215"/>
      <c r="C105" s="1215">
        <v>1</v>
      </c>
      <c r="D105" s="1075"/>
      <c r="E105" s="1077"/>
      <c r="F105" s="1077"/>
      <c r="G105" s="1075"/>
      <c r="H105" s="1075"/>
      <c r="I105" s="1063"/>
      <c r="J105" s="1058"/>
      <c r="K105" s="1057"/>
      <c r="L105" s="593" t="str">
        <f>mergeValue(A105) &amp;"."&amp; mergeValue(B105)&amp;"."&amp; mergeValue(C105)</f>
        <v>1.1.1</v>
      </c>
      <c r="M105" s="547" t="s">
        <v>7</v>
      </c>
      <c r="N105" s="580"/>
      <c r="O105" s="1306"/>
      <c r="P105" s="1307"/>
      <c r="Q105" s="1307"/>
      <c r="R105" s="1307"/>
      <c r="S105" s="1307"/>
      <c r="T105" s="1307"/>
      <c r="U105" s="1307"/>
      <c r="V105" s="1307"/>
      <c r="W105" s="1307"/>
      <c r="X105" s="1307"/>
      <c r="Y105" s="1307"/>
      <c r="Z105" s="1307"/>
      <c r="AA105" s="1307"/>
      <c r="AB105" s="1307"/>
      <c r="AC105" s="1307"/>
      <c r="AD105" s="1307"/>
      <c r="AE105" s="1307"/>
      <c r="AF105" s="1307"/>
      <c r="AG105" s="1307"/>
      <c r="AH105" s="1307"/>
      <c r="AI105" s="1307"/>
      <c r="AJ105" s="1307"/>
      <c r="AK105" s="1307"/>
      <c r="AL105" s="1307"/>
      <c r="AM105" s="1308"/>
      <c r="AN105" s="630" t="s">
        <v>632</v>
      </c>
      <c r="AO105" s="585"/>
      <c r="AP105" s="585"/>
      <c r="AQ105" s="585"/>
      <c r="AR105" s="585"/>
      <c r="AS105" s="585"/>
      <c r="AT105" s="585"/>
      <c r="AU105" s="585"/>
      <c r="AV105" s="585"/>
      <c r="AW105" s="585"/>
      <c r="AX105" s="585"/>
      <c r="AY105" s="585"/>
      <c r="AZ105" s="585"/>
    </row>
    <row r="106" spans="1:52" s="523" customFormat="1" ht="22.8">
      <c r="A106" s="1215"/>
      <c r="B106" s="1215"/>
      <c r="C106" s="1215"/>
      <c r="D106" s="1215">
        <v>1</v>
      </c>
      <c r="E106" s="1077"/>
      <c r="F106" s="1077"/>
      <c r="G106" s="1075"/>
      <c r="H106" s="1075"/>
      <c r="I106" s="1063"/>
      <c r="J106" s="1058"/>
      <c r="K106" s="1057"/>
      <c r="L106" s="593" t="str">
        <f>mergeValue(A106) &amp;"."&amp; mergeValue(B106)&amp;"."&amp; mergeValue(C106)&amp;"."&amp; mergeValue(D106)</f>
        <v>1.1.1.1</v>
      </c>
      <c r="M106" s="548" t="s">
        <v>22</v>
      </c>
      <c r="N106" s="580"/>
      <c r="O106" s="1306"/>
      <c r="P106" s="1307"/>
      <c r="Q106" s="1307"/>
      <c r="R106" s="1307"/>
      <c r="S106" s="1307"/>
      <c r="T106" s="1307"/>
      <c r="U106" s="1307"/>
      <c r="V106" s="1307"/>
      <c r="W106" s="1307"/>
      <c r="X106" s="1307"/>
      <c r="Y106" s="1307"/>
      <c r="Z106" s="1307"/>
      <c r="AA106" s="1307"/>
      <c r="AB106" s="1307"/>
      <c r="AC106" s="1307"/>
      <c r="AD106" s="1307"/>
      <c r="AE106" s="1307"/>
      <c r="AF106" s="1307"/>
      <c r="AG106" s="1307"/>
      <c r="AH106" s="1307"/>
      <c r="AI106" s="1307"/>
      <c r="AJ106" s="1307"/>
      <c r="AK106" s="1307"/>
      <c r="AL106" s="1307"/>
      <c r="AM106" s="1308"/>
      <c r="AN106" s="630" t="s">
        <v>633</v>
      </c>
      <c r="AO106" s="585"/>
      <c r="AP106" s="585"/>
      <c r="AQ106" s="585"/>
      <c r="AR106" s="585"/>
      <c r="AS106" s="585"/>
      <c r="AT106" s="585"/>
      <c r="AU106" s="585"/>
      <c r="AV106" s="585"/>
      <c r="AW106" s="585"/>
      <c r="AX106" s="585"/>
      <c r="AY106" s="585"/>
      <c r="AZ106" s="585"/>
    </row>
    <row r="107" spans="1:52" s="523" customFormat="1" ht="0.15" customHeight="1">
      <c r="A107" s="1215"/>
      <c r="B107" s="1215"/>
      <c r="C107" s="1215"/>
      <c r="D107" s="1215"/>
      <c r="E107" s="1215">
        <v>1</v>
      </c>
      <c r="F107" s="1077"/>
      <c r="G107" s="1075"/>
      <c r="H107" s="1075"/>
      <c r="I107" s="1062"/>
      <c r="J107" s="1058"/>
      <c r="K107" s="1057"/>
      <c r="L107" s="593"/>
      <c r="M107" s="554"/>
      <c r="N107" s="581"/>
      <c r="O107" s="1335"/>
      <c r="P107" s="1338"/>
      <c r="Q107" s="1338"/>
      <c r="R107" s="1338"/>
      <c r="S107" s="1338"/>
      <c r="T107" s="1338"/>
      <c r="U107" s="1338"/>
      <c r="V107" s="1338"/>
      <c r="W107" s="1338"/>
      <c r="X107" s="1338"/>
      <c r="Y107" s="1338"/>
      <c r="Z107" s="1338"/>
      <c r="AA107" s="1338"/>
      <c r="AB107" s="1338"/>
      <c r="AC107" s="1338"/>
      <c r="AD107" s="1338"/>
      <c r="AE107" s="1338"/>
      <c r="AF107" s="1338"/>
      <c r="AG107" s="1338"/>
      <c r="AH107" s="1338"/>
      <c r="AI107" s="1338"/>
      <c r="AJ107" s="1338"/>
      <c r="AK107" s="1338"/>
      <c r="AL107" s="1338"/>
      <c r="AM107" s="1339"/>
      <c r="AN107" s="630"/>
      <c r="AO107" s="585"/>
      <c r="AP107" s="585"/>
      <c r="AQ107" s="585"/>
      <c r="AR107" s="585"/>
      <c r="AS107" s="585"/>
      <c r="AT107" s="585"/>
      <c r="AU107" s="585"/>
      <c r="AV107" s="585"/>
      <c r="AW107" s="585"/>
      <c r="AX107" s="585"/>
      <c r="AY107" s="585"/>
      <c r="AZ107" s="585"/>
    </row>
    <row r="108" spans="1:52" s="523" customFormat="1" ht="91.2">
      <c r="A108" s="1215"/>
      <c r="B108" s="1215"/>
      <c r="C108" s="1215"/>
      <c r="D108" s="1215"/>
      <c r="E108" s="1215"/>
      <c r="F108" s="1215">
        <v>1</v>
      </c>
      <c r="G108" s="1075"/>
      <c r="H108" s="1075"/>
      <c r="I108" s="1272"/>
      <c r="J108" s="1058"/>
      <c r="K108" s="1057"/>
      <c r="L108" s="593" t="str">
        <f>mergeValue(A108) &amp;"."&amp; mergeValue(B108)&amp;"."&amp; mergeValue(C108)&amp;"."&amp; mergeValue(D108)&amp;"."&amp; mergeValue(F108)</f>
        <v>1.1.1.1.1</v>
      </c>
      <c r="M108" s="555" t="s">
        <v>10</v>
      </c>
      <c r="N108" s="581"/>
      <c r="O108" s="1218"/>
      <c r="P108" s="1219"/>
      <c r="Q108" s="1219"/>
      <c r="R108" s="1219"/>
      <c r="S108" s="1219"/>
      <c r="T108" s="1219"/>
      <c r="U108" s="1219"/>
      <c r="V108" s="1219"/>
      <c r="W108" s="1219"/>
      <c r="X108" s="1219"/>
      <c r="Y108" s="1219"/>
      <c r="Z108" s="1219"/>
      <c r="AA108" s="1219"/>
      <c r="AB108" s="1219"/>
      <c r="AC108" s="1219"/>
      <c r="AD108" s="1219"/>
      <c r="AE108" s="1219"/>
      <c r="AF108" s="1219"/>
      <c r="AG108" s="1219"/>
      <c r="AH108" s="1219"/>
      <c r="AI108" s="1219"/>
      <c r="AJ108" s="1219"/>
      <c r="AK108" s="1219"/>
      <c r="AL108" s="1219"/>
      <c r="AM108" s="1220"/>
      <c r="AN108" s="630" t="s">
        <v>634</v>
      </c>
      <c r="AO108" s="585"/>
      <c r="AP108" s="589" t="str">
        <f>strCheckUnique(AQ108:AQ112)</f>
        <v/>
      </c>
      <c r="AQ108" s="585"/>
      <c r="AR108" s="589"/>
      <c r="AS108" s="585"/>
      <c r="AT108" s="585"/>
      <c r="AU108" s="585"/>
      <c r="AV108" s="585"/>
      <c r="AW108" s="585"/>
      <c r="AX108" s="585"/>
      <c r="AY108" s="585"/>
      <c r="AZ108" s="585"/>
    </row>
    <row r="109" spans="1:52" s="523" customFormat="1" ht="136.80000000000001">
      <c r="A109" s="1215"/>
      <c r="B109" s="1215"/>
      <c r="C109" s="1215"/>
      <c r="D109" s="1215"/>
      <c r="E109" s="1215"/>
      <c r="F109" s="1215"/>
      <c r="G109" s="1215">
        <v>1</v>
      </c>
      <c r="H109" s="1075"/>
      <c r="I109" s="1272"/>
      <c r="J109" s="1274"/>
      <c r="K109" s="1064"/>
      <c r="L109" s="593" t="str">
        <f>mergeValue(A109) &amp;"."&amp; mergeValue(B109)&amp;"."&amp; mergeValue(C109)&amp;"."&amp; mergeValue(D109)&amp;"."&amp; mergeValue(F109)&amp;"."&amp; mergeValue(G109)</f>
        <v>1.1.1.1.1.1</v>
      </c>
      <c r="M109" s="1065" t="s">
        <v>649</v>
      </c>
      <c r="N109" s="646"/>
      <c r="O109" s="683"/>
      <c r="P109" s="683"/>
      <c r="Q109" s="562"/>
      <c r="R109" s="494"/>
      <c r="S109" s="1090"/>
      <c r="T109" s="494"/>
      <c r="U109" s="1090"/>
      <c r="V109" s="584" t="str">
        <f>W109 &amp; "-" &amp; Y109</f>
        <v>-</v>
      </c>
      <c r="W109" s="1250"/>
      <c r="X109" s="1222" t="s">
        <v>83</v>
      </c>
      <c r="Y109" s="1250"/>
      <c r="Z109" s="1222" t="s">
        <v>83</v>
      </c>
      <c r="AA109" s="683"/>
      <c r="AB109" s="683"/>
      <c r="AC109" s="763"/>
      <c r="AD109" s="712"/>
      <c r="AE109" s="1090"/>
      <c r="AF109" s="712"/>
      <c r="AG109" s="1090"/>
      <c r="AH109" s="769" t="str">
        <f>AI109 &amp; "-" &amp; AK109</f>
        <v>-</v>
      </c>
      <c r="AI109" s="1250"/>
      <c r="AJ109" s="1222" t="s">
        <v>83</v>
      </c>
      <c r="AK109" s="1250"/>
      <c r="AL109" s="1222" t="s">
        <v>84</v>
      </c>
      <c r="AM109" s="537"/>
      <c r="AN109" s="630" t="s">
        <v>667</v>
      </c>
      <c r="AO109" s="585" t="str">
        <f>strCheckDate(O109:AM109)</f>
        <v/>
      </c>
      <c r="AP109" s="589"/>
      <c r="AQ109" s="589" t="str">
        <f>IF(M109="","",M109 )</f>
        <v>горячая вода в системе централизованного теплоснабжения на горячее водоснабжение</v>
      </c>
      <c r="AR109" s="589"/>
      <c r="AS109" s="589"/>
      <c r="AT109" s="589"/>
      <c r="AU109" s="585"/>
      <c r="AV109" s="585"/>
      <c r="AW109" s="585"/>
      <c r="AX109" s="585"/>
      <c r="AY109" s="585"/>
      <c r="AZ109" s="585"/>
    </row>
    <row r="110" spans="1:52" s="523" customFormat="1" ht="0.15" customHeight="1">
      <c r="A110" s="1215"/>
      <c r="B110" s="1215"/>
      <c r="C110" s="1215"/>
      <c r="D110" s="1215"/>
      <c r="E110" s="1215"/>
      <c r="F110" s="1215"/>
      <c r="G110" s="1215"/>
      <c r="H110" s="1075"/>
      <c r="I110" s="1272"/>
      <c r="J110" s="1274"/>
      <c r="K110" s="1064"/>
      <c r="L110" s="600"/>
      <c r="M110" s="646"/>
      <c r="N110" s="646"/>
      <c r="O110" s="562"/>
      <c r="P110" s="494"/>
      <c r="Q110" s="494"/>
      <c r="R110" s="494"/>
      <c r="S110" s="494"/>
      <c r="T110" s="494"/>
      <c r="U110" s="559"/>
      <c r="V110" s="584"/>
      <c r="W110" s="1221"/>
      <c r="X110" s="1222"/>
      <c r="Y110" s="1221"/>
      <c r="Z110" s="1222"/>
      <c r="AA110" s="763"/>
      <c r="AB110" s="712"/>
      <c r="AC110" s="712"/>
      <c r="AD110" s="712"/>
      <c r="AE110" s="712"/>
      <c r="AF110" s="712"/>
      <c r="AG110" s="559"/>
      <c r="AH110" s="769"/>
      <c r="AI110" s="1221"/>
      <c r="AJ110" s="1222"/>
      <c r="AK110" s="1221"/>
      <c r="AL110" s="1222"/>
      <c r="AM110" s="537"/>
      <c r="AN110" s="1214"/>
      <c r="AO110" s="585"/>
      <c r="AP110" s="585"/>
      <c r="AQ110" s="585"/>
      <c r="AR110" s="589">
        <f ca="1">OFFSET(AR110,-1,0)</f>
        <v>0</v>
      </c>
      <c r="AS110" s="585"/>
      <c r="AT110" s="585"/>
      <c r="AU110" s="585"/>
      <c r="AV110" s="585"/>
      <c r="AW110" s="585"/>
      <c r="AX110" s="585"/>
      <c r="AY110" s="585"/>
      <c r="AZ110" s="585"/>
    </row>
    <row r="111" spans="1:52" s="522" customFormat="1" ht="15" hidden="1" customHeight="1">
      <c r="A111" s="1215"/>
      <c r="B111" s="1215"/>
      <c r="C111" s="1215"/>
      <c r="D111" s="1215"/>
      <c r="E111" s="1215"/>
      <c r="F111" s="1215"/>
      <c r="G111" s="1215"/>
      <c r="H111" s="1075"/>
      <c r="I111" s="1272"/>
      <c r="J111" s="1274"/>
      <c r="K111" s="1066"/>
      <c r="L111" s="538"/>
      <c r="M111" s="557"/>
      <c r="N111" s="551"/>
      <c r="O111" s="545"/>
      <c r="P111" s="545"/>
      <c r="Q111" s="545"/>
      <c r="R111" s="545"/>
      <c r="S111" s="545"/>
      <c r="T111" s="545"/>
      <c r="U111" s="545"/>
      <c r="V111" s="545"/>
      <c r="W111" s="563"/>
      <c r="X111" s="564"/>
      <c r="Y111" s="563"/>
      <c r="Z111" s="551"/>
      <c r="AA111" s="757"/>
      <c r="AB111" s="757"/>
      <c r="AC111" s="757"/>
      <c r="AD111" s="757"/>
      <c r="AE111" s="757"/>
      <c r="AF111" s="757"/>
      <c r="AG111" s="757"/>
      <c r="AH111" s="757"/>
      <c r="AI111" s="1005"/>
      <c r="AJ111" s="1006"/>
      <c r="AK111" s="1005"/>
      <c r="AL111" s="1001"/>
      <c r="AM111" s="560"/>
      <c r="AN111" s="1214"/>
      <c r="AO111" s="587"/>
      <c r="AP111" s="587"/>
      <c r="AQ111" s="587"/>
      <c r="AR111" s="587"/>
      <c r="AS111" s="587"/>
      <c r="AT111" s="587"/>
      <c r="AU111" s="587"/>
      <c r="AV111" s="587"/>
      <c r="AW111" s="587"/>
      <c r="AX111" s="587"/>
      <c r="AY111" s="587"/>
      <c r="AZ111" s="587"/>
    </row>
    <row r="112" spans="1:52" s="522" customFormat="1" ht="15" customHeight="1">
      <c r="A112" s="1215"/>
      <c r="B112" s="1215"/>
      <c r="C112" s="1215"/>
      <c r="D112" s="1215"/>
      <c r="E112" s="1215"/>
      <c r="F112" s="1215"/>
      <c r="G112" s="1075"/>
      <c r="H112" s="1075"/>
      <c r="I112" s="1272"/>
      <c r="J112" s="1072"/>
      <c r="K112" s="1066"/>
      <c r="L112" s="538"/>
      <c r="M112" s="556" t="s">
        <v>25</v>
      </c>
      <c r="N112" s="557"/>
      <c r="O112" s="557"/>
      <c r="P112" s="557"/>
      <c r="Q112" s="557"/>
      <c r="R112" s="557"/>
      <c r="S112" s="557"/>
      <c r="T112" s="557"/>
      <c r="U112" s="557"/>
      <c r="V112" s="557"/>
      <c r="W112" s="557"/>
      <c r="X112" s="557"/>
      <c r="Y112" s="557"/>
      <c r="Z112" s="557"/>
      <c r="AA112" s="557"/>
      <c r="AB112" s="557"/>
      <c r="AC112" s="557"/>
      <c r="AD112" s="557"/>
      <c r="AE112" s="557"/>
      <c r="AF112" s="557"/>
      <c r="AG112" s="557"/>
      <c r="AH112" s="557"/>
      <c r="AI112" s="557"/>
      <c r="AJ112" s="557"/>
      <c r="AK112" s="557"/>
      <c r="AL112" s="557"/>
      <c r="AM112" s="557"/>
      <c r="AN112" s="560"/>
      <c r="AO112" s="587"/>
      <c r="AP112" s="587"/>
      <c r="AQ112" s="587"/>
      <c r="AR112" s="587"/>
      <c r="AS112" s="587"/>
      <c r="AT112" s="587"/>
      <c r="AU112" s="587"/>
      <c r="AV112" s="587"/>
      <c r="AW112" s="587"/>
      <c r="AX112" s="587"/>
      <c r="AY112" s="587"/>
      <c r="AZ112" s="587"/>
    </row>
    <row r="113" spans="1:52" s="522" customFormat="1" ht="15" customHeight="1">
      <c r="A113" s="1215"/>
      <c r="B113" s="1215"/>
      <c r="C113" s="1215"/>
      <c r="D113" s="1215"/>
      <c r="E113" s="1215"/>
      <c r="F113" s="1078"/>
      <c r="G113" s="1075"/>
      <c r="H113" s="1075"/>
      <c r="I113" s="1062"/>
      <c r="J113" s="1060"/>
      <c r="K113" s="1066"/>
      <c r="L113" s="538"/>
      <c r="M113" s="551" t="s">
        <v>11</v>
      </c>
      <c r="N113" s="550"/>
      <c r="O113" s="545"/>
      <c r="P113" s="545"/>
      <c r="Q113" s="545"/>
      <c r="R113" s="545"/>
      <c r="S113" s="545"/>
      <c r="T113" s="545"/>
      <c r="U113" s="545"/>
      <c r="V113" s="545"/>
      <c r="W113" s="573"/>
      <c r="X113" s="564"/>
      <c r="Y113" s="563"/>
      <c r="Z113" s="550"/>
      <c r="AA113" s="757"/>
      <c r="AB113" s="757"/>
      <c r="AC113" s="757"/>
      <c r="AD113" s="757"/>
      <c r="AE113" s="757"/>
      <c r="AF113" s="757"/>
      <c r="AG113" s="757"/>
      <c r="AH113" s="757"/>
      <c r="AI113" s="766"/>
      <c r="AJ113" s="1006"/>
      <c r="AK113" s="1005"/>
      <c r="AL113" s="1040"/>
      <c r="AM113" s="564"/>
      <c r="AN113" s="560"/>
      <c r="AO113" s="587"/>
      <c r="AP113" s="587"/>
      <c r="AQ113" s="587"/>
      <c r="AR113" s="587"/>
      <c r="AS113" s="587"/>
      <c r="AT113" s="587"/>
      <c r="AU113" s="587"/>
      <c r="AV113" s="587"/>
      <c r="AW113" s="587"/>
      <c r="AX113" s="587"/>
      <c r="AY113" s="587"/>
      <c r="AZ113" s="587"/>
    </row>
    <row r="114" spans="1:52" s="522" customFormat="1" ht="0.15" customHeight="1">
      <c r="A114" s="1215"/>
      <c r="B114" s="1215"/>
      <c r="C114" s="1215"/>
      <c r="D114" s="1077"/>
      <c r="E114" s="1078"/>
      <c r="F114" s="1078"/>
      <c r="G114" s="1075"/>
      <c r="H114" s="1075"/>
      <c r="I114" s="1073"/>
      <c r="J114" s="1060"/>
      <c r="K114" s="1056"/>
      <c r="L114" s="538"/>
      <c r="M114" s="551"/>
      <c r="N114" s="551"/>
      <c r="O114" s="551"/>
      <c r="P114" s="551"/>
      <c r="Q114" s="551"/>
      <c r="R114" s="551"/>
      <c r="S114" s="551"/>
      <c r="T114" s="551"/>
      <c r="U114" s="551"/>
      <c r="V114" s="551"/>
      <c r="W114" s="551"/>
      <c r="X114" s="551"/>
      <c r="Y114" s="551"/>
      <c r="Z114" s="551"/>
      <c r="AA114" s="1001"/>
      <c r="AB114" s="1001"/>
      <c r="AC114" s="1001"/>
      <c r="AD114" s="1001"/>
      <c r="AE114" s="1001"/>
      <c r="AF114" s="1001"/>
      <c r="AG114" s="1001"/>
      <c r="AH114" s="1001"/>
      <c r="AI114" s="1001"/>
      <c r="AJ114" s="1001"/>
      <c r="AK114" s="1001"/>
      <c r="AL114" s="1001"/>
      <c r="AM114" s="551"/>
      <c r="AN114" s="560"/>
      <c r="AO114" s="587"/>
      <c r="AP114" s="587"/>
      <c r="AQ114" s="587"/>
      <c r="AR114" s="587"/>
      <c r="AS114" s="587"/>
      <c r="AT114" s="587"/>
      <c r="AU114" s="587"/>
      <c r="AV114" s="587"/>
      <c r="AW114" s="587"/>
      <c r="AX114" s="587"/>
      <c r="AY114" s="587"/>
      <c r="AZ114" s="587"/>
    </row>
    <row r="115" spans="1:52" s="522" customFormat="1" ht="15" customHeight="1">
      <c r="A115" s="1215"/>
      <c r="B115" s="1215"/>
      <c r="C115" s="1215"/>
      <c r="D115" s="1079"/>
      <c r="E115" s="1079"/>
      <c r="F115" s="1079"/>
      <c r="G115" s="1080"/>
      <c r="H115" s="1079"/>
      <c r="I115" s="1066"/>
      <c r="J115" s="1060"/>
      <c r="K115" s="1066"/>
      <c r="L115" s="538"/>
      <c r="M115" s="550" t="s">
        <v>17</v>
      </c>
      <c r="N115" s="549"/>
      <c r="O115" s="545"/>
      <c r="P115" s="545"/>
      <c r="Q115" s="545"/>
      <c r="R115" s="545"/>
      <c r="S115" s="545"/>
      <c r="T115" s="545"/>
      <c r="U115" s="545"/>
      <c r="V115" s="545"/>
      <c r="W115" s="573"/>
      <c r="X115" s="564"/>
      <c r="Y115" s="563"/>
      <c r="Z115" s="549"/>
      <c r="AA115" s="757"/>
      <c r="AB115" s="757"/>
      <c r="AC115" s="757"/>
      <c r="AD115" s="757"/>
      <c r="AE115" s="757"/>
      <c r="AF115" s="757"/>
      <c r="AG115" s="757"/>
      <c r="AH115" s="757"/>
      <c r="AI115" s="766"/>
      <c r="AJ115" s="1006"/>
      <c r="AK115" s="1005"/>
      <c r="AL115" s="999"/>
      <c r="AM115" s="564"/>
      <c r="AN115" s="560"/>
      <c r="AO115" s="587"/>
      <c r="AP115" s="587"/>
      <c r="AQ115" s="587"/>
      <c r="AR115" s="587"/>
      <c r="AS115" s="587"/>
      <c r="AT115" s="587"/>
      <c r="AU115" s="587"/>
      <c r="AV115" s="587"/>
      <c r="AW115" s="587"/>
      <c r="AX115" s="587"/>
      <c r="AY115" s="587"/>
      <c r="AZ115" s="587"/>
    </row>
    <row r="116" spans="1:52" s="522" customFormat="1" ht="15" customHeight="1">
      <c r="A116" s="1215"/>
      <c r="B116" s="1215"/>
      <c r="C116" s="1079"/>
      <c r="D116" s="1079"/>
      <c r="E116" s="1079"/>
      <c r="F116" s="1079"/>
      <c r="G116" s="1080"/>
      <c r="H116" s="1079"/>
      <c r="I116" s="1066"/>
      <c r="J116" s="1060"/>
      <c r="K116" s="1066"/>
      <c r="L116" s="538"/>
      <c r="M116" s="549" t="s">
        <v>18</v>
      </c>
      <c r="N116" s="549"/>
      <c r="O116" s="545"/>
      <c r="P116" s="545"/>
      <c r="Q116" s="545"/>
      <c r="R116" s="545"/>
      <c r="S116" s="545"/>
      <c r="T116" s="545"/>
      <c r="U116" s="545"/>
      <c r="V116" s="545"/>
      <c r="W116" s="573"/>
      <c r="X116" s="564"/>
      <c r="Y116" s="563"/>
      <c r="Z116" s="549"/>
      <c r="AA116" s="757"/>
      <c r="AB116" s="757"/>
      <c r="AC116" s="757"/>
      <c r="AD116" s="757"/>
      <c r="AE116" s="757"/>
      <c r="AF116" s="757"/>
      <c r="AG116" s="757"/>
      <c r="AH116" s="757"/>
      <c r="AI116" s="766"/>
      <c r="AJ116" s="1006"/>
      <c r="AK116" s="1005"/>
      <c r="AL116" s="999"/>
      <c r="AM116" s="564"/>
      <c r="AN116" s="560"/>
      <c r="AO116" s="587"/>
      <c r="AP116" s="587"/>
      <c r="AQ116" s="587"/>
      <c r="AR116" s="587"/>
      <c r="AS116" s="587"/>
      <c r="AT116" s="587"/>
      <c r="AU116" s="587"/>
      <c r="AV116" s="587"/>
      <c r="AW116" s="587"/>
      <c r="AX116" s="587"/>
      <c r="AY116" s="587"/>
      <c r="AZ116" s="587"/>
    </row>
    <row r="117" spans="1:52" s="522" customFormat="1" ht="15" customHeight="1">
      <c r="A117" s="1215"/>
      <c r="B117" s="1079"/>
      <c r="C117" s="1079"/>
      <c r="D117" s="1079"/>
      <c r="E117" s="1079"/>
      <c r="F117" s="1079"/>
      <c r="G117" s="1080"/>
      <c r="H117" s="1079"/>
      <c r="I117" s="1066"/>
      <c r="J117" s="1060"/>
      <c r="K117" s="1066"/>
      <c r="L117" s="538"/>
      <c r="M117" s="558" t="s">
        <v>19</v>
      </c>
      <c r="N117" s="549"/>
      <c r="O117" s="545"/>
      <c r="P117" s="545"/>
      <c r="Q117" s="545"/>
      <c r="R117" s="545"/>
      <c r="S117" s="545"/>
      <c r="T117" s="545"/>
      <c r="U117" s="545"/>
      <c r="V117" s="545"/>
      <c r="W117" s="573"/>
      <c r="X117" s="564"/>
      <c r="Y117" s="563"/>
      <c r="Z117" s="549"/>
      <c r="AA117" s="757"/>
      <c r="AB117" s="757"/>
      <c r="AC117" s="757"/>
      <c r="AD117" s="757"/>
      <c r="AE117" s="757"/>
      <c r="AF117" s="757"/>
      <c r="AG117" s="757"/>
      <c r="AH117" s="757"/>
      <c r="AI117" s="766"/>
      <c r="AJ117" s="1006"/>
      <c r="AK117" s="1005"/>
      <c r="AL117" s="999"/>
      <c r="AM117" s="564"/>
      <c r="AN117" s="560"/>
      <c r="AO117" s="587"/>
      <c r="AP117" s="587"/>
      <c r="AQ117" s="587"/>
      <c r="AR117" s="587"/>
      <c r="AS117" s="587"/>
      <c r="AT117" s="587"/>
      <c r="AU117" s="587"/>
      <c r="AV117" s="587"/>
      <c r="AW117" s="587"/>
      <c r="AX117" s="587"/>
      <c r="AY117" s="587"/>
      <c r="AZ117" s="587"/>
    </row>
    <row r="118" spans="1:52" s="522" customFormat="1" ht="15" customHeight="1">
      <c r="A118" s="1073"/>
      <c r="B118" s="1073"/>
      <c r="C118" s="1073"/>
      <c r="D118" s="1073"/>
      <c r="E118" s="1073"/>
      <c r="F118" s="1073"/>
      <c r="G118" s="1081"/>
      <c r="H118" s="1073"/>
      <c r="I118" s="1059"/>
      <c r="J118" s="1060"/>
      <c r="K118" s="1056"/>
      <c r="L118" s="538"/>
      <c r="M118" s="565" t="s">
        <v>308</v>
      </c>
      <c r="N118" s="549"/>
      <c r="O118" s="545"/>
      <c r="P118" s="545"/>
      <c r="Q118" s="545"/>
      <c r="R118" s="545"/>
      <c r="S118" s="545"/>
      <c r="T118" s="545"/>
      <c r="U118" s="545"/>
      <c r="V118" s="545"/>
      <c r="W118" s="573"/>
      <c r="X118" s="564"/>
      <c r="Y118" s="563"/>
      <c r="Z118" s="549"/>
      <c r="AA118" s="757"/>
      <c r="AB118" s="757"/>
      <c r="AC118" s="757"/>
      <c r="AD118" s="757"/>
      <c r="AE118" s="757"/>
      <c r="AF118" s="757"/>
      <c r="AG118" s="757"/>
      <c r="AH118" s="757"/>
      <c r="AI118" s="766"/>
      <c r="AJ118" s="1006"/>
      <c r="AK118" s="1005"/>
      <c r="AL118" s="999"/>
      <c r="AM118" s="564"/>
      <c r="AN118" s="560"/>
      <c r="AO118" s="587"/>
      <c r="AP118" s="587"/>
      <c r="AQ118" s="587"/>
      <c r="AR118" s="587"/>
      <c r="AS118" s="587"/>
      <c r="AT118" s="587"/>
      <c r="AU118" s="587"/>
      <c r="AV118" s="587"/>
      <c r="AW118" s="587"/>
      <c r="AX118" s="587"/>
      <c r="AY118" s="587"/>
      <c r="AZ118" s="587"/>
    </row>
    <row r="119" spans="1:52" s="685" customFormat="1" ht="102.75" customHeight="1">
      <c r="A119" s="928"/>
      <c r="B119" s="928"/>
      <c r="C119" s="928"/>
      <c r="D119" s="928"/>
      <c r="E119" s="928"/>
      <c r="F119" s="928"/>
      <c r="G119" s="932"/>
      <c r="H119" s="933">
        <v>1</v>
      </c>
      <c r="I119" s="931"/>
      <c r="J119" s="929"/>
      <c r="K119" s="930"/>
      <c r="L119" s="724" t="str">
        <f>mergeValue(A119) &amp;"."&amp; mergeValue(B119)&amp;"."&amp; mergeValue(C119)&amp;"."&amp; mergeValue(D119)&amp;"."&amp; mergeValue(F119)&amp;"."&amp; mergeValue(G119)&amp;"."&amp; mergeValue(H119)</f>
        <v>......1</v>
      </c>
      <c r="M119" s="1067"/>
      <c r="N119" s="713"/>
      <c r="O119" s="683"/>
      <c r="P119" s="683"/>
      <c r="Q119" s="702"/>
      <c r="R119" s="712"/>
      <c r="S119" s="1090"/>
      <c r="T119" s="712"/>
      <c r="U119" s="1090"/>
      <c r="V119" s="718" t="str">
        <f>W119 &amp; "-" &amp; Y119</f>
        <v>-</v>
      </c>
      <c r="W119" s="683"/>
      <c r="X119" s="650" t="s">
        <v>84</v>
      </c>
      <c r="Y119" s="1087"/>
      <c r="Z119" s="472" t="s">
        <v>84</v>
      </c>
      <c r="AA119" s="683"/>
      <c r="AB119" s="683"/>
      <c r="AC119" s="763"/>
      <c r="AD119" s="712"/>
      <c r="AE119" s="1090"/>
      <c r="AF119" s="712"/>
      <c r="AG119" s="1090"/>
      <c r="AH119" s="769" t="str">
        <f>AI119 &amp; "-" &amp; AK119</f>
        <v>-</v>
      </c>
      <c r="AI119" s="683"/>
      <c r="AJ119" s="1108" t="s">
        <v>84</v>
      </c>
      <c r="AK119" s="1111"/>
      <c r="AL119" s="1108" t="s">
        <v>84</v>
      </c>
      <c r="AM119" s="670"/>
      <c r="AN119" s="690"/>
      <c r="AO119" s="719" t="str">
        <f>strCheckDate(O119:AM119)</f>
        <v/>
      </c>
      <c r="AP119" s="719"/>
      <c r="AQ119" s="719"/>
      <c r="AR119" s="722"/>
      <c r="AS119" s="719"/>
      <c r="AT119" s="719"/>
      <c r="AU119" s="719"/>
      <c r="AV119" s="719"/>
      <c r="AW119" s="719"/>
      <c r="AX119" s="719"/>
      <c r="AY119" s="719"/>
      <c r="AZ119" s="719"/>
    </row>
    <row r="122" spans="1:52" s="35" customFormat="1" ht="17.100000000000001" customHeight="1">
      <c r="G122" s="35" t="s">
        <v>13</v>
      </c>
      <c r="I122" s="35" t="s">
        <v>68</v>
      </c>
      <c r="U122" s="158"/>
    </row>
    <row r="123" spans="1:52" ht="17.100000000000001" customHeight="1">
      <c r="T123" s="122"/>
      <c r="U123" s="43"/>
    </row>
    <row r="124" spans="1:52" s="523" customFormat="1" ht="22.8">
      <c r="A124" s="1215">
        <v>1</v>
      </c>
      <c r="B124" s="940"/>
      <c r="C124" s="940"/>
      <c r="D124" s="940"/>
      <c r="E124" s="941"/>
      <c r="F124" s="942"/>
      <c r="G124" s="942"/>
      <c r="H124" s="942"/>
      <c r="I124" s="943"/>
      <c r="J124" s="938"/>
      <c r="K124" s="945"/>
      <c r="L124" s="593">
        <f>mergeValue(A124)</f>
        <v>1</v>
      </c>
      <c r="M124" s="641" t="s">
        <v>20</v>
      </c>
      <c r="N124" s="580"/>
      <c r="O124" s="1306"/>
      <c r="P124" s="1307"/>
      <c r="Q124" s="1307"/>
      <c r="R124" s="1307"/>
      <c r="S124" s="1307"/>
      <c r="T124" s="1307"/>
      <c r="U124" s="1307"/>
      <c r="V124" s="1307"/>
      <c r="W124" s="1307"/>
      <c r="X124" s="1307"/>
      <c r="Y124" s="1307"/>
      <c r="Z124" s="1307"/>
      <c r="AA124" s="1307"/>
      <c r="AB124" s="1307"/>
      <c r="AC124" s="1308"/>
      <c r="AD124" s="630" t="s">
        <v>657</v>
      </c>
      <c r="AE124" s="585"/>
      <c r="AF124" s="585"/>
      <c r="AG124" s="585"/>
      <c r="AH124" s="585"/>
      <c r="AI124" s="585"/>
      <c r="AJ124" s="585"/>
      <c r="AK124" s="585"/>
      <c r="AL124" s="585"/>
      <c r="AM124" s="585"/>
      <c r="AN124" s="585"/>
      <c r="AO124" s="585"/>
    </row>
    <row r="125" spans="1:52" s="523" customFormat="1" ht="34.200000000000003">
      <c r="A125" s="1215"/>
      <c r="B125" s="1215">
        <v>1</v>
      </c>
      <c r="C125" s="940"/>
      <c r="D125" s="940"/>
      <c r="E125" s="942"/>
      <c r="F125" s="942"/>
      <c r="G125" s="942"/>
      <c r="H125" s="942"/>
      <c r="I125" s="937"/>
      <c r="J125" s="936"/>
      <c r="K125" s="939"/>
      <c r="L125" s="593" t="str">
        <f>mergeValue(A125) &amp;"."&amp; mergeValue(B125)</f>
        <v>1.1</v>
      </c>
      <c r="M125" s="546" t="s">
        <v>16</v>
      </c>
      <c r="N125" s="580"/>
      <c r="O125" s="1306"/>
      <c r="P125" s="1307"/>
      <c r="Q125" s="1307"/>
      <c r="R125" s="1307"/>
      <c r="S125" s="1307"/>
      <c r="T125" s="1307"/>
      <c r="U125" s="1307"/>
      <c r="V125" s="1307"/>
      <c r="W125" s="1307"/>
      <c r="X125" s="1307"/>
      <c r="Y125" s="1307"/>
      <c r="Z125" s="1307"/>
      <c r="AA125" s="1307"/>
      <c r="AB125" s="1307"/>
      <c r="AC125" s="1308"/>
      <c r="AD125" s="630" t="s">
        <v>476</v>
      </c>
      <c r="AE125" s="585"/>
      <c r="AF125" s="585"/>
      <c r="AG125" s="585"/>
      <c r="AH125" s="585"/>
      <c r="AI125" s="585"/>
      <c r="AJ125" s="585"/>
      <c r="AK125" s="585"/>
      <c r="AL125" s="585"/>
      <c r="AM125" s="585"/>
      <c r="AN125" s="585"/>
      <c r="AO125" s="585"/>
    </row>
    <row r="126" spans="1:52" s="523" customFormat="1" ht="22.8">
      <c r="A126" s="1215"/>
      <c r="B126" s="1215"/>
      <c r="C126" s="1215">
        <v>1</v>
      </c>
      <c r="D126" s="940"/>
      <c r="E126" s="942"/>
      <c r="F126" s="942"/>
      <c r="G126" s="942"/>
      <c r="H126" s="942"/>
      <c r="I126" s="944"/>
      <c r="J126" s="936"/>
      <c r="K126" s="939"/>
      <c r="L126" s="593" t="str">
        <f>mergeValue(A126) &amp;"."&amp; mergeValue(B126)&amp;"."&amp; mergeValue(C126)</f>
        <v>1.1.1</v>
      </c>
      <c r="M126" s="547" t="s">
        <v>7</v>
      </c>
      <c r="N126" s="580"/>
      <c r="O126" s="1306"/>
      <c r="P126" s="1307"/>
      <c r="Q126" s="1307"/>
      <c r="R126" s="1307"/>
      <c r="S126" s="1307"/>
      <c r="T126" s="1307"/>
      <c r="U126" s="1307"/>
      <c r="V126" s="1307"/>
      <c r="W126" s="1307"/>
      <c r="X126" s="1307"/>
      <c r="Y126" s="1307"/>
      <c r="Z126" s="1307"/>
      <c r="AA126" s="1307"/>
      <c r="AB126" s="1307"/>
      <c r="AC126" s="1308"/>
      <c r="AD126" s="630" t="s">
        <v>632</v>
      </c>
      <c r="AE126" s="585"/>
      <c r="AF126" s="585"/>
      <c r="AG126" s="585"/>
      <c r="AH126" s="585"/>
      <c r="AI126" s="585"/>
      <c r="AJ126" s="585"/>
      <c r="AK126" s="585"/>
      <c r="AL126" s="585"/>
      <c r="AM126" s="585"/>
      <c r="AN126" s="585"/>
      <c r="AO126" s="585"/>
    </row>
    <row r="127" spans="1:52" s="523" customFormat="1" ht="22.8">
      <c r="A127" s="1215"/>
      <c r="B127" s="1215"/>
      <c r="C127" s="1215"/>
      <c r="D127" s="1215">
        <v>1</v>
      </c>
      <c r="E127" s="942"/>
      <c r="F127" s="942"/>
      <c r="G127" s="942"/>
      <c r="H127" s="942"/>
      <c r="I127" s="944"/>
      <c r="J127" s="936"/>
      <c r="K127" s="939"/>
      <c r="L127" s="593" t="str">
        <f>mergeValue(A127) &amp;"."&amp; mergeValue(B127)&amp;"."&amp; mergeValue(C127)&amp;"."&amp; mergeValue(D127)</f>
        <v>1.1.1.1</v>
      </c>
      <c r="M127" s="548" t="s">
        <v>22</v>
      </c>
      <c r="N127" s="580"/>
      <c r="O127" s="1306"/>
      <c r="P127" s="1307"/>
      <c r="Q127" s="1307"/>
      <c r="R127" s="1307"/>
      <c r="S127" s="1307"/>
      <c r="T127" s="1307"/>
      <c r="U127" s="1307"/>
      <c r="V127" s="1307"/>
      <c r="W127" s="1307"/>
      <c r="X127" s="1307"/>
      <c r="Y127" s="1307"/>
      <c r="Z127" s="1307"/>
      <c r="AA127" s="1307"/>
      <c r="AB127" s="1307"/>
      <c r="AC127" s="1308"/>
      <c r="AD127" s="630" t="s">
        <v>633</v>
      </c>
      <c r="AE127" s="585"/>
      <c r="AF127" s="585"/>
      <c r="AG127" s="585"/>
      <c r="AH127" s="585"/>
      <c r="AI127" s="585"/>
      <c r="AJ127" s="585"/>
      <c r="AK127" s="585"/>
      <c r="AL127" s="585"/>
      <c r="AM127" s="585"/>
      <c r="AN127" s="585"/>
      <c r="AO127" s="585"/>
    </row>
    <row r="128" spans="1:52" s="523" customFormat="1" ht="11.25" hidden="1" customHeight="1">
      <c r="A128" s="1215"/>
      <c r="B128" s="1215"/>
      <c r="C128" s="1215"/>
      <c r="D128" s="1215"/>
      <c r="E128" s="1215">
        <v>1</v>
      </c>
      <c r="F128" s="942"/>
      <c r="G128" s="942"/>
      <c r="H128" s="940">
        <v>1</v>
      </c>
      <c r="I128" s="1215">
        <v>1</v>
      </c>
      <c r="J128" s="942"/>
      <c r="K128" s="947"/>
      <c r="L128" s="593"/>
      <c r="M128" s="554"/>
      <c r="N128" s="581"/>
      <c r="O128" s="1335"/>
      <c r="P128" s="1338"/>
      <c r="Q128" s="1338"/>
      <c r="R128" s="1338"/>
      <c r="S128" s="1338"/>
      <c r="T128" s="1338"/>
      <c r="U128" s="1338"/>
      <c r="V128" s="1338"/>
      <c r="W128" s="1338"/>
      <c r="X128" s="1338"/>
      <c r="Y128" s="1338"/>
      <c r="Z128" s="1338"/>
      <c r="AA128" s="1338"/>
      <c r="AB128" s="1338"/>
      <c r="AC128" s="1339"/>
      <c r="AD128" s="559"/>
      <c r="AE128" s="585"/>
      <c r="AF128" s="585"/>
      <c r="AG128" s="585"/>
      <c r="AH128" s="585"/>
      <c r="AI128" s="585"/>
      <c r="AJ128" s="585"/>
      <c r="AK128" s="585"/>
      <c r="AL128" s="585"/>
      <c r="AM128" s="585"/>
      <c r="AN128" s="585"/>
      <c r="AO128" s="585"/>
    </row>
    <row r="129" spans="1:41" s="523" customFormat="1" ht="91.2">
      <c r="A129" s="1215"/>
      <c r="B129" s="1215"/>
      <c r="C129" s="1215"/>
      <c r="D129" s="1215"/>
      <c r="E129" s="1215"/>
      <c r="F129" s="1215">
        <v>1</v>
      </c>
      <c r="G129" s="940"/>
      <c r="H129" s="940"/>
      <c r="I129" s="1215"/>
      <c r="J129" s="1215">
        <v>1</v>
      </c>
      <c r="K129" s="948"/>
      <c r="L129" s="593" t="str">
        <f>mergeValue(A129) &amp;"."&amp; mergeValue(B129)&amp;"."&amp; mergeValue(C129)&amp;"."&amp; mergeValue(D129)&amp;"."&amp;  mergeValue(F129)</f>
        <v>1.1.1.1.1</v>
      </c>
      <c r="M129" s="555" t="s">
        <v>10</v>
      </c>
      <c r="N129" s="581"/>
      <c r="O129" s="1218"/>
      <c r="P129" s="1219"/>
      <c r="Q129" s="1219"/>
      <c r="R129" s="1219"/>
      <c r="S129" s="1219"/>
      <c r="T129" s="1219"/>
      <c r="U129" s="1219"/>
      <c r="V129" s="1219"/>
      <c r="W129" s="1219"/>
      <c r="X129" s="1219"/>
      <c r="Y129" s="1219"/>
      <c r="Z129" s="1219"/>
      <c r="AA129" s="1219"/>
      <c r="AB129" s="1219"/>
      <c r="AC129" s="1220"/>
      <c r="AD129" s="630" t="s">
        <v>634</v>
      </c>
      <c r="AE129" s="585"/>
      <c r="AF129" s="589" t="str">
        <f>strCheckUnique(AG129:AG132)</f>
        <v/>
      </c>
      <c r="AG129" s="585"/>
      <c r="AH129" s="589"/>
      <c r="AI129" s="585"/>
      <c r="AJ129" s="585"/>
      <c r="AK129" s="585"/>
      <c r="AL129" s="585"/>
      <c r="AM129" s="585"/>
      <c r="AN129" s="585"/>
      <c r="AO129" s="585"/>
    </row>
    <row r="130" spans="1:41" s="523" customFormat="1" ht="191.25" customHeight="1">
      <c r="A130" s="1215"/>
      <c r="B130" s="1215"/>
      <c r="C130" s="1215"/>
      <c r="D130" s="1215"/>
      <c r="E130" s="1215"/>
      <c r="F130" s="1215"/>
      <c r="G130" s="940">
        <v>1</v>
      </c>
      <c r="H130" s="940"/>
      <c r="I130" s="1215"/>
      <c r="J130" s="1215"/>
      <c r="K130" s="948">
        <v>1</v>
      </c>
      <c r="L130" s="593" t="str">
        <f>mergeValue(A130) &amp;"."&amp; mergeValue(B130)&amp;"."&amp; mergeValue(C130)&amp;"."&amp; mergeValue(D130)&amp;"."&amp; mergeValue(F130)&amp;"."&amp; mergeValue(G130)</f>
        <v>1.1.1.1.1.1</v>
      </c>
      <c r="M130" s="1065"/>
      <c r="N130" s="586"/>
      <c r="O130" s="683"/>
      <c r="P130" s="562"/>
      <c r="Q130" s="1089"/>
      <c r="R130" s="1250"/>
      <c r="S130" s="1222" t="s">
        <v>83</v>
      </c>
      <c r="T130" s="1250"/>
      <c r="U130" s="1222" t="s">
        <v>83</v>
      </c>
      <c r="V130" s="683"/>
      <c r="W130" s="763"/>
      <c r="X130" s="1089"/>
      <c r="Y130" s="1250"/>
      <c r="Z130" s="1222" t="s">
        <v>83</v>
      </c>
      <c r="AA130" s="1250"/>
      <c r="AB130" s="1222" t="s">
        <v>84</v>
      </c>
      <c r="AC130" s="578"/>
      <c r="AD130" s="1214" t="s">
        <v>658</v>
      </c>
      <c r="AE130" s="585" t="str">
        <f>strCheckDate(O131:AC131)</f>
        <v/>
      </c>
      <c r="AF130" s="589"/>
      <c r="AG130" s="589" t="str">
        <f>IF(M130="","",M130 )</f>
        <v/>
      </c>
      <c r="AH130" s="589"/>
      <c r="AI130" s="589"/>
      <c r="AJ130" s="589"/>
      <c r="AK130" s="585"/>
      <c r="AL130" s="585"/>
      <c r="AM130" s="585"/>
      <c r="AN130" s="585"/>
      <c r="AO130" s="585"/>
    </row>
    <row r="131" spans="1:41" s="523" customFormat="1" ht="0.15" customHeight="1">
      <c r="A131" s="1215"/>
      <c r="B131" s="1215"/>
      <c r="C131" s="1215"/>
      <c r="D131" s="1215"/>
      <c r="E131" s="1215"/>
      <c r="F131" s="1215"/>
      <c r="G131" s="940"/>
      <c r="H131" s="940"/>
      <c r="I131" s="1215"/>
      <c r="J131" s="1215"/>
      <c r="K131" s="948"/>
      <c r="L131" s="600"/>
      <c r="M131" s="646"/>
      <c r="N131" s="586"/>
      <c r="O131" s="562"/>
      <c r="P131" s="562"/>
      <c r="Q131" s="584" t="str">
        <f>R130 &amp; "-" &amp; T130</f>
        <v>-</v>
      </c>
      <c r="R131" s="1221"/>
      <c r="S131" s="1222"/>
      <c r="T131" s="1221"/>
      <c r="U131" s="1222"/>
      <c r="V131" s="763"/>
      <c r="W131" s="763"/>
      <c r="X131" s="769" t="str">
        <f>Y130 &amp; "-" &amp; AA130</f>
        <v>-</v>
      </c>
      <c r="Y131" s="1221"/>
      <c r="Z131" s="1222"/>
      <c r="AA131" s="1221"/>
      <c r="AB131" s="1222"/>
      <c r="AC131" s="578"/>
      <c r="AD131" s="1214"/>
      <c r="AE131" s="585"/>
      <c r="AF131" s="585"/>
      <c r="AG131" s="585"/>
      <c r="AH131" s="585"/>
      <c r="AI131" s="585"/>
      <c r="AJ131" s="585"/>
      <c r="AK131" s="585"/>
      <c r="AL131" s="585"/>
      <c r="AM131" s="585"/>
      <c r="AN131" s="585"/>
      <c r="AO131" s="585"/>
    </row>
    <row r="132" spans="1:41" s="522" customFormat="1" ht="15" customHeight="1">
      <c r="A132" s="1215"/>
      <c r="B132" s="1215"/>
      <c r="C132" s="1215"/>
      <c r="D132" s="1215"/>
      <c r="E132" s="1215"/>
      <c r="F132" s="1215"/>
      <c r="G132" s="942"/>
      <c r="H132" s="940"/>
      <c r="I132" s="1215"/>
      <c r="J132" s="1215"/>
      <c r="K132" s="947"/>
      <c r="L132" s="538"/>
      <c r="M132" s="556" t="s">
        <v>25</v>
      </c>
      <c r="N132" s="551"/>
      <c r="O132" s="545"/>
      <c r="P132" s="545"/>
      <c r="Q132" s="545"/>
      <c r="R132" s="573"/>
      <c r="S132" s="564"/>
      <c r="T132" s="563"/>
      <c r="U132" s="551"/>
      <c r="V132" s="757"/>
      <c r="W132" s="757"/>
      <c r="X132" s="757"/>
      <c r="Y132" s="766"/>
      <c r="Z132" s="1006"/>
      <c r="AA132" s="1005"/>
      <c r="AB132" s="1001"/>
      <c r="AC132" s="560"/>
      <c r="AD132" s="1214"/>
      <c r="AE132" s="587"/>
      <c r="AF132" s="587"/>
      <c r="AG132" s="587"/>
      <c r="AH132" s="587"/>
      <c r="AI132" s="587"/>
      <c r="AJ132" s="587"/>
      <c r="AK132" s="587"/>
      <c r="AL132" s="587"/>
      <c r="AM132" s="587"/>
      <c r="AN132" s="587"/>
      <c r="AO132" s="587"/>
    </row>
    <row r="133" spans="1:41" s="522" customFormat="1" ht="15" customHeight="1">
      <c r="A133" s="1215"/>
      <c r="B133" s="1215"/>
      <c r="C133" s="1215"/>
      <c r="D133" s="1215"/>
      <c r="E133" s="1215"/>
      <c r="F133" s="942"/>
      <c r="G133" s="942"/>
      <c r="H133" s="940"/>
      <c r="I133" s="1215"/>
      <c r="J133" s="942"/>
      <c r="K133" s="947"/>
      <c r="L133" s="538"/>
      <c r="M133" s="551" t="s">
        <v>11</v>
      </c>
      <c r="N133" s="550"/>
      <c r="O133" s="545"/>
      <c r="P133" s="545"/>
      <c r="Q133" s="545"/>
      <c r="R133" s="573"/>
      <c r="S133" s="564"/>
      <c r="T133" s="563"/>
      <c r="U133" s="550"/>
      <c r="V133" s="757"/>
      <c r="W133" s="757"/>
      <c r="X133" s="757"/>
      <c r="Y133" s="766"/>
      <c r="Z133" s="1006"/>
      <c r="AA133" s="1005"/>
      <c r="AB133" s="1040"/>
      <c r="AC133" s="564"/>
      <c r="AD133" s="560"/>
      <c r="AE133" s="587"/>
      <c r="AF133" s="587"/>
      <c r="AG133" s="587"/>
      <c r="AH133" s="587"/>
      <c r="AI133" s="587"/>
      <c r="AJ133" s="587"/>
      <c r="AK133" s="587"/>
      <c r="AL133" s="587"/>
      <c r="AM133" s="587"/>
      <c r="AN133" s="587"/>
      <c r="AO133" s="587"/>
    </row>
    <row r="134" spans="1:41" s="522" customFormat="1" ht="0.15" customHeight="1">
      <c r="A134" s="1215"/>
      <c r="B134" s="1215"/>
      <c r="C134" s="1215"/>
      <c r="D134" s="1215"/>
      <c r="E134" s="946"/>
      <c r="F134" s="942"/>
      <c r="G134" s="942"/>
      <c r="H134" s="942"/>
      <c r="I134" s="938"/>
      <c r="J134" s="935"/>
      <c r="K134" s="945"/>
      <c r="L134" s="538"/>
      <c r="M134" s="551"/>
      <c r="N134" s="549"/>
      <c r="O134" s="545"/>
      <c r="P134" s="545"/>
      <c r="Q134" s="545"/>
      <c r="R134" s="573"/>
      <c r="S134" s="564"/>
      <c r="T134" s="563"/>
      <c r="U134" s="549"/>
      <c r="V134" s="757"/>
      <c r="W134" s="757"/>
      <c r="X134" s="757"/>
      <c r="Y134" s="766"/>
      <c r="Z134" s="1006"/>
      <c r="AA134" s="1005"/>
      <c r="AB134" s="999"/>
      <c r="AC134" s="564"/>
      <c r="AD134" s="560"/>
      <c r="AE134" s="587"/>
      <c r="AF134" s="587"/>
      <c r="AG134" s="587"/>
      <c r="AH134" s="587"/>
      <c r="AI134" s="587"/>
      <c r="AJ134" s="587"/>
      <c r="AK134" s="587"/>
      <c r="AL134" s="587"/>
      <c r="AM134" s="587"/>
      <c r="AN134" s="587"/>
      <c r="AO134" s="587"/>
    </row>
    <row r="135" spans="1:41" s="522" customFormat="1" ht="15" customHeight="1">
      <c r="A135" s="1215"/>
      <c r="B135" s="1215"/>
      <c r="C135" s="1215"/>
      <c r="D135" s="946"/>
      <c r="E135" s="946"/>
      <c r="F135" s="942"/>
      <c r="G135" s="942"/>
      <c r="H135" s="942"/>
      <c r="I135" s="938"/>
      <c r="J135" s="935"/>
      <c r="K135" s="945"/>
      <c r="L135" s="538"/>
      <c r="M135" s="550" t="s">
        <v>17</v>
      </c>
      <c r="N135" s="549"/>
      <c r="O135" s="545"/>
      <c r="P135" s="545"/>
      <c r="Q135" s="545"/>
      <c r="R135" s="573"/>
      <c r="S135" s="564"/>
      <c r="T135" s="563"/>
      <c r="U135" s="549"/>
      <c r="V135" s="757"/>
      <c r="W135" s="757"/>
      <c r="X135" s="757"/>
      <c r="Y135" s="766"/>
      <c r="Z135" s="1006"/>
      <c r="AA135" s="1005"/>
      <c r="AB135" s="999"/>
      <c r="AC135" s="564"/>
      <c r="AD135" s="560"/>
      <c r="AE135" s="587"/>
      <c r="AF135" s="587"/>
      <c r="AG135" s="587"/>
      <c r="AH135" s="587"/>
      <c r="AI135" s="587"/>
      <c r="AJ135" s="587"/>
      <c r="AK135" s="587"/>
      <c r="AL135" s="587"/>
      <c r="AM135" s="587"/>
      <c r="AN135" s="587"/>
      <c r="AO135" s="587"/>
    </row>
    <row r="136" spans="1:41" s="522" customFormat="1" ht="15" customHeight="1">
      <c r="A136" s="1215"/>
      <c r="B136" s="1215"/>
      <c r="C136" s="946"/>
      <c r="D136" s="946"/>
      <c r="E136" s="946"/>
      <c r="F136" s="946"/>
      <c r="G136" s="951"/>
      <c r="H136" s="938"/>
      <c r="I136" s="949"/>
      <c r="J136" s="935"/>
      <c r="K136" s="950"/>
      <c r="L136" s="538"/>
      <c r="M136" s="549" t="s">
        <v>18</v>
      </c>
      <c r="N136" s="549"/>
      <c r="O136" s="545"/>
      <c r="P136" s="545"/>
      <c r="Q136" s="545"/>
      <c r="R136" s="573"/>
      <c r="S136" s="564"/>
      <c r="T136" s="563"/>
      <c r="U136" s="549"/>
      <c r="V136" s="757"/>
      <c r="W136" s="757"/>
      <c r="X136" s="757"/>
      <c r="Y136" s="766"/>
      <c r="Z136" s="1006"/>
      <c r="AA136" s="1005"/>
      <c r="AB136" s="999"/>
      <c r="AC136" s="564"/>
      <c r="AD136" s="560"/>
      <c r="AE136" s="587"/>
      <c r="AF136" s="587"/>
      <c r="AG136" s="587"/>
      <c r="AH136" s="587"/>
      <c r="AI136" s="587"/>
      <c r="AJ136" s="587"/>
      <c r="AK136" s="587"/>
      <c r="AL136" s="587"/>
      <c r="AM136" s="587"/>
      <c r="AN136" s="587"/>
      <c r="AO136" s="587"/>
    </row>
    <row r="137" spans="1:41" s="522" customFormat="1" ht="15" customHeight="1">
      <c r="A137" s="1215"/>
      <c r="B137" s="946"/>
      <c r="C137" s="946"/>
      <c r="D137" s="946"/>
      <c r="E137" s="946"/>
      <c r="F137" s="946"/>
      <c r="G137" s="951"/>
      <c r="H137" s="938"/>
      <c r="I137" s="938"/>
      <c r="J137" s="935"/>
      <c r="K137" s="945"/>
      <c r="L137" s="538"/>
      <c r="M137" s="558" t="s">
        <v>19</v>
      </c>
      <c r="N137" s="549"/>
      <c r="O137" s="545"/>
      <c r="P137" s="545"/>
      <c r="Q137" s="545"/>
      <c r="R137" s="573"/>
      <c r="S137" s="564"/>
      <c r="T137" s="563"/>
      <c r="U137" s="549"/>
      <c r="V137" s="757"/>
      <c r="W137" s="757"/>
      <c r="X137" s="757"/>
      <c r="Y137" s="766"/>
      <c r="Z137" s="1006"/>
      <c r="AA137" s="1005"/>
      <c r="AB137" s="999"/>
      <c r="AC137" s="564"/>
      <c r="AD137" s="560"/>
      <c r="AE137" s="587"/>
      <c r="AF137" s="587"/>
      <c r="AG137" s="587"/>
      <c r="AH137" s="587"/>
      <c r="AI137" s="587"/>
      <c r="AJ137" s="587"/>
      <c r="AK137" s="587"/>
      <c r="AL137" s="587"/>
      <c r="AM137" s="587"/>
      <c r="AN137" s="587"/>
      <c r="AO137" s="587"/>
    </row>
    <row r="138" spans="1:41" s="522" customFormat="1" ht="15" customHeight="1">
      <c r="A138" s="934"/>
      <c r="B138" s="934"/>
      <c r="C138" s="934"/>
      <c r="D138" s="934"/>
      <c r="E138" s="934"/>
      <c r="F138" s="934"/>
      <c r="G138" s="934"/>
      <c r="H138" s="934"/>
      <c r="I138" s="934"/>
      <c r="J138" s="934"/>
      <c r="K138" s="934"/>
      <c r="L138" s="493"/>
      <c r="M138" s="565" t="s">
        <v>308</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41" ht="17.100000000000001" customHeight="1">
      <c r="X139" s="204"/>
      <c r="Y139" s="204"/>
      <c r="Z139" s="204"/>
      <c r="AA139" s="204"/>
      <c r="AB139" s="204"/>
      <c r="AC139" s="204"/>
      <c r="AD139" s="204"/>
      <c r="AE139" s="204"/>
      <c r="AF139" s="204"/>
      <c r="AG139" s="204"/>
      <c r="AH139" s="204"/>
    </row>
    <row r="140" spans="1:41"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41" ht="17.100000000000001" customHeight="1">
      <c r="T141" s="122"/>
      <c r="U141" s="43"/>
      <c r="X141" s="204"/>
      <c r="Y141" s="204"/>
      <c r="Z141" s="204"/>
      <c r="AA141" s="204"/>
      <c r="AB141" s="204"/>
      <c r="AC141" s="204"/>
      <c r="AD141" s="204"/>
      <c r="AE141" s="204"/>
      <c r="AF141" s="204"/>
      <c r="AG141" s="204"/>
      <c r="AH141" s="204"/>
    </row>
    <row r="142" spans="1:41" s="523" customFormat="1" ht="22.8">
      <c r="A142" s="1215">
        <v>1</v>
      </c>
      <c r="B142" s="958"/>
      <c r="C142" s="958"/>
      <c r="D142" s="958"/>
      <c r="E142" s="959"/>
      <c r="F142" s="960"/>
      <c r="G142" s="960"/>
      <c r="H142" s="960"/>
      <c r="I142" s="961"/>
      <c r="J142" s="956"/>
      <c r="K142" s="963"/>
      <c r="L142" s="593">
        <f>mergeValue(A142)</f>
        <v>1</v>
      </c>
      <c r="M142" s="641" t="s">
        <v>20</v>
      </c>
      <c r="N142" s="580"/>
      <c r="O142" s="1261"/>
      <c r="P142" s="1261"/>
      <c r="Q142" s="1261"/>
      <c r="R142" s="1261"/>
      <c r="S142" s="1261"/>
      <c r="T142" s="1261"/>
      <c r="U142" s="1261"/>
      <c r="V142" s="1261"/>
      <c r="W142" s="630" t="s">
        <v>657</v>
      </c>
      <c r="X142" s="585"/>
      <c r="Y142" s="585"/>
      <c r="Z142" s="585"/>
      <c r="AA142" s="585"/>
      <c r="AB142" s="585"/>
      <c r="AC142" s="585"/>
      <c r="AD142" s="585"/>
      <c r="AE142" s="585"/>
      <c r="AF142" s="585"/>
      <c r="AG142" s="585"/>
      <c r="AH142" s="585"/>
    </row>
    <row r="143" spans="1:41" s="523" customFormat="1" ht="34.200000000000003">
      <c r="A143" s="1215"/>
      <c r="B143" s="1215">
        <v>1</v>
      </c>
      <c r="C143" s="958"/>
      <c r="D143" s="958"/>
      <c r="E143" s="960"/>
      <c r="F143" s="960"/>
      <c r="G143" s="960"/>
      <c r="H143" s="960"/>
      <c r="I143" s="955"/>
      <c r="J143" s="954"/>
      <c r="K143" s="957"/>
      <c r="L143" s="593" t="str">
        <f>mergeValue(A143) &amp;"."&amp; mergeValue(B143)</f>
        <v>1.1</v>
      </c>
      <c r="M143" s="546" t="s">
        <v>16</v>
      </c>
      <c r="N143" s="580"/>
      <c r="O143" s="1261"/>
      <c r="P143" s="1261"/>
      <c r="Q143" s="1261"/>
      <c r="R143" s="1261"/>
      <c r="S143" s="1261"/>
      <c r="T143" s="1261"/>
      <c r="U143" s="1261"/>
      <c r="V143" s="1261"/>
      <c r="W143" s="630" t="s">
        <v>476</v>
      </c>
      <c r="X143" s="585"/>
      <c r="Y143" s="585"/>
      <c r="Z143" s="585"/>
      <c r="AA143" s="585"/>
      <c r="AB143" s="585"/>
      <c r="AC143" s="585"/>
      <c r="AD143" s="585"/>
      <c r="AE143" s="585"/>
      <c r="AF143" s="585"/>
      <c r="AG143" s="585"/>
      <c r="AH143" s="585"/>
    </row>
    <row r="144" spans="1:41" s="523" customFormat="1" ht="22.8">
      <c r="A144" s="1215"/>
      <c r="B144" s="1215"/>
      <c r="C144" s="1215">
        <v>1</v>
      </c>
      <c r="D144" s="958"/>
      <c r="E144" s="960"/>
      <c r="F144" s="960"/>
      <c r="G144" s="960"/>
      <c r="H144" s="960"/>
      <c r="I144" s="962"/>
      <c r="J144" s="954"/>
      <c r="K144" s="957"/>
      <c r="L144" s="593" t="str">
        <f>mergeValue(A144) &amp;"."&amp; mergeValue(B144)&amp;"."&amp; mergeValue(C144)</f>
        <v>1.1.1</v>
      </c>
      <c r="M144" s="547" t="s">
        <v>7</v>
      </c>
      <c r="N144" s="580"/>
      <c r="O144" s="1261"/>
      <c r="P144" s="1261"/>
      <c r="Q144" s="1261"/>
      <c r="R144" s="1261"/>
      <c r="S144" s="1261"/>
      <c r="T144" s="1261"/>
      <c r="U144" s="1261"/>
      <c r="V144" s="1261"/>
      <c r="W144" s="630" t="s">
        <v>632</v>
      </c>
      <c r="X144" s="585"/>
      <c r="Y144" s="585"/>
      <c r="Z144" s="585"/>
      <c r="AA144" s="585"/>
      <c r="AB144" s="585"/>
      <c r="AC144" s="585"/>
      <c r="AD144" s="585"/>
      <c r="AE144" s="585"/>
      <c r="AF144" s="585"/>
      <c r="AG144" s="585"/>
      <c r="AH144" s="585"/>
    </row>
    <row r="145" spans="1:35" s="523" customFormat="1" ht="22.8">
      <c r="A145" s="1215"/>
      <c r="B145" s="1215"/>
      <c r="C145" s="1215"/>
      <c r="D145" s="1215">
        <v>1</v>
      </c>
      <c r="E145" s="960"/>
      <c r="F145" s="960"/>
      <c r="G145" s="960"/>
      <c r="H145" s="960"/>
      <c r="I145" s="962"/>
      <c r="J145" s="954"/>
      <c r="K145" s="957"/>
      <c r="L145" s="593" t="str">
        <f>mergeValue(A145) &amp;"."&amp; mergeValue(B145)&amp;"."&amp; mergeValue(C145)&amp;"."&amp; mergeValue(D145)</f>
        <v>1.1.1.1</v>
      </c>
      <c r="M145" s="548" t="s">
        <v>22</v>
      </c>
      <c r="N145" s="580"/>
      <c r="O145" s="1261"/>
      <c r="P145" s="1261"/>
      <c r="Q145" s="1261"/>
      <c r="R145" s="1261"/>
      <c r="S145" s="1261"/>
      <c r="T145" s="1261"/>
      <c r="U145" s="1261"/>
      <c r="V145" s="1261"/>
      <c r="W145" s="630" t="s">
        <v>633</v>
      </c>
      <c r="X145" s="585"/>
      <c r="Y145" s="585"/>
      <c r="Z145" s="585"/>
      <c r="AA145" s="585"/>
      <c r="AB145" s="585"/>
      <c r="AC145" s="585"/>
      <c r="AD145" s="585"/>
      <c r="AE145" s="585"/>
      <c r="AF145" s="585"/>
      <c r="AG145" s="585"/>
      <c r="AH145" s="585"/>
    </row>
    <row r="146" spans="1:35" s="523" customFormat="1" ht="11.25" hidden="1" customHeight="1">
      <c r="A146" s="1215"/>
      <c r="B146" s="1215"/>
      <c r="C146" s="1215"/>
      <c r="D146" s="1215"/>
      <c r="E146" s="1215">
        <v>1</v>
      </c>
      <c r="F146" s="960"/>
      <c r="G146" s="960"/>
      <c r="H146" s="958">
        <v>1</v>
      </c>
      <c r="I146" s="1215">
        <v>1</v>
      </c>
      <c r="J146" s="960"/>
      <c r="K146" s="965"/>
      <c r="L146" s="593"/>
      <c r="M146" s="554"/>
      <c r="N146" s="581"/>
      <c r="O146" s="631"/>
      <c r="P146" s="631"/>
      <c r="Q146" s="631"/>
      <c r="R146" s="631"/>
      <c r="S146" s="631"/>
      <c r="T146" s="631"/>
      <c r="U146" s="631"/>
      <c r="V146" s="508"/>
      <c r="W146" s="559"/>
      <c r="X146" s="585"/>
      <c r="Y146" s="585"/>
      <c r="Z146" s="585"/>
      <c r="AA146" s="585"/>
      <c r="AB146" s="585"/>
      <c r="AC146" s="585"/>
      <c r="AD146" s="585"/>
      <c r="AE146" s="585"/>
      <c r="AF146" s="585"/>
      <c r="AG146" s="585"/>
      <c r="AH146" s="585"/>
    </row>
    <row r="147" spans="1:35" s="523" customFormat="1" ht="91.2">
      <c r="A147" s="1215"/>
      <c r="B147" s="1215"/>
      <c r="C147" s="1215"/>
      <c r="D147" s="1215"/>
      <c r="E147" s="1215"/>
      <c r="F147" s="1215">
        <v>1</v>
      </c>
      <c r="G147" s="958"/>
      <c r="H147" s="958"/>
      <c r="I147" s="1215"/>
      <c r="J147" s="1215">
        <v>1</v>
      </c>
      <c r="K147" s="966"/>
      <c r="L147" s="593" t="str">
        <f>mergeValue(A147) &amp;"."&amp; mergeValue(B147)&amp;"."&amp; mergeValue(C147)&amp;"."&amp; mergeValue(D147)&amp;"."&amp;  mergeValue(F147)</f>
        <v>1.1.1.1.1</v>
      </c>
      <c r="M147" s="555" t="s">
        <v>10</v>
      </c>
      <c r="N147" s="581"/>
      <c r="O147" s="1217"/>
      <c r="P147" s="1217"/>
      <c r="Q147" s="1217"/>
      <c r="R147" s="1217"/>
      <c r="S147" s="1217"/>
      <c r="T147" s="1217"/>
      <c r="U147" s="1217"/>
      <c r="V147" s="1217"/>
      <c r="W147" s="630" t="s">
        <v>634</v>
      </c>
      <c r="X147" s="585"/>
      <c r="Y147" s="589" t="str">
        <f>strCheckUnique(Z147:Z150)</f>
        <v/>
      </c>
      <c r="Z147" s="585"/>
      <c r="AA147" s="589"/>
      <c r="AB147" s="585"/>
      <c r="AC147" s="585"/>
      <c r="AD147" s="585"/>
      <c r="AE147" s="585"/>
      <c r="AF147" s="585"/>
      <c r="AG147" s="585"/>
      <c r="AH147" s="585"/>
    </row>
    <row r="148" spans="1:35" s="523" customFormat="1" ht="188.4" customHeight="1">
      <c r="A148" s="1215"/>
      <c r="B148" s="1215"/>
      <c r="C148" s="1215"/>
      <c r="D148" s="1215"/>
      <c r="E148" s="1215"/>
      <c r="F148" s="1215"/>
      <c r="G148" s="958">
        <v>1</v>
      </c>
      <c r="H148" s="958"/>
      <c r="I148" s="1215"/>
      <c r="J148" s="1215"/>
      <c r="K148" s="966">
        <v>1</v>
      </c>
      <c r="L148" s="593" t="str">
        <f>mergeValue(A148) &amp;"."&amp; mergeValue(B148)&amp;"."&amp; mergeValue(C148)&amp;"."&amp; mergeValue(D148)&amp;"."&amp; mergeValue(F148)&amp;"."&amp; mergeValue(G148)</f>
        <v>1.1.1.1.1.1</v>
      </c>
      <c r="M148" s="1065"/>
      <c r="N148" s="586"/>
      <c r="O148" s="562"/>
      <c r="P148" s="562"/>
      <c r="Q148" s="1089"/>
      <c r="R148" s="1250"/>
      <c r="S148" s="1222" t="s">
        <v>83</v>
      </c>
      <c r="T148" s="1250"/>
      <c r="U148" s="1222" t="s">
        <v>84</v>
      </c>
      <c r="V148" s="578"/>
      <c r="W148" s="1214" t="s">
        <v>658</v>
      </c>
      <c r="X148" s="585" t="str">
        <f>strCheckDate(O149:V149)</f>
        <v/>
      </c>
      <c r="Y148" s="589"/>
      <c r="Z148" s="589" t="str">
        <f>IF(M148="","",M148 )</f>
        <v/>
      </c>
      <c r="AA148" s="589"/>
      <c r="AB148" s="589"/>
      <c r="AC148" s="589"/>
      <c r="AD148" s="585"/>
      <c r="AE148" s="585"/>
      <c r="AF148" s="585"/>
      <c r="AG148" s="585"/>
      <c r="AH148" s="585"/>
    </row>
    <row r="149" spans="1:35" s="523" customFormat="1" ht="0.15" customHeight="1">
      <c r="A149" s="1215"/>
      <c r="B149" s="1215"/>
      <c r="C149" s="1215"/>
      <c r="D149" s="1215"/>
      <c r="E149" s="1215"/>
      <c r="F149" s="1215"/>
      <c r="G149" s="958"/>
      <c r="H149" s="958"/>
      <c r="I149" s="1215"/>
      <c r="J149" s="1215"/>
      <c r="K149" s="966"/>
      <c r="L149" s="600"/>
      <c r="M149" s="646"/>
      <c r="N149" s="586"/>
      <c r="O149" s="562"/>
      <c r="P149" s="562"/>
      <c r="Q149" s="584" t="str">
        <f>R148 &amp; "-" &amp; T148</f>
        <v>-</v>
      </c>
      <c r="R149" s="1221"/>
      <c r="S149" s="1222"/>
      <c r="T149" s="1221"/>
      <c r="U149" s="1222"/>
      <c r="V149" s="578"/>
      <c r="W149" s="1214"/>
      <c r="X149" s="585"/>
      <c r="Y149" s="585"/>
      <c r="Z149" s="585"/>
      <c r="AA149" s="585"/>
      <c r="AB149" s="585"/>
      <c r="AC149" s="585"/>
      <c r="AD149" s="585"/>
      <c r="AE149" s="585"/>
      <c r="AF149" s="585"/>
      <c r="AG149" s="585"/>
      <c r="AH149" s="585"/>
    </row>
    <row r="150" spans="1:35" s="522" customFormat="1" ht="15" customHeight="1">
      <c r="A150" s="1215"/>
      <c r="B150" s="1215"/>
      <c r="C150" s="1215"/>
      <c r="D150" s="1215"/>
      <c r="E150" s="1215"/>
      <c r="F150" s="1215"/>
      <c r="G150" s="960"/>
      <c r="H150" s="958"/>
      <c r="I150" s="1215"/>
      <c r="J150" s="1215"/>
      <c r="K150" s="965"/>
      <c r="L150" s="538"/>
      <c r="M150" s="556" t="s">
        <v>25</v>
      </c>
      <c r="N150" s="551"/>
      <c r="O150" s="545"/>
      <c r="P150" s="545"/>
      <c r="Q150" s="545"/>
      <c r="R150" s="573"/>
      <c r="S150" s="564"/>
      <c r="T150" s="563"/>
      <c r="U150" s="551"/>
      <c r="V150" s="560"/>
      <c r="W150" s="1214"/>
      <c r="X150" s="587"/>
      <c r="Y150" s="587"/>
      <c r="Z150" s="587"/>
      <c r="AA150" s="587"/>
      <c r="AB150" s="587"/>
      <c r="AC150" s="587"/>
      <c r="AD150" s="587"/>
      <c r="AE150" s="587"/>
      <c r="AF150" s="587"/>
      <c r="AG150" s="587"/>
      <c r="AH150" s="587"/>
    </row>
    <row r="151" spans="1:35" s="522" customFormat="1" ht="15" customHeight="1">
      <c r="A151" s="1215"/>
      <c r="B151" s="1215"/>
      <c r="C151" s="1215"/>
      <c r="D151" s="1215"/>
      <c r="E151" s="1215"/>
      <c r="F151" s="960"/>
      <c r="G151" s="960"/>
      <c r="H151" s="958"/>
      <c r="I151" s="1215"/>
      <c r="J151" s="960"/>
      <c r="K151" s="965"/>
      <c r="L151" s="538"/>
      <c r="M151" s="551" t="s">
        <v>11</v>
      </c>
      <c r="N151" s="550"/>
      <c r="O151" s="545"/>
      <c r="P151" s="545"/>
      <c r="Q151" s="545"/>
      <c r="R151" s="573"/>
      <c r="S151" s="564"/>
      <c r="T151" s="563"/>
      <c r="U151" s="550"/>
      <c r="V151" s="564"/>
      <c r="W151" s="560"/>
      <c r="X151" s="587"/>
      <c r="Y151" s="587"/>
      <c r="Z151" s="587"/>
      <c r="AA151" s="587"/>
      <c r="AB151" s="587"/>
      <c r="AC151" s="587"/>
      <c r="AD151" s="587"/>
      <c r="AE151" s="587"/>
      <c r="AF151" s="587"/>
      <c r="AG151" s="587"/>
      <c r="AH151" s="587"/>
    </row>
    <row r="152" spans="1:35" s="522" customFormat="1" ht="15" hidden="1" customHeight="1">
      <c r="A152" s="1215"/>
      <c r="B152" s="1215"/>
      <c r="C152" s="1215"/>
      <c r="D152" s="1215"/>
      <c r="E152" s="964"/>
      <c r="F152" s="960"/>
      <c r="G152" s="960"/>
      <c r="H152" s="960"/>
      <c r="I152" s="956"/>
      <c r="J152" s="953"/>
      <c r="K152" s="963"/>
      <c r="L152" s="538"/>
      <c r="M152" s="551"/>
      <c r="N152" s="551"/>
      <c r="O152" s="551"/>
      <c r="P152" s="551"/>
      <c r="Q152" s="551"/>
      <c r="R152" s="551"/>
      <c r="S152" s="551"/>
      <c r="T152" s="551"/>
      <c r="U152" s="551"/>
      <c r="V152" s="564"/>
      <c r="W152" s="560"/>
      <c r="X152" s="587"/>
      <c r="Y152" s="587"/>
      <c r="Z152" s="587"/>
      <c r="AA152" s="587"/>
      <c r="AB152" s="587"/>
      <c r="AC152" s="587"/>
      <c r="AD152" s="587"/>
      <c r="AE152" s="587"/>
      <c r="AF152" s="587"/>
      <c r="AG152" s="587"/>
      <c r="AH152" s="587"/>
      <c r="AI152" s="587"/>
    </row>
    <row r="153" spans="1:35" s="522" customFormat="1" ht="15" customHeight="1">
      <c r="A153" s="1215"/>
      <c r="B153" s="1215"/>
      <c r="C153" s="1215"/>
      <c r="D153" s="964"/>
      <c r="E153" s="964"/>
      <c r="F153" s="960"/>
      <c r="G153" s="960"/>
      <c r="H153" s="960"/>
      <c r="I153" s="956"/>
      <c r="J153" s="953"/>
      <c r="K153" s="963"/>
      <c r="L153" s="538"/>
      <c r="M153" s="550" t="s">
        <v>17</v>
      </c>
      <c r="N153" s="549"/>
      <c r="O153" s="545"/>
      <c r="P153" s="545"/>
      <c r="Q153" s="545"/>
      <c r="R153" s="573"/>
      <c r="S153" s="564"/>
      <c r="T153" s="563"/>
      <c r="U153" s="549"/>
      <c r="V153" s="564"/>
      <c r="W153" s="560"/>
      <c r="X153" s="587"/>
      <c r="Y153" s="587"/>
      <c r="Z153" s="587"/>
      <c r="AA153" s="587"/>
      <c r="AB153" s="587"/>
      <c r="AC153" s="587"/>
      <c r="AD153" s="587"/>
      <c r="AE153" s="587"/>
      <c r="AF153" s="587"/>
      <c r="AG153" s="587"/>
      <c r="AH153" s="587"/>
    </row>
    <row r="154" spans="1:35" s="522" customFormat="1" ht="15" customHeight="1">
      <c r="A154" s="1215"/>
      <c r="B154" s="1215"/>
      <c r="C154" s="964"/>
      <c r="D154" s="964"/>
      <c r="E154" s="964"/>
      <c r="F154" s="964"/>
      <c r="G154" s="969"/>
      <c r="H154" s="956"/>
      <c r="I154" s="967"/>
      <c r="J154" s="953"/>
      <c r="K154" s="968"/>
      <c r="L154" s="538"/>
      <c r="M154" s="549" t="s">
        <v>18</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15"/>
      <c r="B155" s="964"/>
      <c r="C155" s="964"/>
      <c r="D155" s="964"/>
      <c r="E155" s="964"/>
      <c r="F155" s="964"/>
      <c r="G155" s="969"/>
      <c r="H155" s="956"/>
      <c r="I155" s="956"/>
      <c r="J155" s="953"/>
      <c r="K155" s="963"/>
      <c r="L155" s="538"/>
      <c r="M155" s="558" t="s">
        <v>19</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952"/>
      <c r="B156" s="952"/>
      <c r="C156" s="952"/>
      <c r="D156" s="952"/>
      <c r="E156" s="952"/>
      <c r="F156" s="952"/>
      <c r="G156" s="952"/>
      <c r="H156" s="952"/>
      <c r="I156" s="952"/>
      <c r="J156" s="952"/>
      <c r="K156" s="952"/>
      <c r="L156" s="538"/>
      <c r="M156" s="565" t="s">
        <v>308</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3" customFormat="1" ht="22.8">
      <c r="A160" s="1215">
        <v>1</v>
      </c>
      <c r="B160" s="901"/>
      <c r="C160" s="901"/>
      <c r="D160" s="901"/>
      <c r="E160" s="902"/>
      <c r="F160" s="903"/>
      <c r="G160" s="903"/>
      <c r="H160" s="903"/>
      <c r="I160" s="904"/>
      <c r="J160" s="899"/>
      <c r="K160" s="906"/>
      <c r="L160" s="593">
        <f>mergeValue(A160)</f>
        <v>1</v>
      </c>
      <c r="M160" s="641" t="s">
        <v>20</v>
      </c>
      <c r="N160" s="580"/>
      <c r="O160" s="1306"/>
      <c r="P160" s="1307"/>
      <c r="Q160" s="1307"/>
      <c r="R160" s="1307"/>
      <c r="S160" s="1307"/>
      <c r="T160" s="1307"/>
      <c r="U160" s="1307"/>
      <c r="V160" s="1308"/>
      <c r="W160" s="630" t="s">
        <v>475</v>
      </c>
      <c r="X160" s="585"/>
      <c r="Y160" s="585"/>
      <c r="Z160" s="585"/>
      <c r="AA160" s="585"/>
      <c r="AB160" s="585"/>
      <c r="AC160" s="585"/>
      <c r="AD160" s="585"/>
      <c r="AE160" s="585"/>
      <c r="AF160" s="585"/>
      <c r="AG160" s="585"/>
    </row>
    <row r="161" spans="1:33" s="523" customFormat="1" ht="34.200000000000003">
      <c r="A161" s="1215"/>
      <c r="B161" s="1215">
        <v>1</v>
      </c>
      <c r="C161" s="901"/>
      <c r="D161" s="901"/>
      <c r="E161" s="903"/>
      <c r="F161" s="903"/>
      <c r="G161" s="903"/>
      <c r="H161" s="903"/>
      <c r="I161" s="898"/>
      <c r="J161" s="897"/>
      <c r="K161" s="900"/>
      <c r="L161" s="593" t="str">
        <f>mergeValue(A161) &amp;"."&amp; mergeValue(B161)</f>
        <v>1.1</v>
      </c>
      <c r="M161" s="546" t="s">
        <v>16</v>
      </c>
      <c r="N161" s="580"/>
      <c r="O161" s="1306"/>
      <c r="P161" s="1307"/>
      <c r="Q161" s="1307"/>
      <c r="R161" s="1307"/>
      <c r="S161" s="1307"/>
      <c r="T161" s="1307"/>
      <c r="U161" s="1307"/>
      <c r="V161" s="1308"/>
      <c r="W161" s="630" t="s">
        <v>476</v>
      </c>
      <c r="X161" s="585"/>
      <c r="Y161" s="585"/>
      <c r="Z161" s="585"/>
      <c r="AA161" s="585"/>
      <c r="AB161" s="585"/>
      <c r="AC161" s="585"/>
      <c r="AD161" s="585"/>
      <c r="AE161" s="585"/>
      <c r="AF161" s="585"/>
      <c r="AG161" s="585"/>
    </row>
    <row r="162" spans="1:33" s="523" customFormat="1" ht="22.8">
      <c r="A162" s="1215"/>
      <c r="B162" s="1215"/>
      <c r="C162" s="1215">
        <v>1</v>
      </c>
      <c r="D162" s="901"/>
      <c r="E162" s="903"/>
      <c r="F162" s="903"/>
      <c r="G162" s="903"/>
      <c r="H162" s="903"/>
      <c r="I162" s="905"/>
      <c r="J162" s="897"/>
      <c r="K162" s="900"/>
      <c r="L162" s="593" t="str">
        <f>mergeValue(A162) &amp;"."&amp; mergeValue(B162)&amp;"."&amp; mergeValue(C162)</f>
        <v>1.1.1</v>
      </c>
      <c r="M162" s="547" t="s">
        <v>7</v>
      </c>
      <c r="N162" s="580"/>
      <c r="O162" s="1306"/>
      <c r="P162" s="1307"/>
      <c r="Q162" s="1307"/>
      <c r="R162" s="1307"/>
      <c r="S162" s="1307"/>
      <c r="T162" s="1307"/>
      <c r="U162" s="1307"/>
      <c r="V162" s="1308"/>
      <c r="W162" s="630" t="s">
        <v>632</v>
      </c>
      <c r="X162" s="585"/>
      <c r="Y162" s="585"/>
      <c r="Z162" s="585"/>
      <c r="AA162" s="585"/>
      <c r="AB162" s="585"/>
      <c r="AC162" s="585"/>
      <c r="AD162" s="585"/>
      <c r="AE162" s="585"/>
      <c r="AF162" s="585"/>
      <c r="AG162" s="585"/>
    </row>
    <row r="163" spans="1:33" s="523" customFormat="1" ht="22.8">
      <c r="A163" s="1215"/>
      <c r="B163" s="1215"/>
      <c r="C163" s="1215"/>
      <c r="D163" s="1215">
        <v>1</v>
      </c>
      <c r="E163" s="903"/>
      <c r="F163" s="903"/>
      <c r="G163" s="903"/>
      <c r="H163" s="903"/>
      <c r="I163" s="905"/>
      <c r="J163" s="897"/>
      <c r="K163" s="900"/>
      <c r="L163" s="593" t="str">
        <f>mergeValue(A163) &amp;"."&amp; mergeValue(B163)&amp;"."&amp; mergeValue(C163)&amp;"."&amp; mergeValue(D163)</f>
        <v>1.1.1.1</v>
      </c>
      <c r="M163" s="548" t="s">
        <v>22</v>
      </c>
      <c r="N163" s="580"/>
      <c r="O163" s="1306"/>
      <c r="P163" s="1307"/>
      <c r="Q163" s="1307"/>
      <c r="R163" s="1307"/>
      <c r="S163" s="1307"/>
      <c r="T163" s="1307"/>
      <c r="U163" s="1307"/>
      <c r="V163" s="1308"/>
      <c r="W163" s="630" t="s">
        <v>633</v>
      </c>
      <c r="X163" s="585"/>
      <c r="Y163" s="585"/>
      <c r="Z163" s="585"/>
      <c r="AA163" s="585"/>
      <c r="AB163" s="585"/>
      <c r="AC163" s="585"/>
      <c r="AD163" s="585"/>
      <c r="AE163" s="585"/>
      <c r="AF163" s="585"/>
      <c r="AG163" s="585"/>
    </row>
    <row r="164" spans="1:33" s="523" customFormat="1" ht="114">
      <c r="A164" s="1215"/>
      <c r="B164" s="1215"/>
      <c r="C164" s="1215"/>
      <c r="D164" s="1215"/>
      <c r="E164" s="1215">
        <v>1</v>
      </c>
      <c r="F164" s="903"/>
      <c r="G164" s="903"/>
      <c r="H164" s="901">
        <v>1</v>
      </c>
      <c r="I164" s="1215">
        <v>1</v>
      </c>
      <c r="J164" s="903"/>
      <c r="K164" s="908"/>
      <c r="L164" s="593" t="str">
        <f>mergeValue(A164) &amp;"."&amp; mergeValue(B164)&amp;"."&amp; mergeValue(C164)&amp;"."&amp; mergeValue(D164)&amp;"."&amp; mergeValue(E164)</f>
        <v>1.1.1.1.1</v>
      </c>
      <c r="M164" s="554" t="s">
        <v>9</v>
      </c>
      <c r="N164" s="581"/>
      <c r="O164" s="1218"/>
      <c r="P164" s="1219"/>
      <c r="Q164" s="1219"/>
      <c r="R164" s="1219"/>
      <c r="S164" s="1219"/>
      <c r="T164" s="1219"/>
      <c r="U164" s="1219"/>
      <c r="V164" s="1220"/>
      <c r="W164" s="630" t="s">
        <v>637</v>
      </c>
      <c r="X164" s="585"/>
      <c r="Y164" s="585"/>
      <c r="Z164" s="585"/>
      <c r="AA164" s="585"/>
      <c r="AB164" s="585"/>
      <c r="AC164" s="585"/>
      <c r="AD164" s="585"/>
      <c r="AE164" s="585"/>
      <c r="AF164" s="585"/>
      <c r="AG164" s="585"/>
    </row>
    <row r="165" spans="1:33" s="523" customFormat="1" ht="91.2">
      <c r="A165" s="1215"/>
      <c r="B165" s="1215"/>
      <c r="C165" s="1215"/>
      <c r="D165" s="1215"/>
      <c r="E165" s="1215"/>
      <c r="F165" s="1215">
        <v>1</v>
      </c>
      <c r="G165" s="901"/>
      <c r="H165" s="901"/>
      <c r="I165" s="1215"/>
      <c r="J165" s="1215">
        <v>1</v>
      </c>
      <c r="K165" s="909"/>
      <c r="L165" s="593" t="str">
        <f>mergeValue(A165) &amp;"."&amp; mergeValue(B165)&amp;"."&amp; mergeValue(C165)&amp;"."&amp; mergeValue(D165)&amp;"."&amp; mergeValue(E165)&amp;"."&amp; mergeValue(F165)</f>
        <v>1.1.1.1.1.1</v>
      </c>
      <c r="M165" s="555" t="s">
        <v>10</v>
      </c>
      <c r="N165" s="581"/>
      <c r="O165" s="1218"/>
      <c r="P165" s="1219"/>
      <c r="Q165" s="1219"/>
      <c r="R165" s="1219"/>
      <c r="S165" s="1219"/>
      <c r="T165" s="1219"/>
      <c r="U165" s="1219"/>
      <c r="V165" s="1220"/>
      <c r="W165" s="630" t="s">
        <v>635</v>
      </c>
      <c r="X165" s="585"/>
      <c r="Y165" s="589" t="str">
        <f>strCheckUnique(Z165:Z168)</f>
        <v/>
      </c>
      <c r="Z165" s="585"/>
      <c r="AA165" s="589" t="str">
        <f>IF(O165="","",O165 &amp; ":_")</f>
        <v/>
      </c>
      <c r="AB165" s="585"/>
      <c r="AC165" s="585"/>
      <c r="AD165" s="585"/>
      <c r="AE165" s="585"/>
      <c r="AF165" s="585"/>
      <c r="AG165" s="585"/>
    </row>
    <row r="166" spans="1:33" s="523" customFormat="1" ht="188.4" customHeight="1">
      <c r="A166" s="1215"/>
      <c r="B166" s="1215"/>
      <c r="C166" s="1215"/>
      <c r="D166" s="1215"/>
      <c r="E166" s="1215"/>
      <c r="F166" s="1215"/>
      <c r="G166" s="901">
        <v>1</v>
      </c>
      <c r="H166" s="901"/>
      <c r="I166" s="1215"/>
      <c r="J166" s="1215"/>
      <c r="K166" s="909">
        <v>1</v>
      </c>
      <c r="L166" s="593" t="str">
        <f>mergeValue(A166) &amp;"."&amp; mergeValue(B166)&amp;"."&amp; mergeValue(C166)&amp;"."&amp; mergeValue(D166)&amp;"."&amp; mergeValue(E166)&amp;"."&amp; mergeValue(F166)&amp;"."&amp; mergeValue(G166)</f>
        <v>1.1.1.1.1.1.1</v>
      </c>
      <c r="M166" s="1065"/>
      <c r="N166" s="586"/>
      <c r="O166" s="1074"/>
      <c r="P166" s="562"/>
      <c r="Q166" s="562"/>
      <c r="R166" s="1250"/>
      <c r="S166" s="1222" t="s">
        <v>83</v>
      </c>
      <c r="T166" s="1250"/>
      <c r="U166" s="1222" t="s">
        <v>83</v>
      </c>
      <c r="V166" s="578"/>
      <c r="W166" s="1214" t="s">
        <v>655</v>
      </c>
      <c r="X166" s="585" t="str">
        <f>strCheckDate(O167:V167)</f>
        <v/>
      </c>
      <c r="Y166" s="589"/>
      <c r="Z166" s="589" t="str">
        <f>IF(M166="","",M166 )</f>
        <v/>
      </c>
      <c r="AA166" s="589"/>
      <c r="AB166" s="589"/>
      <c r="AC166" s="589"/>
      <c r="AD166" s="585"/>
      <c r="AE166" s="585"/>
      <c r="AF166" s="585"/>
      <c r="AG166" s="585"/>
    </row>
    <row r="167" spans="1:33" s="523" customFormat="1" ht="11.25" hidden="1" customHeight="1">
      <c r="A167" s="1215"/>
      <c r="B167" s="1215"/>
      <c r="C167" s="1215"/>
      <c r="D167" s="1215"/>
      <c r="E167" s="1215"/>
      <c r="F167" s="1215"/>
      <c r="G167" s="901"/>
      <c r="H167" s="901"/>
      <c r="I167" s="1215"/>
      <c r="J167" s="1215"/>
      <c r="K167" s="909"/>
      <c r="L167" s="600"/>
      <c r="M167" s="646"/>
      <c r="N167" s="586"/>
      <c r="O167" s="584"/>
      <c r="P167" s="562"/>
      <c r="Q167" s="584" t="str">
        <f>R166 &amp; "-" &amp; T166</f>
        <v>-</v>
      </c>
      <c r="R167" s="1221"/>
      <c r="S167" s="1222"/>
      <c r="T167" s="1221"/>
      <c r="U167" s="1222"/>
      <c r="V167" s="578"/>
      <c r="W167" s="1214"/>
      <c r="X167" s="585"/>
      <c r="Y167" s="585"/>
      <c r="Z167" s="585"/>
      <c r="AA167" s="585"/>
      <c r="AB167" s="585"/>
      <c r="AC167" s="585"/>
      <c r="AD167" s="585"/>
      <c r="AE167" s="585"/>
      <c r="AF167" s="585"/>
      <c r="AG167" s="585"/>
    </row>
    <row r="168" spans="1:33" s="522" customFormat="1" ht="15" customHeight="1">
      <c r="A168" s="1215"/>
      <c r="B168" s="1215"/>
      <c r="C168" s="1215"/>
      <c r="D168" s="1215"/>
      <c r="E168" s="1215"/>
      <c r="F168" s="1215"/>
      <c r="G168" s="903"/>
      <c r="H168" s="901"/>
      <c r="I168" s="1215"/>
      <c r="J168" s="1215"/>
      <c r="K168" s="908"/>
      <c r="L168" s="538"/>
      <c r="M168" s="557" t="s">
        <v>25</v>
      </c>
      <c r="N168" s="551"/>
      <c r="O168" s="545"/>
      <c r="P168" s="545"/>
      <c r="Q168" s="545"/>
      <c r="R168" s="573"/>
      <c r="S168" s="564"/>
      <c r="T168" s="563"/>
      <c r="U168" s="551"/>
      <c r="V168" s="560"/>
      <c r="W168" s="1214"/>
      <c r="X168" s="587"/>
      <c r="Y168" s="587"/>
      <c r="Z168" s="587"/>
      <c r="AA168" s="587"/>
      <c r="AB168" s="587"/>
      <c r="AC168" s="587"/>
      <c r="AD168" s="587"/>
      <c r="AE168" s="587"/>
      <c r="AF168" s="587"/>
      <c r="AG168" s="587"/>
    </row>
    <row r="169" spans="1:33" s="522" customFormat="1" ht="15" customHeight="1">
      <c r="A169" s="1215"/>
      <c r="B169" s="1215"/>
      <c r="C169" s="1215"/>
      <c r="D169" s="1215"/>
      <c r="E169" s="1215"/>
      <c r="F169" s="903"/>
      <c r="G169" s="903"/>
      <c r="H169" s="901"/>
      <c r="I169" s="1215"/>
      <c r="J169" s="903"/>
      <c r="K169" s="908"/>
      <c r="L169" s="538"/>
      <c r="M169" s="556" t="s">
        <v>11</v>
      </c>
      <c r="N169" s="550"/>
      <c r="O169" s="545"/>
      <c r="P169" s="545"/>
      <c r="Q169" s="545"/>
      <c r="R169" s="573"/>
      <c r="S169" s="564"/>
      <c r="T169" s="563"/>
      <c r="U169" s="550"/>
      <c r="V169" s="564"/>
      <c r="W169" s="560"/>
      <c r="X169" s="587"/>
      <c r="Y169" s="587"/>
      <c r="Z169" s="587"/>
      <c r="AA169" s="587"/>
      <c r="AB169" s="587"/>
      <c r="AC169" s="587"/>
      <c r="AD169" s="587"/>
      <c r="AE169" s="587"/>
      <c r="AF169" s="587"/>
      <c r="AG169" s="587"/>
    </row>
    <row r="170" spans="1:33" s="522" customFormat="1" ht="15" customHeight="1">
      <c r="A170" s="1215"/>
      <c r="B170" s="1215"/>
      <c r="C170" s="1215"/>
      <c r="D170" s="1215"/>
      <c r="E170" s="907"/>
      <c r="F170" s="903"/>
      <c r="G170" s="903"/>
      <c r="H170" s="903"/>
      <c r="I170" s="899"/>
      <c r="J170" s="896"/>
      <c r="K170" s="906"/>
      <c r="L170" s="538"/>
      <c r="M170" s="551" t="s">
        <v>12</v>
      </c>
      <c r="N170" s="549"/>
      <c r="O170" s="545"/>
      <c r="P170" s="545"/>
      <c r="Q170" s="545"/>
      <c r="R170" s="573"/>
      <c r="S170" s="564"/>
      <c r="T170" s="563"/>
      <c r="U170" s="549"/>
      <c r="V170" s="564"/>
      <c r="W170" s="560"/>
      <c r="X170" s="587"/>
      <c r="Y170" s="587"/>
      <c r="Z170" s="587"/>
      <c r="AA170" s="587"/>
      <c r="AB170" s="587"/>
      <c r="AC170" s="587"/>
      <c r="AD170" s="587"/>
      <c r="AE170" s="587"/>
      <c r="AF170" s="587"/>
      <c r="AG170" s="587"/>
    </row>
    <row r="171" spans="1:33" s="522" customFormat="1" ht="15" customHeight="1">
      <c r="A171" s="1215"/>
      <c r="B171" s="1215"/>
      <c r="C171" s="1215"/>
      <c r="D171" s="907"/>
      <c r="E171" s="907"/>
      <c r="F171" s="903"/>
      <c r="G171" s="903"/>
      <c r="H171" s="903"/>
      <c r="I171" s="899"/>
      <c r="J171" s="896"/>
      <c r="K171" s="906"/>
      <c r="L171" s="538"/>
      <c r="M171" s="550" t="s">
        <v>17</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15"/>
      <c r="B172" s="1215"/>
      <c r="C172" s="907"/>
      <c r="D172" s="907"/>
      <c r="E172" s="907"/>
      <c r="F172" s="907"/>
      <c r="G172" s="912"/>
      <c r="H172" s="899"/>
      <c r="I172" s="910"/>
      <c r="J172" s="896"/>
      <c r="K172" s="911"/>
      <c r="L172" s="538"/>
      <c r="M172" s="549" t="s">
        <v>18</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15"/>
      <c r="B173" s="907"/>
      <c r="C173" s="907"/>
      <c r="D173" s="907"/>
      <c r="E173" s="907"/>
      <c r="F173" s="907"/>
      <c r="G173" s="912"/>
      <c r="H173" s="899"/>
      <c r="I173" s="899"/>
      <c r="J173" s="896"/>
      <c r="K173" s="906"/>
      <c r="L173" s="538"/>
      <c r="M173" s="558" t="s">
        <v>19</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895"/>
      <c r="B174" s="895"/>
      <c r="C174" s="895"/>
      <c r="D174" s="895"/>
      <c r="E174" s="895"/>
      <c r="F174" s="895"/>
      <c r="G174" s="895"/>
      <c r="H174" s="895"/>
      <c r="I174" s="895"/>
      <c r="J174" s="895"/>
      <c r="K174" s="895"/>
      <c r="L174" s="538"/>
      <c r="M174" s="565" t="s">
        <v>308</v>
      </c>
      <c r="N174" s="549"/>
      <c r="O174" s="545"/>
      <c r="P174" s="545"/>
      <c r="Q174" s="545"/>
      <c r="R174" s="573"/>
      <c r="S174" s="564"/>
      <c r="T174" s="563"/>
      <c r="U174" s="549"/>
      <c r="V174" s="757"/>
      <c r="W174" s="757"/>
      <c r="X174" s="757"/>
      <c r="Y174" s="766"/>
      <c r="Z174" s="765"/>
      <c r="AA174" s="764"/>
      <c r="AB174" s="758"/>
      <c r="AC174" s="765"/>
      <c r="AD174" s="762"/>
      <c r="AE174" s="587"/>
      <c r="AF174" s="587"/>
      <c r="AG174" s="587"/>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5" customFormat="1" ht="22.8">
      <c r="A178" s="1215">
        <v>1</v>
      </c>
      <c r="B178" s="980"/>
      <c r="C178" s="980"/>
      <c r="D178" s="980"/>
      <c r="E178" s="980"/>
      <c r="F178" s="980"/>
      <c r="G178" s="981"/>
      <c r="H178" s="981"/>
      <c r="I178" s="983"/>
      <c r="J178" s="975"/>
      <c r="K178" s="975"/>
      <c r="L178" s="724">
        <f>mergeValue(A178)</f>
        <v>1</v>
      </c>
      <c r="M178" s="641" t="s">
        <v>20</v>
      </c>
      <c r="N178" s="716"/>
      <c r="O178" s="1306"/>
      <c r="P178" s="1307"/>
      <c r="Q178" s="1307"/>
      <c r="R178" s="1307"/>
      <c r="S178" s="1307"/>
      <c r="T178" s="1307"/>
      <c r="U178" s="1307"/>
      <c r="V178" s="1307"/>
      <c r="W178" s="1308"/>
      <c r="X178" s="717" t="s">
        <v>475</v>
      </c>
      <c r="Y178" s="719"/>
      <c r="Z178" s="719"/>
      <c r="AA178" s="719"/>
      <c r="AB178" s="719"/>
      <c r="AC178" s="719"/>
      <c r="AD178" s="719"/>
      <c r="AE178" s="719"/>
      <c r="AF178" s="719"/>
      <c r="AG178" s="719"/>
    </row>
    <row r="179" spans="1:47" s="685" customFormat="1" ht="34.200000000000003">
      <c r="A179" s="1215"/>
      <c r="B179" s="1215">
        <v>1</v>
      </c>
      <c r="C179" s="980"/>
      <c r="D179" s="980"/>
      <c r="E179" s="980"/>
      <c r="F179" s="980"/>
      <c r="G179" s="985"/>
      <c r="H179" s="982"/>
      <c r="I179" s="987"/>
      <c r="J179" s="972"/>
      <c r="K179" s="971"/>
      <c r="L179" s="724" t="str">
        <f>mergeValue(A179) &amp;"."&amp; mergeValue(B179)</f>
        <v>1.1</v>
      </c>
      <c r="M179" s="692" t="s">
        <v>16</v>
      </c>
      <c r="N179" s="716"/>
      <c r="O179" s="1306"/>
      <c r="P179" s="1307"/>
      <c r="Q179" s="1307"/>
      <c r="R179" s="1307"/>
      <c r="S179" s="1307"/>
      <c r="T179" s="1307"/>
      <c r="U179" s="1307"/>
      <c r="V179" s="1307"/>
      <c r="W179" s="1308"/>
      <c r="X179" s="717" t="s">
        <v>476</v>
      </c>
      <c r="Y179" s="719"/>
      <c r="Z179" s="719"/>
      <c r="AA179" s="719"/>
      <c r="AB179" s="719"/>
      <c r="AC179" s="719"/>
      <c r="AD179" s="719"/>
      <c r="AE179" s="719"/>
      <c r="AF179" s="719"/>
      <c r="AG179" s="719"/>
    </row>
    <row r="180" spans="1:47" s="685" customFormat="1" ht="22.8">
      <c r="A180" s="1215"/>
      <c r="B180" s="1215"/>
      <c r="C180" s="1215">
        <v>1</v>
      </c>
      <c r="D180" s="980"/>
      <c r="E180" s="980"/>
      <c r="F180" s="980"/>
      <c r="G180" s="985"/>
      <c r="H180" s="982"/>
      <c r="I180" s="988"/>
      <c r="J180" s="972"/>
      <c r="K180" s="971"/>
      <c r="L180" s="724" t="str">
        <f>mergeValue(A180) &amp;"."&amp; mergeValue(B180)&amp;"."&amp; mergeValue(C180)</f>
        <v>1.1.1</v>
      </c>
      <c r="M180" s="693" t="s">
        <v>7</v>
      </c>
      <c r="N180" s="716"/>
      <c r="O180" s="1306"/>
      <c r="P180" s="1307"/>
      <c r="Q180" s="1307"/>
      <c r="R180" s="1307"/>
      <c r="S180" s="1307"/>
      <c r="T180" s="1307"/>
      <c r="U180" s="1307"/>
      <c r="V180" s="1307"/>
      <c r="W180" s="1308"/>
      <c r="X180" s="717" t="s">
        <v>632</v>
      </c>
      <c r="Y180" s="719"/>
      <c r="Z180" s="719"/>
      <c r="AA180" s="719"/>
      <c r="AB180" s="719"/>
      <c r="AC180" s="719"/>
      <c r="AD180" s="719"/>
      <c r="AE180" s="719"/>
      <c r="AF180" s="719"/>
      <c r="AG180" s="719"/>
    </row>
    <row r="181" spans="1:47" s="685" customFormat="1" ht="22.8">
      <c r="A181" s="1215"/>
      <c r="B181" s="1215"/>
      <c r="C181" s="1215"/>
      <c r="D181" s="1215">
        <v>1</v>
      </c>
      <c r="E181" s="980"/>
      <c r="F181" s="980"/>
      <c r="G181" s="985"/>
      <c r="H181" s="982"/>
      <c r="I181" s="988"/>
      <c r="J181" s="986"/>
      <c r="K181" s="971"/>
      <c r="L181" s="724" t="str">
        <f>mergeValue(A181) &amp;"."&amp; mergeValue(B181)&amp;"."&amp; mergeValue(C181)&amp;"."&amp; mergeValue(D181)</f>
        <v>1.1.1.1</v>
      </c>
      <c r="M181" s="694" t="s">
        <v>22</v>
      </c>
      <c r="N181" s="716"/>
      <c r="O181" s="1306"/>
      <c r="P181" s="1307"/>
      <c r="Q181" s="1307"/>
      <c r="R181" s="1307"/>
      <c r="S181" s="1307"/>
      <c r="T181" s="1307"/>
      <c r="U181" s="1307"/>
      <c r="V181" s="1307"/>
      <c r="W181" s="1308"/>
      <c r="X181" s="717" t="s">
        <v>685</v>
      </c>
      <c r="Y181" s="719"/>
      <c r="Z181" s="719"/>
      <c r="AA181" s="719"/>
      <c r="AB181" s="719"/>
      <c r="AC181" s="719"/>
      <c r="AD181" s="719"/>
      <c r="AE181" s="719"/>
      <c r="AF181" s="719"/>
      <c r="AG181" s="719"/>
    </row>
    <row r="182" spans="1:47" s="685" customFormat="1" ht="56.25" customHeight="1">
      <c r="A182" s="1215"/>
      <c r="B182" s="1215"/>
      <c r="C182" s="1215"/>
      <c r="D182" s="1215"/>
      <c r="E182" s="980">
        <v>1</v>
      </c>
      <c r="F182" s="980"/>
      <c r="G182" s="985"/>
      <c r="H182" s="982"/>
      <c r="I182" s="988"/>
      <c r="J182" s="986"/>
      <c r="K182" s="976"/>
      <c r="L182" s="724" t="str">
        <f>mergeValue(A182) &amp;"."&amp; mergeValue(B182)&amp;"."&amp; mergeValue(C182)&amp;"."&amp; mergeValue(D182)&amp;"."&amp; mergeValue(E182)</f>
        <v>1.1.1.1.1</v>
      </c>
      <c r="M182" s="1068"/>
      <c r="N182" s="690"/>
      <c r="O182" s="1070"/>
      <c r="P182" s="1071"/>
      <c r="Q182" s="671"/>
      <c r="R182" s="671"/>
      <c r="S182" s="1087"/>
      <c r="T182" s="650" t="s">
        <v>83</v>
      </c>
      <c r="U182" s="1087"/>
      <c r="V182" s="650" t="s">
        <v>83</v>
      </c>
      <c r="W182" s="727"/>
      <c r="X182" s="717" t="s">
        <v>686</v>
      </c>
      <c r="Y182" s="719" t="str">
        <f>strCheckDateTwo(N182:W182)</f>
        <v/>
      </c>
      <c r="Z182" s="719"/>
      <c r="AA182" s="719"/>
      <c r="AB182" s="719"/>
      <c r="AC182" s="719"/>
      <c r="AD182" s="719"/>
      <c r="AE182" s="719"/>
      <c r="AF182" s="719"/>
      <c r="AG182" s="719"/>
    </row>
    <row r="183" spans="1:47" s="685" customFormat="1" ht="14.25" hidden="1" customHeight="1">
      <c r="A183" s="1215"/>
      <c r="B183" s="1215"/>
      <c r="C183" s="1215"/>
      <c r="D183" s="1215"/>
      <c r="E183" s="980"/>
      <c r="F183" s="980"/>
      <c r="G183" s="985"/>
      <c r="H183" s="982"/>
      <c r="I183" s="988"/>
      <c r="J183" s="986"/>
      <c r="K183" s="976"/>
      <c r="L183" s="714"/>
      <c r="M183" s="701"/>
      <c r="N183" s="646"/>
      <c r="O183" s="646"/>
      <c r="P183" s="646"/>
      <c r="Q183" s="646"/>
      <c r="R183" s="718" t="str">
        <f>S182 &amp; "-" &amp; U182</f>
        <v>-</v>
      </c>
      <c r="S183" s="728"/>
      <c r="T183" s="720"/>
      <c r="U183" s="728"/>
      <c r="V183" s="646"/>
      <c r="W183" s="646"/>
      <c r="X183" s="700"/>
      <c r="Y183" s="719"/>
      <c r="Z183" s="719"/>
      <c r="AA183" s="719"/>
      <c r="AB183" s="719"/>
      <c r="AC183" s="719"/>
      <c r="AD183" s="719"/>
      <c r="AE183" s="719"/>
      <c r="AF183" s="719"/>
      <c r="AG183" s="719"/>
    </row>
    <row r="184" spans="1:47" s="685" customFormat="1" ht="15" customHeight="1">
      <c r="A184" s="1215"/>
      <c r="B184" s="1215"/>
      <c r="C184" s="1215"/>
      <c r="D184" s="1215"/>
      <c r="E184" s="980"/>
      <c r="F184" s="980"/>
      <c r="G184" s="985"/>
      <c r="H184" s="982"/>
      <c r="I184" s="988"/>
      <c r="J184" s="986"/>
      <c r="K184" s="976"/>
      <c r="L184" s="688"/>
      <c r="M184" s="697" t="s">
        <v>5</v>
      </c>
      <c r="N184" s="695"/>
      <c r="O184" s="691"/>
      <c r="P184" s="691"/>
      <c r="Q184" s="691"/>
      <c r="R184" s="691"/>
      <c r="S184" s="708"/>
      <c r="T184" s="704"/>
      <c r="U184" s="703"/>
      <c r="V184" s="695"/>
      <c r="W184" s="695"/>
      <c r="X184" s="699"/>
      <c r="Y184" s="719"/>
      <c r="Z184" s="719"/>
      <c r="AA184" s="719"/>
      <c r="AB184" s="719"/>
      <c r="AC184" s="719"/>
      <c r="AD184" s="719"/>
      <c r="AE184" s="719"/>
      <c r="AF184" s="719"/>
      <c r="AG184" s="719"/>
    </row>
    <row r="185" spans="1:47" s="684" customFormat="1" ht="15" customHeight="1">
      <c r="A185" s="1215"/>
      <c r="B185" s="1215"/>
      <c r="C185" s="1215"/>
      <c r="D185" s="984"/>
      <c r="E185" s="984"/>
      <c r="F185" s="984"/>
      <c r="G185" s="985"/>
      <c r="H185" s="984"/>
      <c r="I185" s="988"/>
      <c r="J185" s="974"/>
      <c r="K185" s="978"/>
      <c r="L185" s="688"/>
      <c r="M185" s="696" t="s">
        <v>17</v>
      </c>
      <c r="N185" s="695"/>
      <c r="O185" s="691"/>
      <c r="P185" s="691"/>
      <c r="Q185" s="691"/>
      <c r="R185" s="691"/>
      <c r="S185" s="708"/>
      <c r="T185" s="704"/>
      <c r="U185" s="703"/>
      <c r="V185" s="695"/>
      <c r="W185" s="704"/>
      <c r="X185" s="699"/>
      <c r="Y185" s="721"/>
      <c r="Z185" s="721"/>
      <c r="AA185" s="721"/>
      <c r="AB185" s="721"/>
      <c r="AC185" s="721"/>
      <c r="AD185" s="721"/>
      <c r="AE185" s="721"/>
      <c r="AF185" s="721"/>
      <c r="AG185" s="721"/>
    </row>
    <row r="186" spans="1:47" s="684" customFormat="1" ht="15" customHeight="1">
      <c r="A186" s="1215"/>
      <c r="B186" s="1215"/>
      <c r="C186" s="984"/>
      <c r="D186" s="984"/>
      <c r="E186" s="984"/>
      <c r="F186" s="984"/>
      <c r="G186" s="985"/>
      <c r="H186" s="984"/>
      <c r="I186" s="979"/>
      <c r="J186" s="974"/>
      <c r="K186" s="978"/>
      <c r="L186" s="688"/>
      <c r="M186" s="695" t="s">
        <v>18</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15"/>
      <c r="B187" s="984"/>
      <c r="C187" s="984"/>
      <c r="D187" s="984"/>
      <c r="E187" s="984"/>
      <c r="F187" s="984"/>
      <c r="G187" s="985"/>
      <c r="H187" s="984"/>
      <c r="I187" s="979"/>
      <c r="J187" s="974"/>
      <c r="K187" s="978"/>
      <c r="L187" s="688"/>
      <c r="M187" s="698" t="s">
        <v>19</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970"/>
      <c r="B188" s="970"/>
      <c r="C188" s="970"/>
      <c r="D188" s="970"/>
      <c r="E188" s="970"/>
      <c r="F188" s="970"/>
      <c r="G188" s="977"/>
      <c r="H188" s="978"/>
      <c r="I188" s="973"/>
      <c r="J188" s="974"/>
      <c r="K188" s="970"/>
      <c r="L188" s="688"/>
      <c r="M188" s="705" t="s">
        <v>308</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5" customFormat="1" ht="22.8">
      <c r="A192" s="1215">
        <v>1</v>
      </c>
      <c r="B192" s="1015"/>
      <c r="C192" s="1015"/>
      <c r="D192" s="1015"/>
      <c r="E192" s="1015"/>
      <c r="F192" s="1008"/>
      <c r="G192" s="1014"/>
      <c r="H192" s="1014"/>
      <c r="I192" s="996"/>
      <c r="J192" s="995"/>
      <c r="K192" s="995"/>
      <c r="L192" s="724">
        <f>mergeValue(A192)</f>
        <v>1</v>
      </c>
      <c r="M192" s="641" t="s">
        <v>20</v>
      </c>
      <c r="N192" s="1331"/>
      <c r="O192" s="1332"/>
      <c r="P192" s="1332"/>
      <c r="Q192" s="1332"/>
      <c r="R192" s="1332"/>
      <c r="S192" s="1332"/>
      <c r="T192" s="1332"/>
      <c r="U192" s="1332"/>
      <c r="V192" s="1332"/>
      <c r="W192" s="1332"/>
      <c r="X192" s="1332"/>
      <c r="Y192" s="1332"/>
      <c r="Z192" s="1332"/>
      <c r="AA192" s="1332"/>
      <c r="AB192" s="1332"/>
      <c r="AC192" s="1332"/>
      <c r="AD192" s="1332"/>
      <c r="AE192" s="1332"/>
      <c r="AF192" s="1333"/>
      <c r="AG192" s="717" t="s">
        <v>475</v>
      </c>
      <c r="AH192" s="719"/>
      <c r="AI192" s="719"/>
      <c r="AJ192" s="719"/>
      <c r="AK192" s="719"/>
      <c r="AL192" s="719"/>
      <c r="AM192" s="719"/>
      <c r="AN192" s="719"/>
      <c r="AO192" s="719"/>
      <c r="AP192" s="719"/>
      <c r="AQ192" s="719"/>
      <c r="AR192" s="719"/>
    </row>
    <row r="193" spans="1:46" s="685" customFormat="1" ht="34.200000000000003">
      <c r="A193" s="1215"/>
      <c r="B193" s="1215">
        <v>1</v>
      </c>
      <c r="C193" s="1015"/>
      <c r="D193" s="1015"/>
      <c r="E193" s="1015"/>
      <c r="F193" s="1008"/>
      <c r="G193" s="1017"/>
      <c r="H193" s="1018"/>
      <c r="I193" s="997"/>
      <c r="J193" s="992"/>
      <c r="K193" s="990"/>
      <c r="L193" s="724" t="str">
        <f>mergeValue(A193) &amp;"."&amp; mergeValue(B193)</f>
        <v>1.1</v>
      </c>
      <c r="M193" s="692" t="s">
        <v>16</v>
      </c>
      <c r="N193" s="1328"/>
      <c r="O193" s="1329"/>
      <c r="P193" s="1329"/>
      <c r="Q193" s="1329"/>
      <c r="R193" s="1329"/>
      <c r="S193" s="1329"/>
      <c r="T193" s="1329"/>
      <c r="U193" s="1329"/>
      <c r="V193" s="1329"/>
      <c r="W193" s="1329"/>
      <c r="X193" s="1329"/>
      <c r="Y193" s="1329"/>
      <c r="Z193" s="1329"/>
      <c r="AA193" s="1329"/>
      <c r="AB193" s="1329"/>
      <c r="AC193" s="1329"/>
      <c r="AD193" s="1329"/>
      <c r="AE193" s="1329"/>
      <c r="AF193" s="1330"/>
      <c r="AG193" s="717" t="s">
        <v>476</v>
      </c>
      <c r="AH193" s="719"/>
      <c r="AI193" s="719"/>
      <c r="AJ193" s="719"/>
      <c r="AK193" s="719"/>
      <c r="AL193" s="719"/>
      <c r="AM193" s="719"/>
      <c r="AN193" s="719"/>
      <c r="AO193" s="719"/>
      <c r="AP193" s="719"/>
      <c r="AQ193" s="719"/>
      <c r="AR193" s="719"/>
    </row>
    <row r="194" spans="1:46" s="685" customFormat="1" ht="22.8">
      <c r="A194" s="1215"/>
      <c r="B194" s="1215"/>
      <c r="C194" s="1215">
        <v>1</v>
      </c>
      <c r="D194" s="1015"/>
      <c r="E194" s="1015"/>
      <c r="F194" s="1008"/>
      <c r="G194" s="1017"/>
      <c r="H194" s="1018"/>
      <c r="I194" s="997"/>
      <c r="J194" s="992"/>
      <c r="K194" s="990"/>
      <c r="L194" s="724" t="str">
        <f>mergeValue(A194) &amp;"."&amp; mergeValue(B194)&amp;"."&amp; mergeValue(C194)</f>
        <v>1.1.1</v>
      </c>
      <c r="M194" s="693" t="s">
        <v>7</v>
      </c>
      <c r="N194" s="1328"/>
      <c r="O194" s="1329"/>
      <c r="P194" s="1329"/>
      <c r="Q194" s="1329"/>
      <c r="R194" s="1329"/>
      <c r="S194" s="1329"/>
      <c r="T194" s="1329"/>
      <c r="U194" s="1329"/>
      <c r="V194" s="1329"/>
      <c r="W194" s="1329"/>
      <c r="X194" s="1329"/>
      <c r="Y194" s="1329"/>
      <c r="Z194" s="1329"/>
      <c r="AA194" s="1329"/>
      <c r="AB194" s="1329"/>
      <c r="AC194" s="1329"/>
      <c r="AD194" s="1329"/>
      <c r="AE194" s="1329"/>
      <c r="AF194" s="1330"/>
      <c r="AG194" s="717" t="s">
        <v>632</v>
      </c>
      <c r="AH194" s="719"/>
      <c r="AI194" s="719"/>
      <c r="AJ194" s="719"/>
      <c r="AK194" s="719"/>
      <c r="AL194" s="719"/>
      <c r="AM194" s="719"/>
      <c r="AN194" s="719"/>
      <c r="AO194" s="719"/>
      <c r="AP194" s="719"/>
      <c r="AQ194" s="719"/>
      <c r="AR194" s="719"/>
    </row>
    <row r="195" spans="1:46" s="685" customFormat="1" ht="15" customHeight="1">
      <c r="A195" s="1215"/>
      <c r="B195" s="1215"/>
      <c r="C195" s="1215"/>
      <c r="D195" s="1215">
        <v>1</v>
      </c>
      <c r="E195" s="1015"/>
      <c r="F195" s="1008"/>
      <c r="G195" s="1017"/>
      <c r="H195" s="1018"/>
      <c r="I195" s="997"/>
      <c r="J195" s="992"/>
      <c r="K195" s="990"/>
      <c r="L195" s="724" t="str">
        <f>mergeValue(A195) &amp;"."&amp; mergeValue(B195)&amp;"."&amp; mergeValue(C195)&amp;"."&amp; mergeValue(D195)</f>
        <v>1.1.1.1</v>
      </c>
      <c r="M195" s="694" t="s">
        <v>22</v>
      </c>
      <c r="N195" s="1328"/>
      <c r="O195" s="1329"/>
      <c r="P195" s="1329"/>
      <c r="Q195" s="1329"/>
      <c r="R195" s="1329"/>
      <c r="S195" s="1329"/>
      <c r="T195" s="1329"/>
      <c r="U195" s="1329"/>
      <c r="V195" s="1329"/>
      <c r="W195" s="1329"/>
      <c r="X195" s="1329"/>
      <c r="Y195" s="1329"/>
      <c r="Z195" s="1329"/>
      <c r="AA195" s="1329"/>
      <c r="AB195" s="1329"/>
      <c r="AC195" s="1329"/>
      <c r="AD195" s="1329"/>
      <c r="AE195" s="1329"/>
      <c r="AF195" s="1330"/>
      <c r="AG195" s="717" t="s">
        <v>678</v>
      </c>
      <c r="AH195" s="719"/>
      <c r="AI195" s="719"/>
      <c r="AJ195" s="719"/>
      <c r="AK195" s="719"/>
      <c r="AL195" s="719"/>
      <c r="AM195" s="719"/>
      <c r="AN195" s="719"/>
      <c r="AO195" s="719"/>
      <c r="AP195" s="719"/>
      <c r="AQ195" s="719"/>
      <c r="AR195" s="719"/>
    </row>
    <row r="196" spans="1:46" s="685" customFormat="1" ht="17.100000000000001" customHeight="1">
      <c r="A196" s="1215"/>
      <c r="B196" s="1215"/>
      <c r="C196" s="1215"/>
      <c r="D196" s="1215"/>
      <c r="E196" s="1215">
        <v>1</v>
      </c>
      <c r="F196" s="1008"/>
      <c r="G196" s="1017"/>
      <c r="H196" s="1018"/>
      <c r="I196" s="1019"/>
      <c r="J196" s="1009"/>
      <c r="K196" s="1162"/>
      <c r="L196" s="1280" t="str">
        <f>mergeValue(A196) &amp;"."&amp; mergeValue(B196)&amp;"."&amp; mergeValue(C196)&amp;"."&amp; mergeValue(D196)&amp;"."&amp; mergeValue(E196)</f>
        <v>1.1.1.1.1</v>
      </c>
      <c r="M196" s="1325"/>
      <c r="N196" s="1222" t="s">
        <v>84</v>
      </c>
      <c r="O196" s="1292"/>
      <c r="P196" s="1288">
        <v>1</v>
      </c>
      <c r="Q196" s="1293"/>
      <c r="R196" s="1222" t="s">
        <v>84</v>
      </c>
      <c r="S196" s="1292"/>
      <c r="T196" s="1288">
        <v>1</v>
      </c>
      <c r="U196" s="1293"/>
      <c r="V196" s="1222" t="s">
        <v>84</v>
      </c>
      <c r="W196" s="701"/>
      <c r="X196" s="689">
        <v>1</v>
      </c>
      <c r="Y196" s="1091"/>
      <c r="Z196" s="671"/>
      <c r="AA196" s="671"/>
      <c r="AB196" s="1250"/>
      <c r="AC196" s="1222" t="s">
        <v>83</v>
      </c>
      <c r="AD196" s="1250"/>
      <c r="AE196" s="1222" t="s">
        <v>83</v>
      </c>
      <c r="AF196" s="715"/>
      <c r="AG196" s="1285" t="s">
        <v>679</v>
      </c>
      <c r="AH196" s="719" t="str">
        <f>strCheckDate(Z197:AF197)</f>
        <v/>
      </c>
      <c r="AI196" s="722" t="str">
        <f>IF(AND(COUNTIF(AJ191:AJ191,AJ196)&gt;1,AJ196&lt;&gt;""),"ErrUnique:HasDoubleConn","")</f>
        <v/>
      </c>
      <c r="AJ196" s="722"/>
      <c r="AK196" s="722"/>
      <c r="AL196" s="722"/>
      <c r="AM196" s="722"/>
      <c r="AN196" s="722"/>
      <c r="AO196" s="719"/>
      <c r="AP196" s="719"/>
      <c r="AQ196" s="719"/>
      <c r="AR196" s="719"/>
    </row>
    <row r="197" spans="1:46" s="685" customFormat="1" ht="17.100000000000001" customHeight="1">
      <c r="A197" s="1215"/>
      <c r="B197" s="1215"/>
      <c r="C197" s="1215"/>
      <c r="D197" s="1215"/>
      <c r="E197" s="1215"/>
      <c r="F197" s="1008"/>
      <c r="G197" s="1017"/>
      <c r="H197" s="1018"/>
      <c r="I197" s="1019"/>
      <c r="J197" s="1009"/>
      <c r="K197" s="1162"/>
      <c r="L197" s="1280"/>
      <c r="M197" s="1325"/>
      <c r="N197" s="1222"/>
      <c r="O197" s="1292"/>
      <c r="P197" s="1288"/>
      <c r="Q197" s="1293"/>
      <c r="R197" s="1222"/>
      <c r="S197" s="1292"/>
      <c r="T197" s="1288"/>
      <c r="U197" s="1293"/>
      <c r="V197" s="1222"/>
      <c r="W197" s="726"/>
      <c r="X197" s="705"/>
      <c r="Y197" s="705"/>
      <c r="Z197" s="707"/>
      <c r="AA197" s="603" t="str">
        <f>AB196 &amp; "-" &amp; AD196</f>
        <v>-</v>
      </c>
      <c r="AB197" s="1221"/>
      <c r="AC197" s="1222"/>
      <c r="AD197" s="1221"/>
      <c r="AE197" s="1222"/>
      <c r="AF197" s="673"/>
      <c r="AG197" s="1286"/>
      <c r="AH197" s="719"/>
      <c r="AI197" s="722"/>
      <c r="AJ197" s="722"/>
      <c r="AK197" s="722"/>
      <c r="AL197" s="722"/>
      <c r="AM197" s="722"/>
      <c r="AN197" s="722"/>
      <c r="AO197" s="719"/>
      <c r="AP197" s="719"/>
      <c r="AQ197" s="719"/>
      <c r="AR197" s="719"/>
    </row>
    <row r="198" spans="1:46" s="685" customFormat="1" ht="17.100000000000001" customHeight="1">
      <c r="A198" s="1215"/>
      <c r="B198" s="1215"/>
      <c r="C198" s="1215"/>
      <c r="D198" s="1215"/>
      <c r="E198" s="1215"/>
      <c r="F198" s="1008"/>
      <c r="G198" s="1017"/>
      <c r="H198" s="1018"/>
      <c r="I198" s="1019"/>
      <c r="J198" s="1009"/>
      <c r="K198" s="1162"/>
      <c r="L198" s="1280"/>
      <c r="M198" s="1325"/>
      <c r="N198" s="1222"/>
      <c r="O198" s="1292"/>
      <c r="P198" s="1288"/>
      <c r="Q198" s="1293"/>
      <c r="R198" s="1222"/>
      <c r="S198" s="602"/>
      <c r="T198" s="698"/>
      <c r="U198" s="705"/>
      <c r="V198" s="706"/>
      <c r="W198" s="706"/>
      <c r="X198" s="706"/>
      <c r="Y198" s="706"/>
      <c r="Z198" s="707"/>
      <c r="AA198" s="707"/>
      <c r="AB198" s="708"/>
      <c r="AC198" s="704"/>
      <c r="AD198" s="704"/>
      <c r="AE198" s="708"/>
      <c r="AF198" s="704"/>
      <c r="AG198" s="1286"/>
      <c r="AH198" s="719"/>
      <c r="AI198" s="722"/>
      <c r="AJ198" s="722"/>
      <c r="AK198" s="722"/>
      <c r="AL198" s="722"/>
      <c r="AM198" s="722"/>
      <c r="AN198" s="722"/>
      <c r="AO198" s="719"/>
      <c r="AP198" s="719"/>
      <c r="AQ198" s="719"/>
      <c r="AR198" s="719"/>
    </row>
    <row r="199" spans="1:46" s="685" customFormat="1" ht="17.100000000000001" customHeight="1">
      <c r="A199" s="1215"/>
      <c r="B199" s="1215"/>
      <c r="C199" s="1215"/>
      <c r="D199" s="1215"/>
      <c r="E199" s="1215"/>
      <c r="F199" s="1008"/>
      <c r="G199" s="1017"/>
      <c r="H199" s="1018"/>
      <c r="I199" s="1019"/>
      <c r="J199" s="1009"/>
      <c r="K199" s="1162"/>
      <c r="L199" s="1280"/>
      <c r="M199" s="1325"/>
      <c r="N199" s="1222"/>
      <c r="O199" s="709"/>
      <c r="P199" s="711"/>
      <c r="Q199" s="710"/>
      <c r="R199" s="706"/>
      <c r="S199" s="706"/>
      <c r="T199" s="706"/>
      <c r="U199" s="706"/>
      <c r="V199" s="706"/>
      <c r="W199" s="706"/>
      <c r="X199" s="706"/>
      <c r="Y199" s="706"/>
      <c r="Z199" s="707"/>
      <c r="AA199" s="707"/>
      <c r="AB199" s="708"/>
      <c r="AC199" s="704"/>
      <c r="AD199" s="704"/>
      <c r="AE199" s="708"/>
      <c r="AF199" s="704"/>
      <c r="AG199" s="1286"/>
      <c r="AH199" s="719"/>
      <c r="AI199" s="722"/>
      <c r="AJ199" s="722"/>
      <c r="AK199" s="722"/>
      <c r="AL199" s="722"/>
      <c r="AM199" s="722"/>
      <c r="AN199" s="722"/>
      <c r="AO199" s="719"/>
      <c r="AP199" s="719"/>
      <c r="AQ199" s="719"/>
      <c r="AR199" s="719"/>
    </row>
    <row r="200" spans="1:46" s="684" customFormat="1" ht="15" customHeight="1">
      <c r="A200" s="1215"/>
      <c r="B200" s="1215"/>
      <c r="C200" s="1215"/>
      <c r="D200" s="1215"/>
      <c r="E200" s="1016"/>
      <c r="F200" s="1010"/>
      <c r="G200" s="1012"/>
      <c r="H200" s="1010"/>
      <c r="I200" s="1019"/>
      <c r="J200" s="1009"/>
      <c r="K200" s="1003"/>
      <c r="L200" s="688"/>
      <c r="M200" s="697" t="s">
        <v>5</v>
      </c>
      <c r="N200" s="697"/>
      <c r="O200" s="697"/>
      <c r="P200" s="697"/>
      <c r="Q200" s="697"/>
      <c r="R200" s="697"/>
      <c r="S200" s="697"/>
      <c r="T200" s="697"/>
      <c r="U200" s="697"/>
      <c r="V200" s="697"/>
      <c r="W200" s="697"/>
      <c r="X200" s="697"/>
      <c r="Y200" s="697"/>
      <c r="Z200" s="697"/>
      <c r="AA200" s="697"/>
      <c r="AB200" s="697"/>
      <c r="AC200" s="697"/>
      <c r="AD200" s="697"/>
      <c r="AE200" s="697"/>
      <c r="AF200" s="697"/>
      <c r="AG200" s="1287"/>
      <c r="AH200" s="721"/>
      <c r="AI200" s="721"/>
      <c r="AJ200" s="723"/>
      <c r="AK200" s="723"/>
      <c r="AL200" s="723"/>
      <c r="AM200" s="723"/>
      <c r="AN200" s="723"/>
      <c r="AO200" s="721"/>
      <c r="AP200" s="721"/>
      <c r="AQ200" s="721"/>
      <c r="AR200" s="721"/>
    </row>
    <row r="201" spans="1:46" s="684" customFormat="1" ht="15" customHeight="1">
      <c r="A201" s="1215"/>
      <c r="B201" s="1215"/>
      <c r="C201" s="1215"/>
      <c r="D201" s="1016"/>
      <c r="E201" s="1016"/>
      <c r="F201" s="1010"/>
      <c r="G201" s="1017"/>
      <c r="H201" s="1010"/>
      <c r="I201" s="1003"/>
      <c r="J201" s="994"/>
      <c r="K201" s="1003"/>
      <c r="L201" s="688"/>
      <c r="M201" s="696" t="s">
        <v>17</v>
      </c>
      <c r="N201" s="696"/>
      <c r="O201" s="696"/>
      <c r="P201" s="696"/>
      <c r="Q201" s="696"/>
      <c r="R201" s="696"/>
      <c r="S201" s="696"/>
      <c r="T201" s="696"/>
      <c r="U201" s="696"/>
      <c r="V201" s="696"/>
      <c r="W201" s="696"/>
      <c r="X201" s="696"/>
      <c r="Y201" s="696"/>
      <c r="Z201" s="696"/>
      <c r="AA201" s="696"/>
      <c r="AB201" s="696"/>
      <c r="AC201" s="696"/>
      <c r="AD201" s="696"/>
      <c r="AE201" s="696"/>
      <c r="AF201" s="704"/>
      <c r="AG201" s="699"/>
      <c r="AH201" s="721"/>
      <c r="AI201" s="721"/>
      <c r="AJ201" s="723"/>
      <c r="AK201" s="723"/>
      <c r="AL201" s="723"/>
      <c r="AM201" s="723"/>
      <c r="AN201" s="723"/>
      <c r="AO201" s="721"/>
      <c r="AP201" s="721"/>
      <c r="AQ201" s="721"/>
      <c r="AR201" s="721"/>
    </row>
    <row r="202" spans="1:46" s="684" customFormat="1" ht="15" customHeight="1">
      <c r="A202" s="1215"/>
      <c r="B202" s="1215"/>
      <c r="C202" s="1016"/>
      <c r="D202" s="1016"/>
      <c r="E202" s="1016"/>
      <c r="F202" s="1010"/>
      <c r="G202" s="1017"/>
      <c r="H202" s="1010"/>
      <c r="I202" s="1003"/>
      <c r="J202" s="994"/>
      <c r="K202" s="1003"/>
      <c r="L202" s="688"/>
      <c r="M202" s="695" t="s">
        <v>18</v>
      </c>
      <c r="N202" s="695"/>
      <c r="O202" s="695"/>
      <c r="P202" s="695"/>
      <c r="Q202" s="695"/>
      <c r="R202" s="695"/>
      <c r="S202" s="695"/>
      <c r="T202" s="695"/>
      <c r="U202" s="695"/>
      <c r="V202" s="695"/>
      <c r="W202" s="695"/>
      <c r="X202" s="695"/>
      <c r="Y202" s="695"/>
      <c r="Z202" s="691"/>
      <c r="AA202" s="691"/>
      <c r="AB202" s="708"/>
      <c r="AC202" s="704"/>
      <c r="AD202" s="703"/>
      <c r="AE202" s="695"/>
      <c r="AF202" s="704"/>
      <c r="AG202" s="699"/>
      <c r="AH202" s="721"/>
      <c r="AI202" s="721"/>
      <c r="AJ202" s="721"/>
      <c r="AK202" s="721"/>
      <c r="AL202" s="721"/>
      <c r="AM202" s="721"/>
      <c r="AN202" s="721"/>
      <c r="AO202" s="721"/>
      <c r="AP202" s="721"/>
      <c r="AQ202" s="721"/>
      <c r="AR202" s="721"/>
    </row>
    <row r="203" spans="1:46" s="684" customFormat="1" ht="15" customHeight="1">
      <c r="A203" s="1215"/>
      <c r="B203" s="1016"/>
      <c r="C203" s="1016"/>
      <c r="D203" s="1016"/>
      <c r="E203" s="1016"/>
      <c r="F203" s="1010"/>
      <c r="G203" s="1017"/>
      <c r="H203" s="1010"/>
      <c r="I203" s="1003"/>
      <c r="J203" s="994"/>
      <c r="K203" s="1003"/>
      <c r="L203" s="688"/>
      <c r="M203" s="698" t="s">
        <v>19</v>
      </c>
      <c r="N203" s="698"/>
      <c r="O203" s="698"/>
      <c r="P203" s="698"/>
      <c r="Q203" s="698"/>
      <c r="R203" s="698"/>
      <c r="S203" s="698"/>
      <c r="T203" s="698"/>
      <c r="U203" s="698"/>
      <c r="V203" s="698"/>
      <c r="W203" s="698"/>
      <c r="X203" s="698"/>
      <c r="Y203" s="698"/>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989"/>
      <c r="B204" s="989"/>
      <c r="C204" s="989"/>
      <c r="D204" s="989"/>
      <c r="E204" s="989"/>
      <c r="F204" s="989"/>
      <c r="G204" s="1002"/>
      <c r="H204" s="1003"/>
      <c r="I204" s="993"/>
      <c r="J204" s="994"/>
      <c r="K204" s="989"/>
      <c r="L204" s="688"/>
      <c r="M204" s="705" t="s">
        <v>308</v>
      </c>
      <c r="N204" s="705"/>
      <c r="O204" s="705"/>
      <c r="P204" s="705"/>
      <c r="Q204" s="705"/>
      <c r="R204" s="705"/>
      <c r="S204" s="705"/>
      <c r="T204" s="705"/>
      <c r="U204" s="705"/>
      <c r="V204" s="705"/>
      <c r="W204" s="705"/>
      <c r="X204" s="705"/>
      <c r="Y204" s="705"/>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17"/>
      <c r="R206" s="157"/>
      <c r="S206" s="157"/>
      <c r="T206" s="157"/>
      <c r="U206" s="1217"/>
      <c r="V206" s="157"/>
      <c r="W206" s="157"/>
      <c r="X206" s="157"/>
      <c r="Y206" s="1088"/>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7"/>
      <c r="R207" s="157"/>
      <c r="S207" s="157"/>
      <c r="T207" s="157"/>
      <c r="U207" s="1217"/>
      <c r="V207" s="157"/>
      <c r="W207" s="157"/>
      <c r="X207" s="157"/>
      <c r="Y207" s="157"/>
      <c r="Z207" s="157"/>
      <c r="AA207" s="157"/>
      <c r="AB207" s="157"/>
      <c r="AC207" s="157"/>
    </row>
    <row r="208" spans="1:46" ht="15" customHeight="1">
      <c r="G208" s="156"/>
      <c r="H208" s="157"/>
      <c r="I208" s="157"/>
      <c r="J208" s="85"/>
      <c r="K208" s="157"/>
      <c r="L208" s="157"/>
      <c r="M208" s="157"/>
      <c r="N208" s="157"/>
      <c r="O208" s="157"/>
      <c r="Q208" s="1217"/>
      <c r="V208" s="157"/>
      <c r="W208" s="157"/>
      <c r="X208" s="157"/>
      <c r="Z208" s="157"/>
      <c r="AA208" s="157"/>
      <c r="AB208" s="157"/>
      <c r="AC208" s="730"/>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1"/>
      <c r="B210" s="731"/>
      <c r="C210" s="731"/>
      <c r="D210" s="731"/>
      <c r="E210" s="731"/>
      <c r="F210" s="731"/>
      <c r="G210" s="734"/>
      <c r="H210" s="735"/>
      <c r="I210" s="735"/>
      <c r="J210" s="732"/>
      <c r="K210" s="735"/>
      <c r="L210" s="735"/>
      <c r="M210" s="735"/>
      <c r="N210" s="1334" t="s">
        <v>84</v>
      </c>
      <c r="O210" s="1292"/>
      <c r="P210" s="1288">
        <v>1</v>
      </c>
      <c r="Q210" s="1335"/>
      <c r="R210" s="1222" t="s">
        <v>83</v>
      </c>
      <c r="S210" s="1336"/>
      <c r="T210" s="1326">
        <v>1</v>
      </c>
      <c r="U210" s="1218"/>
      <c r="V210" s="1222" t="s">
        <v>83</v>
      </c>
      <c r="W210" s="837"/>
      <c r="X210" s="738">
        <v>1</v>
      </c>
      <c r="Y210" s="1088"/>
      <c r="Z210" s="735"/>
      <c r="AA210" s="735"/>
      <c r="AB210" s="735"/>
      <c r="AC210" s="735"/>
      <c r="AD210" s="735"/>
      <c r="AE210" s="731"/>
      <c r="AF210" s="729"/>
      <c r="AG210" s="729"/>
      <c r="AH210" s="729"/>
      <c r="AI210" s="729"/>
      <c r="AJ210" s="729"/>
      <c r="AK210" s="729"/>
      <c r="AL210" s="729"/>
      <c r="AM210" s="729"/>
      <c r="AN210" s="729"/>
      <c r="AO210" s="729"/>
      <c r="AP210" s="729"/>
      <c r="AQ210" s="729"/>
      <c r="AR210" s="729"/>
      <c r="AS210" s="729"/>
      <c r="AT210" s="729"/>
      <c r="AU210" s="729"/>
      <c r="AV210" s="729"/>
      <c r="AW210" s="729"/>
      <c r="AX210" s="729"/>
      <c r="AY210" s="729"/>
      <c r="AZ210" s="729"/>
      <c r="BA210" s="729"/>
      <c r="BB210" s="729"/>
      <c r="BC210" s="729"/>
      <c r="BD210" s="729"/>
      <c r="BE210" s="729"/>
      <c r="BF210" s="729"/>
      <c r="BG210" s="729"/>
      <c r="BH210" s="729"/>
      <c r="BI210" s="729"/>
      <c r="BJ210" s="729"/>
      <c r="BK210" s="729"/>
      <c r="BL210" s="729"/>
      <c r="BM210" s="729"/>
      <c r="BN210" s="729"/>
      <c r="BO210" s="729"/>
      <c r="BP210" s="729"/>
      <c r="BQ210" s="729"/>
      <c r="BR210" s="729"/>
      <c r="BS210" s="729"/>
      <c r="BT210" s="729"/>
      <c r="BU210" s="729"/>
      <c r="BV210" s="729"/>
      <c r="BW210" s="729"/>
      <c r="BX210" s="729"/>
      <c r="BY210" s="729"/>
      <c r="BZ210" s="729"/>
      <c r="CA210" s="729"/>
      <c r="CB210" s="729"/>
      <c r="CC210" s="729"/>
      <c r="CD210" s="729"/>
      <c r="CE210" s="729"/>
    </row>
    <row r="211" spans="1:83" ht="15" customHeight="1">
      <c r="A211" s="731"/>
      <c r="B211" s="731"/>
      <c r="C211" s="731"/>
      <c r="D211" s="731"/>
      <c r="E211" s="731"/>
      <c r="F211" s="731"/>
      <c r="G211" s="734"/>
      <c r="H211" s="735"/>
      <c r="I211" s="735"/>
      <c r="J211" s="732"/>
      <c r="K211" s="735"/>
      <c r="L211" s="735"/>
      <c r="M211" s="735"/>
      <c r="N211" s="1334"/>
      <c r="O211" s="1292"/>
      <c r="P211" s="1288"/>
      <c r="Q211" s="1335"/>
      <c r="R211" s="1222"/>
      <c r="S211" s="1337"/>
      <c r="T211" s="1327"/>
      <c r="U211" s="1218"/>
      <c r="V211" s="1222"/>
      <c r="W211" s="736"/>
      <c r="X211" s="736"/>
      <c r="Y211" s="736" t="s">
        <v>711</v>
      </c>
      <c r="Z211" s="735"/>
      <c r="AA211" s="735"/>
      <c r="AB211" s="735"/>
      <c r="AC211" s="735"/>
      <c r="AD211" s="735"/>
      <c r="AE211" s="735"/>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34"/>
      <c r="O212" s="1292"/>
      <c r="P212" s="1288"/>
      <c r="Q212" s="1335"/>
      <c r="R212" s="1222"/>
      <c r="S212" s="733"/>
      <c r="T212" s="733"/>
      <c r="U212" s="736" t="s">
        <v>712</v>
      </c>
      <c r="V212" s="836"/>
      <c r="W212" s="737"/>
      <c r="X212" s="737"/>
      <c r="Y212" s="737"/>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22"/>
      <c r="O213" s="834"/>
      <c r="P213" s="834"/>
      <c r="Q213" s="835"/>
      <c r="R213" s="836"/>
      <c r="S213" s="737"/>
      <c r="T213" s="737"/>
      <c r="U213" s="737"/>
      <c r="V213" s="737"/>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2" customFormat="1" ht="18.75" customHeight="1">
      <c r="X216" s="721"/>
      <c r="Y216" s="721"/>
      <c r="Z216" s="721"/>
      <c r="AA216" s="721"/>
      <c r="AB216" s="721"/>
      <c r="AC216" s="721"/>
      <c r="AD216" s="721"/>
      <c r="AE216" s="721"/>
      <c r="AF216" s="721"/>
      <c r="AG216" s="721"/>
      <c r="AH216" s="721"/>
      <c r="AI216" s="721"/>
      <c r="AJ216" s="721"/>
    </row>
    <row r="217" spans="1:83" s="35" customFormat="1" ht="17.100000000000001" customHeight="1">
      <c r="G217" s="35" t="s">
        <v>13</v>
      </c>
      <c r="I217" s="35" t="s">
        <v>744</v>
      </c>
      <c r="V217" s="158"/>
      <c r="X217" s="217"/>
      <c r="Y217" s="217"/>
      <c r="Z217" s="217"/>
      <c r="AA217" s="217"/>
      <c r="AB217" s="217"/>
      <c r="AC217" s="217"/>
      <c r="AD217" s="217"/>
      <c r="AE217" s="217"/>
      <c r="AF217" s="217"/>
      <c r="AG217" s="217"/>
      <c r="AH217" s="217"/>
      <c r="AI217" s="217"/>
      <c r="AJ217" s="217"/>
    </row>
    <row r="218" spans="1:83" s="742" customFormat="1" ht="17.100000000000001" customHeight="1">
      <c r="L218" s="122"/>
      <c r="M218" s="122"/>
      <c r="N218" s="122"/>
      <c r="O218" s="122"/>
      <c r="P218" s="122"/>
      <c r="Q218" s="122"/>
      <c r="R218" s="122"/>
      <c r="S218" s="122"/>
      <c r="T218" s="122"/>
      <c r="U218" s="122"/>
      <c r="V218" s="122"/>
      <c r="W218" s="122"/>
      <c r="X218" s="721"/>
      <c r="Y218" s="721"/>
      <c r="Z218" s="721"/>
      <c r="AA218" s="721"/>
      <c r="AB218" s="721"/>
      <c r="AC218" s="721"/>
      <c r="AD218" s="721"/>
      <c r="AE218" s="721"/>
      <c r="AF218" s="721"/>
      <c r="AG218" s="721"/>
      <c r="AH218" s="721"/>
      <c r="AI218" s="721"/>
      <c r="AJ218" s="721"/>
    </row>
    <row r="219" spans="1:83" s="799" customFormat="1" ht="22.8">
      <c r="A219" s="1215">
        <v>1</v>
      </c>
      <c r="B219" s="883"/>
      <c r="C219" s="883"/>
      <c r="D219" s="883"/>
      <c r="E219" s="884"/>
      <c r="F219" s="885"/>
      <c r="G219" s="885"/>
      <c r="H219" s="885"/>
      <c r="I219" s="886"/>
      <c r="J219" s="881"/>
      <c r="K219" s="888"/>
      <c r="L219" s="781">
        <f>mergeValue(A219)</f>
        <v>1</v>
      </c>
      <c r="M219" s="641" t="s">
        <v>20</v>
      </c>
      <c r="N219" s="646"/>
      <c r="O219" s="1251"/>
      <c r="P219" s="1252"/>
      <c r="Q219" s="1252"/>
      <c r="R219" s="1252"/>
      <c r="S219" s="1252"/>
      <c r="T219" s="1252"/>
      <c r="U219" s="1252"/>
      <c r="V219" s="1253"/>
      <c r="W219" s="630" t="s">
        <v>475</v>
      </c>
      <c r="X219" s="808"/>
      <c r="Y219" s="829"/>
      <c r="Z219" s="829" t="str">
        <f t="shared" ref="Z219:Z232" si="3">IF(M219="","",M219 )</f>
        <v>Наименование тарифа</v>
      </c>
      <c r="AA219" s="829"/>
      <c r="AB219" s="829"/>
      <c r="AC219" s="829"/>
      <c r="AD219" s="808"/>
      <c r="AE219" s="808"/>
      <c r="AF219" s="808"/>
      <c r="AG219" s="808"/>
      <c r="AH219" s="808"/>
      <c r="AI219" s="808"/>
      <c r="AJ219" s="808"/>
    </row>
    <row r="220" spans="1:83" s="799" customFormat="1" ht="34.200000000000003">
      <c r="A220" s="1215"/>
      <c r="B220" s="1215">
        <v>1</v>
      </c>
      <c r="C220" s="883"/>
      <c r="D220" s="883"/>
      <c r="E220" s="885"/>
      <c r="F220" s="885"/>
      <c r="G220" s="885"/>
      <c r="H220" s="885"/>
      <c r="I220" s="880"/>
      <c r="J220" s="879"/>
      <c r="K220" s="882"/>
      <c r="L220" s="781" t="str">
        <f>mergeValue(A220) &amp;"."&amp; mergeValue(B220)</f>
        <v>1.1</v>
      </c>
      <c r="M220" s="692" t="s">
        <v>16</v>
      </c>
      <c r="N220" s="646"/>
      <c r="O220" s="1251"/>
      <c r="P220" s="1252"/>
      <c r="Q220" s="1252"/>
      <c r="R220" s="1252"/>
      <c r="S220" s="1252"/>
      <c r="T220" s="1252"/>
      <c r="U220" s="1252"/>
      <c r="V220" s="1253"/>
      <c r="W220" s="630" t="s">
        <v>476</v>
      </c>
      <c r="X220" s="808"/>
      <c r="Y220" s="829"/>
      <c r="Z220" s="829" t="str">
        <f t="shared" si="3"/>
        <v>Территория действия тарифа</v>
      </c>
      <c r="AA220" s="829"/>
      <c r="AB220" s="829"/>
      <c r="AC220" s="829"/>
      <c r="AD220" s="808"/>
      <c r="AE220" s="808"/>
      <c r="AF220" s="808"/>
      <c r="AG220" s="808"/>
      <c r="AH220" s="808"/>
      <c r="AI220" s="808"/>
      <c r="AJ220" s="808"/>
    </row>
    <row r="221" spans="1:83" s="799" customFormat="1" ht="22.8">
      <c r="A221" s="1215"/>
      <c r="B221" s="1215"/>
      <c r="C221" s="1215">
        <v>1</v>
      </c>
      <c r="D221" s="883"/>
      <c r="E221" s="885"/>
      <c r="F221" s="885"/>
      <c r="G221" s="885"/>
      <c r="H221" s="885"/>
      <c r="I221" s="887"/>
      <c r="J221" s="879"/>
      <c r="K221" s="882"/>
      <c r="L221" s="781" t="str">
        <f>mergeValue(A221) &amp;"."&amp; mergeValue(B221)&amp;"."&amp; mergeValue(C221)</f>
        <v>1.1.1</v>
      </c>
      <c r="M221" s="693" t="s">
        <v>7</v>
      </c>
      <c r="N221" s="646"/>
      <c r="O221" s="1251"/>
      <c r="P221" s="1252"/>
      <c r="Q221" s="1252"/>
      <c r="R221" s="1252"/>
      <c r="S221" s="1252"/>
      <c r="T221" s="1252"/>
      <c r="U221" s="1252"/>
      <c r="V221" s="1253"/>
      <c r="W221" s="630" t="s">
        <v>632</v>
      </c>
      <c r="X221" s="808"/>
      <c r="Y221" s="829"/>
      <c r="Z221" s="829" t="str">
        <f t="shared" si="3"/>
        <v xml:space="preserve">Наименование системы теплоснабжения </v>
      </c>
      <c r="AA221" s="829"/>
      <c r="AB221" s="829"/>
      <c r="AC221" s="829"/>
      <c r="AD221" s="808"/>
      <c r="AE221" s="808"/>
      <c r="AF221" s="808"/>
      <c r="AG221" s="808"/>
      <c r="AH221" s="808"/>
      <c r="AI221" s="808"/>
      <c r="AJ221" s="808"/>
    </row>
    <row r="222" spans="1:83" s="799" customFormat="1" ht="22.8">
      <c r="A222" s="1215"/>
      <c r="B222" s="1215"/>
      <c r="C222" s="1215"/>
      <c r="D222" s="1215">
        <v>1</v>
      </c>
      <c r="E222" s="885"/>
      <c r="F222" s="885"/>
      <c r="G222" s="885"/>
      <c r="H222" s="885"/>
      <c r="I222" s="887"/>
      <c r="J222" s="879"/>
      <c r="K222" s="882"/>
      <c r="L222" s="781" t="str">
        <f>mergeValue(A222) &amp;"."&amp; mergeValue(B222)&amp;"."&amp; mergeValue(C222)&amp;"."&amp; mergeValue(D222)</f>
        <v>1.1.1.1</v>
      </c>
      <c r="M222" s="694" t="s">
        <v>22</v>
      </c>
      <c r="N222" s="646"/>
      <c r="O222" s="1251"/>
      <c r="P222" s="1252"/>
      <c r="Q222" s="1252"/>
      <c r="R222" s="1252"/>
      <c r="S222" s="1252"/>
      <c r="T222" s="1252"/>
      <c r="U222" s="1252"/>
      <c r="V222" s="1253"/>
      <c r="W222" s="630" t="s">
        <v>633</v>
      </c>
      <c r="X222" s="808"/>
      <c r="Y222" s="829"/>
      <c r="Z222" s="829" t="str">
        <f t="shared" si="3"/>
        <v xml:space="preserve">Источник тепловой энергии  </v>
      </c>
      <c r="AA222" s="829"/>
      <c r="AB222" s="829"/>
      <c r="AC222" s="829"/>
      <c r="AD222" s="808"/>
      <c r="AE222" s="808"/>
      <c r="AF222" s="808"/>
      <c r="AG222" s="808"/>
      <c r="AH222" s="808"/>
      <c r="AI222" s="808"/>
      <c r="AJ222" s="808"/>
    </row>
    <row r="223" spans="1:83" s="799" customFormat="1" ht="114">
      <c r="A223" s="1215"/>
      <c r="B223" s="1215"/>
      <c r="C223" s="1215"/>
      <c r="D223" s="1215"/>
      <c r="E223" s="1215">
        <v>1</v>
      </c>
      <c r="F223" s="885"/>
      <c r="G223" s="885"/>
      <c r="H223" s="883">
        <v>1</v>
      </c>
      <c r="I223" s="1215">
        <v>1</v>
      </c>
      <c r="J223" s="885"/>
      <c r="K223" s="890"/>
      <c r="L223" s="781" t="str">
        <f>mergeValue(A223) &amp;"."&amp; mergeValue(B223)&amp;"."&amp; mergeValue(C223)&amp;"."&amp; mergeValue(D223)&amp;"."&amp; mergeValue(E223)</f>
        <v>1.1.1.1.1</v>
      </c>
      <c r="M223" s="554" t="s">
        <v>9</v>
      </c>
      <c r="N223" s="646"/>
      <c r="O223" s="1218"/>
      <c r="P223" s="1219"/>
      <c r="Q223" s="1219"/>
      <c r="R223" s="1219"/>
      <c r="S223" s="1219"/>
      <c r="T223" s="1219"/>
      <c r="U223" s="1219"/>
      <c r="V223" s="1220"/>
      <c r="W223" s="630" t="s">
        <v>637</v>
      </c>
      <c r="X223" s="808"/>
      <c r="Y223" s="829"/>
      <c r="Z223" s="829" t="str">
        <f t="shared" si="3"/>
        <v>Схема подключения теплопотребляющей установки к коллектору источника тепловой энергии</v>
      </c>
      <c r="AA223" s="829"/>
      <c r="AB223" s="829"/>
      <c r="AC223" s="829"/>
      <c r="AD223" s="808"/>
      <c r="AE223" s="808"/>
      <c r="AF223" s="808"/>
      <c r="AG223" s="808"/>
      <c r="AH223" s="808"/>
      <c r="AI223" s="808"/>
      <c r="AJ223" s="808"/>
    </row>
    <row r="224" spans="1:83" s="799" customFormat="1" ht="91.2">
      <c r="A224" s="1215"/>
      <c r="B224" s="1215"/>
      <c r="C224" s="1215"/>
      <c r="D224" s="1215"/>
      <c r="E224" s="1215"/>
      <c r="F224" s="1215">
        <v>1</v>
      </c>
      <c r="G224" s="883"/>
      <c r="H224" s="883"/>
      <c r="I224" s="1215"/>
      <c r="J224" s="1215">
        <v>1</v>
      </c>
      <c r="K224" s="891"/>
      <c r="L224" s="781" t="str">
        <f>mergeValue(A224) &amp;"."&amp; mergeValue(B224)&amp;"."&amp; mergeValue(C224)&amp;"."&amp; mergeValue(D224)&amp;"."&amp; mergeValue(E224)&amp;"."&amp; mergeValue(F224)</f>
        <v>1.1.1.1.1.1</v>
      </c>
      <c r="M224" s="555" t="s">
        <v>10</v>
      </c>
      <c r="N224" s="646"/>
      <c r="O224" s="1218"/>
      <c r="P224" s="1219"/>
      <c r="Q224" s="1219"/>
      <c r="R224" s="1219"/>
      <c r="S224" s="1219"/>
      <c r="T224" s="1219"/>
      <c r="U224" s="1219"/>
      <c r="V224" s="1220"/>
      <c r="W224" s="630" t="s">
        <v>635</v>
      </c>
      <c r="X224" s="808"/>
      <c r="Y224" s="829"/>
      <c r="Z224" s="829" t="str">
        <f t="shared" si="3"/>
        <v>Группа потребителей</v>
      </c>
      <c r="AA224" s="829"/>
      <c r="AB224" s="829"/>
      <c r="AC224" s="829"/>
      <c r="AD224" s="808"/>
      <c r="AE224" s="808"/>
      <c r="AF224" s="808"/>
      <c r="AG224" s="808"/>
      <c r="AH224" s="808"/>
      <c r="AI224" s="808"/>
      <c r="AJ224" s="808"/>
    </row>
    <row r="225" spans="1:43" s="799" customFormat="1" ht="195.75" customHeight="1">
      <c r="A225" s="1215"/>
      <c r="B225" s="1215"/>
      <c r="C225" s="1215"/>
      <c r="D225" s="1215"/>
      <c r="E225" s="1215"/>
      <c r="F225" s="1215"/>
      <c r="G225" s="883">
        <v>1</v>
      </c>
      <c r="H225" s="883"/>
      <c r="I225" s="1215"/>
      <c r="J225" s="1215"/>
      <c r="K225" s="891">
        <v>1</v>
      </c>
      <c r="L225" s="781" t="str">
        <f>mergeValue(A225) &amp;"."&amp; mergeValue(B225)&amp;"."&amp; mergeValue(C225)&amp;"."&amp; mergeValue(D225)&amp;"."&amp; mergeValue(E225)&amp;"."&amp; mergeValue(F225)&amp;"."&amp; mergeValue(G225)</f>
        <v>1.1.1.1.1.1.1</v>
      </c>
      <c r="M225" s="1065"/>
      <c r="N225" s="646"/>
      <c r="O225" s="763"/>
      <c r="P225" s="763"/>
      <c r="Q225" s="763"/>
      <c r="R225" s="1221"/>
      <c r="S225" s="1222" t="s">
        <v>83</v>
      </c>
      <c r="T225" s="1221"/>
      <c r="U225" s="1222" t="s">
        <v>83</v>
      </c>
      <c r="V225" s="763"/>
      <c r="W225" s="1214" t="s">
        <v>654</v>
      </c>
      <c r="X225" s="808" t="str">
        <f>strCheckDate(O226:V226)</f>
        <v/>
      </c>
      <c r="Y225" s="829"/>
      <c r="Z225" s="829" t="str">
        <f t="shared" si="3"/>
        <v/>
      </c>
      <c r="AA225" s="829"/>
      <c r="AB225" s="829"/>
      <c r="AC225" s="829"/>
      <c r="AD225" s="808"/>
      <c r="AE225" s="808"/>
      <c r="AF225" s="808"/>
      <c r="AG225" s="808"/>
      <c r="AH225" s="808"/>
      <c r="AI225" s="808"/>
      <c r="AJ225" s="808"/>
    </row>
    <row r="226" spans="1:43" s="799" customFormat="1" ht="14.25" hidden="1" customHeight="1">
      <c r="A226" s="1215"/>
      <c r="B226" s="1215"/>
      <c r="C226" s="1215"/>
      <c r="D226" s="1215"/>
      <c r="E226" s="1215"/>
      <c r="F226" s="1215"/>
      <c r="G226" s="883"/>
      <c r="H226" s="883"/>
      <c r="I226" s="1215"/>
      <c r="J226" s="1215"/>
      <c r="K226" s="891"/>
      <c r="L226" s="800"/>
      <c r="M226" s="646"/>
      <c r="N226" s="646"/>
      <c r="O226" s="763"/>
      <c r="P226" s="763"/>
      <c r="Q226" s="769" t="str">
        <f>R225 &amp; "-" &amp; T225</f>
        <v>-</v>
      </c>
      <c r="R226" s="1221"/>
      <c r="S226" s="1222"/>
      <c r="T226" s="1221"/>
      <c r="U226" s="1222"/>
      <c r="V226" s="763"/>
      <c r="W226" s="1214"/>
      <c r="X226" s="808"/>
      <c r="Y226" s="829"/>
      <c r="Z226" s="829" t="str">
        <f t="shared" si="3"/>
        <v/>
      </c>
      <c r="AA226" s="829"/>
      <c r="AB226" s="829"/>
      <c r="AC226" s="829"/>
      <c r="AD226" s="808"/>
      <c r="AE226" s="808"/>
      <c r="AF226" s="808"/>
      <c r="AG226" s="808"/>
      <c r="AH226" s="808"/>
      <c r="AI226" s="808"/>
      <c r="AJ226" s="808"/>
    </row>
    <row r="227" spans="1:43" s="799" customFormat="1" ht="15" customHeight="1">
      <c r="A227" s="1215"/>
      <c r="B227" s="1215"/>
      <c r="C227" s="1215"/>
      <c r="D227" s="1215"/>
      <c r="E227" s="1215"/>
      <c r="F227" s="1215"/>
      <c r="G227" s="885"/>
      <c r="H227" s="883"/>
      <c r="I227" s="1215"/>
      <c r="J227" s="1215"/>
      <c r="K227" s="890"/>
      <c r="L227" s="688"/>
      <c r="M227" s="557" t="s">
        <v>25</v>
      </c>
      <c r="N227" s="765"/>
      <c r="O227" s="765"/>
      <c r="P227" s="765"/>
      <c r="Q227" s="765"/>
      <c r="R227" s="765"/>
      <c r="S227" s="765"/>
      <c r="T227" s="765"/>
      <c r="U227" s="765"/>
      <c r="V227" s="762"/>
      <c r="W227" s="1214"/>
      <c r="X227" s="808"/>
      <c r="Y227" s="829"/>
      <c r="Z227" s="829" t="str">
        <f t="shared" si="3"/>
        <v>Добавить вид теплоносителя (параметры теплоносителя)</v>
      </c>
      <c r="AA227" s="829"/>
      <c r="AB227" s="829"/>
      <c r="AC227" s="829"/>
      <c r="AD227" s="808"/>
      <c r="AE227" s="808"/>
      <c r="AF227" s="808"/>
      <c r="AG227" s="808"/>
      <c r="AH227" s="808"/>
      <c r="AI227" s="808"/>
      <c r="AJ227" s="808"/>
    </row>
    <row r="228" spans="1:43" s="799" customFormat="1" ht="15" customHeight="1">
      <c r="A228" s="1215"/>
      <c r="B228" s="1215"/>
      <c r="C228" s="1215"/>
      <c r="D228" s="1215"/>
      <c r="E228" s="1215"/>
      <c r="F228" s="885"/>
      <c r="G228" s="885"/>
      <c r="H228" s="883"/>
      <c r="I228" s="1215"/>
      <c r="J228" s="885"/>
      <c r="K228" s="890"/>
      <c r="L228" s="688"/>
      <c r="M228" s="556" t="s">
        <v>11</v>
      </c>
      <c r="N228" s="765"/>
      <c r="O228" s="765"/>
      <c r="P228" s="765"/>
      <c r="Q228" s="765"/>
      <c r="R228" s="765"/>
      <c r="S228" s="765"/>
      <c r="T228" s="765"/>
      <c r="U228" s="764"/>
      <c r="V228" s="765"/>
      <c r="W228" s="665"/>
      <c r="X228" s="808"/>
      <c r="Y228" s="829"/>
      <c r="Z228" s="829" t="str">
        <f t="shared" si="3"/>
        <v>Добавить группу потребителей</v>
      </c>
      <c r="AA228" s="829"/>
      <c r="AB228" s="829"/>
      <c r="AC228" s="829"/>
      <c r="AD228" s="808"/>
      <c r="AE228" s="808"/>
      <c r="AF228" s="808"/>
      <c r="AG228" s="808"/>
      <c r="AH228" s="808"/>
      <c r="AI228" s="808"/>
      <c r="AJ228" s="808"/>
    </row>
    <row r="229" spans="1:43" s="799" customFormat="1" ht="15" customHeight="1">
      <c r="A229" s="1215"/>
      <c r="B229" s="1215"/>
      <c r="C229" s="1215"/>
      <c r="D229" s="1215"/>
      <c r="E229" s="889"/>
      <c r="F229" s="885"/>
      <c r="G229" s="885"/>
      <c r="H229" s="885"/>
      <c r="I229" s="881"/>
      <c r="J229" s="878"/>
      <c r="K229" s="888"/>
      <c r="L229" s="688"/>
      <c r="M229" s="760" t="s">
        <v>12</v>
      </c>
      <c r="N229" s="765"/>
      <c r="O229" s="765"/>
      <c r="P229" s="765"/>
      <c r="Q229" s="765"/>
      <c r="R229" s="765"/>
      <c r="S229" s="765"/>
      <c r="T229" s="765"/>
      <c r="U229" s="764"/>
      <c r="V229" s="765"/>
      <c r="W229" s="665"/>
      <c r="X229" s="808"/>
      <c r="Y229" s="829"/>
      <c r="Z229" s="829" t="str">
        <f t="shared" si="3"/>
        <v>Добавить схему подключения</v>
      </c>
      <c r="AA229" s="829"/>
      <c r="AB229" s="829"/>
      <c r="AC229" s="829"/>
      <c r="AD229" s="808"/>
      <c r="AE229" s="808"/>
      <c r="AF229" s="808"/>
      <c r="AG229" s="808"/>
      <c r="AH229" s="808"/>
      <c r="AI229" s="808"/>
      <c r="AJ229" s="808"/>
    </row>
    <row r="230" spans="1:43" s="799" customFormat="1" ht="15" customHeight="1">
      <c r="A230" s="1215"/>
      <c r="B230" s="1215"/>
      <c r="C230" s="1215"/>
      <c r="D230" s="889"/>
      <c r="E230" s="889"/>
      <c r="F230" s="885"/>
      <c r="G230" s="885"/>
      <c r="H230" s="885"/>
      <c r="I230" s="881"/>
      <c r="J230" s="878"/>
      <c r="K230" s="888"/>
      <c r="L230" s="688"/>
      <c r="M230" s="759" t="s">
        <v>17</v>
      </c>
      <c r="N230" s="765"/>
      <c r="O230" s="765"/>
      <c r="P230" s="765"/>
      <c r="Q230" s="765"/>
      <c r="R230" s="765"/>
      <c r="S230" s="765"/>
      <c r="T230" s="765"/>
      <c r="U230" s="764"/>
      <c r="V230" s="765"/>
      <c r="W230" s="665"/>
      <c r="X230" s="808"/>
      <c r="Y230" s="829"/>
      <c r="Z230" s="829" t="str">
        <f t="shared" si="3"/>
        <v>Добавить источник тепловой энергии</v>
      </c>
      <c r="AA230" s="829"/>
      <c r="AB230" s="829"/>
      <c r="AC230" s="829"/>
      <c r="AD230" s="808"/>
      <c r="AE230" s="808"/>
      <c r="AF230" s="808"/>
      <c r="AG230" s="808"/>
      <c r="AH230" s="808"/>
      <c r="AI230" s="808"/>
      <c r="AJ230" s="808"/>
    </row>
    <row r="231" spans="1:43" s="799" customFormat="1" ht="15" customHeight="1">
      <c r="A231" s="1215"/>
      <c r="B231" s="1215"/>
      <c r="C231" s="889"/>
      <c r="D231" s="889"/>
      <c r="E231" s="889"/>
      <c r="F231" s="889"/>
      <c r="G231" s="894"/>
      <c r="H231" s="881"/>
      <c r="I231" s="892"/>
      <c r="J231" s="878"/>
      <c r="K231" s="893"/>
      <c r="L231" s="688"/>
      <c r="M231" s="758" t="s">
        <v>18</v>
      </c>
      <c r="N231" s="765"/>
      <c r="O231" s="765"/>
      <c r="P231" s="765"/>
      <c r="Q231" s="765"/>
      <c r="R231" s="765"/>
      <c r="S231" s="765"/>
      <c r="T231" s="765"/>
      <c r="U231" s="764"/>
      <c r="V231" s="765"/>
      <c r="W231" s="665"/>
      <c r="X231" s="808"/>
      <c r="Y231" s="829"/>
      <c r="Z231" s="829" t="str">
        <f t="shared" si="3"/>
        <v>Добавить наименование системы теплоснабжения</v>
      </c>
      <c r="AA231" s="829"/>
      <c r="AB231" s="829"/>
      <c r="AC231" s="829"/>
      <c r="AD231" s="808"/>
      <c r="AE231" s="808"/>
      <c r="AF231" s="808"/>
      <c r="AG231" s="808"/>
      <c r="AH231" s="808"/>
      <c r="AI231" s="808"/>
      <c r="AJ231" s="808"/>
    </row>
    <row r="232" spans="1:43" s="799" customFormat="1" ht="15" customHeight="1">
      <c r="A232" s="1215"/>
      <c r="B232" s="889"/>
      <c r="C232" s="889"/>
      <c r="D232" s="889"/>
      <c r="E232" s="889"/>
      <c r="F232" s="889"/>
      <c r="G232" s="894"/>
      <c r="H232" s="881"/>
      <c r="I232" s="881"/>
      <c r="J232" s="878"/>
      <c r="K232" s="888"/>
      <c r="L232" s="688"/>
      <c r="M232" s="733" t="s">
        <v>19</v>
      </c>
      <c r="N232" s="765"/>
      <c r="O232" s="765"/>
      <c r="P232" s="765"/>
      <c r="Q232" s="765"/>
      <c r="R232" s="765"/>
      <c r="S232" s="765"/>
      <c r="T232" s="765"/>
      <c r="U232" s="764"/>
      <c r="V232" s="765"/>
      <c r="W232" s="665"/>
      <c r="X232" s="808"/>
      <c r="Y232" s="829"/>
      <c r="Z232" s="829" t="str">
        <f t="shared" si="3"/>
        <v>Добавить территорию действия тарифа</v>
      </c>
      <c r="AA232" s="829"/>
      <c r="AB232" s="829"/>
      <c r="AC232" s="829"/>
      <c r="AD232" s="808"/>
      <c r="AE232" s="808"/>
      <c r="AF232" s="808"/>
      <c r="AG232" s="808"/>
      <c r="AH232" s="808"/>
      <c r="AI232" s="808"/>
      <c r="AJ232" s="808"/>
    </row>
    <row r="233" spans="1:43" s="742" customFormat="1" ht="15" customHeight="1">
      <c r="A233" s="877"/>
      <c r="B233" s="877"/>
      <c r="C233" s="877"/>
      <c r="D233" s="877"/>
      <c r="E233" s="877"/>
      <c r="F233" s="877"/>
      <c r="G233" s="877"/>
      <c r="H233" s="877"/>
      <c r="I233" s="877"/>
      <c r="J233" s="877"/>
      <c r="K233" s="877"/>
      <c r="L233" s="493"/>
      <c r="M233" s="736" t="s">
        <v>308</v>
      </c>
      <c r="N233" s="765"/>
      <c r="O233" s="765"/>
      <c r="P233" s="765"/>
      <c r="Q233" s="765"/>
      <c r="R233" s="765"/>
      <c r="S233" s="765"/>
      <c r="T233" s="765"/>
      <c r="U233" s="764"/>
      <c r="V233" s="765"/>
      <c r="W233" s="765"/>
      <c r="X233" s="765"/>
      <c r="Y233" s="765"/>
      <c r="Z233" s="765"/>
      <c r="AA233" s="765"/>
      <c r="AB233" s="764"/>
      <c r="AC233" s="765"/>
      <c r="AD233" s="665"/>
      <c r="AE233" s="721"/>
      <c r="AF233" s="721"/>
      <c r="AG233" s="721"/>
      <c r="AH233" s="721"/>
    </row>
    <row r="234" spans="1:43" s="989" customFormat="1" ht="18.75" customHeight="1">
      <c r="X234" s="1010"/>
      <c r="Y234" s="1010"/>
      <c r="Z234" s="1010"/>
      <c r="AA234" s="1010"/>
      <c r="AB234" s="1010"/>
      <c r="AC234" s="1010"/>
      <c r="AD234" s="1010"/>
      <c r="AE234" s="1010"/>
      <c r="AF234" s="1010"/>
      <c r="AG234" s="1010"/>
      <c r="AH234" s="1010"/>
      <c r="AI234" s="1010"/>
      <c r="AJ234" s="1010"/>
    </row>
    <row r="235" spans="1:43"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43" s="989" customFormat="1" ht="17.100000000000001" customHeight="1">
      <c r="L236" s="122"/>
      <c r="M236" s="122"/>
      <c r="N236" s="122"/>
      <c r="O236" s="122"/>
      <c r="P236" s="122"/>
      <c r="Q236" s="122"/>
      <c r="R236" s="122"/>
      <c r="S236" s="122"/>
      <c r="T236" s="122"/>
      <c r="U236" s="122"/>
      <c r="V236" s="122"/>
      <c r="W236" s="122"/>
      <c r="X236" s="1010"/>
      <c r="Y236" s="1010"/>
      <c r="Z236" s="1010"/>
      <c r="AA236" s="1010"/>
      <c r="AB236" s="1010"/>
      <c r="AC236" s="1010"/>
      <c r="AD236" s="1010"/>
      <c r="AE236" s="1010"/>
      <c r="AF236" s="1010"/>
      <c r="AG236" s="1010"/>
      <c r="AH236" s="1010"/>
      <c r="AI236" s="1010"/>
      <c r="AJ236" s="1010"/>
    </row>
    <row r="237" spans="1:43" s="990" customFormat="1" ht="22.8">
      <c r="A237" s="1215">
        <v>1</v>
      </c>
      <c r="B237" s="1015"/>
      <c r="C237" s="1015"/>
      <c r="D237" s="1015"/>
      <c r="E237" s="981"/>
      <c r="F237" s="1026"/>
      <c r="G237" s="1026"/>
      <c r="H237" s="1026"/>
      <c r="I237" s="983"/>
      <c r="J237" s="979"/>
      <c r="K237" s="963"/>
      <c r="L237" s="1030">
        <f>mergeValue(A237)</f>
        <v>1</v>
      </c>
      <c r="M237" s="641" t="s">
        <v>20</v>
      </c>
      <c r="N237" s="646"/>
      <c r="O237" s="1251"/>
      <c r="P237" s="1252"/>
      <c r="Q237" s="1252"/>
      <c r="R237" s="1252"/>
      <c r="S237" s="1252"/>
      <c r="T237" s="1252"/>
      <c r="U237" s="1252"/>
      <c r="V237" s="1252"/>
      <c r="W237" s="1252"/>
      <c r="X237" s="1252"/>
      <c r="Y237" s="1252"/>
      <c r="Z237" s="1252"/>
      <c r="AA237" s="1252"/>
      <c r="AB237" s="1252"/>
      <c r="AC237" s="1253"/>
      <c r="AD237" s="630" t="s">
        <v>475</v>
      </c>
      <c r="AE237" s="1008"/>
      <c r="AF237" s="829"/>
      <c r="AG237" s="829" t="str">
        <f t="shared" ref="AG237:AG250" si="4">IF(M237="","",M237 )</f>
        <v>Наименование тарифа</v>
      </c>
      <c r="AH237" s="829"/>
      <c r="AI237" s="829"/>
      <c r="AJ237" s="829"/>
      <c r="AK237" s="1008"/>
      <c r="AL237" s="1008"/>
      <c r="AM237" s="1008"/>
      <c r="AN237" s="1008"/>
      <c r="AO237" s="1008"/>
      <c r="AP237" s="1008"/>
      <c r="AQ237" s="1008"/>
    </row>
    <row r="238" spans="1:43" s="990" customFormat="1" ht="34.200000000000003">
      <c r="A238" s="1215"/>
      <c r="B238" s="1215">
        <v>1</v>
      </c>
      <c r="C238" s="1015"/>
      <c r="D238" s="1015"/>
      <c r="E238" s="1026"/>
      <c r="F238" s="1026"/>
      <c r="G238" s="1026"/>
      <c r="H238" s="1026"/>
      <c r="I238" s="1021"/>
      <c r="J238" s="954"/>
      <c r="K238" s="957"/>
      <c r="L238" s="1030" t="str">
        <f>mergeValue(A238) &amp;"."&amp; mergeValue(B238)</f>
        <v>1.1</v>
      </c>
      <c r="M238" s="692" t="s">
        <v>16</v>
      </c>
      <c r="N238" s="646"/>
      <c r="O238" s="1251"/>
      <c r="P238" s="1252"/>
      <c r="Q238" s="1252"/>
      <c r="R238" s="1252"/>
      <c r="S238" s="1252"/>
      <c r="T238" s="1252"/>
      <c r="U238" s="1252"/>
      <c r="V238" s="1252"/>
      <c r="W238" s="1252"/>
      <c r="X238" s="1252"/>
      <c r="Y238" s="1252"/>
      <c r="Z238" s="1252"/>
      <c r="AA238" s="1252"/>
      <c r="AB238" s="1252"/>
      <c r="AC238" s="1253"/>
      <c r="AD238" s="630" t="s">
        <v>476</v>
      </c>
      <c r="AE238" s="1008"/>
      <c r="AF238" s="829"/>
      <c r="AG238" s="829" t="str">
        <f t="shared" si="4"/>
        <v>Территория действия тарифа</v>
      </c>
      <c r="AH238" s="829"/>
      <c r="AI238" s="829"/>
      <c r="AJ238" s="829"/>
      <c r="AK238" s="1008"/>
      <c r="AL238" s="1008"/>
      <c r="AM238" s="1008"/>
      <c r="AN238" s="1008"/>
      <c r="AO238" s="1008"/>
      <c r="AP238" s="1008"/>
      <c r="AQ238" s="1008"/>
    </row>
    <row r="239" spans="1:43" s="990" customFormat="1" ht="22.8">
      <c r="A239" s="1215"/>
      <c r="B239" s="1215"/>
      <c r="C239" s="1215">
        <v>1</v>
      </c>
      <c r="D239" s="1015"/>
      <c r="E239" s="1026"/>
      <c r="F239" s="1026"/>
      <c r="G239" s="1026"/>
      <c r="H239" s="1026"/>
      <c r="I239" s="962"/>
      <c r="J239" s="954"/>
      <c r="K239" s="957"/>
      <c r="L239" s="1030" t="str">
        <f>mergeValue(A239) &amp;"."&amp; mergeValue(B239)&amp;"."&amp; mergeValue(C239)</f>
        <v>1.1.1</v>
      </c>
      <c r="M239" s="693" t="s">
        <v>7</v>
      </c>
      <c r="N239" s="646"/>
      <c r="O239" s="1251"/>
      <c r="P239" s="1252"/>
      <c r="Q239" s="1252"/>
      <c r="R239" s="1252"/>
      <c r="S239" s="1252"/>
      <c r="T239" s="1252"/>
      <c r="U239" s="1252"/>
      <c r="V239" s="1252"/>
      <c r="W239" s="1252"/>
      <c r="X239" s="1252"/>
      <c r="Y239" s="1252"/>
      <c r="Z239" s="1252"/>
      <c r="AA239" s="1252"/>
      <c r="AB239" s="1252"/>
      <c r="AC239" s="1253"/>
      <c r="AD239" s="630" t="s">
        <v>632</v>
      </c>
      <c r="AE239" s="1008"/>
      <c r="AF239" s="829"/>
      <c r="AG239" s="829" t="str">
        <f t="shared" si="4"/>
        <v xml:space="preserve">Наименование системы теплоснабжения </v>
      </c>
      <c r="AH239" s="829"/>
      <c r="AI239" s="829"/>
      <c r="AJ239" s="829"/>
      <c r="AK239" s="1008"/>
      <c r="AL239" s="1008"/>
      <c r="AM239" s="1008"/>
      <c r="AN239" s="1008"/>
      <c r="AO239" s="1008"/>
      <c r="AP239" s="1008"/>
      <c r="AQ239" s="1008"/>
    </row>
    <row r="240" spans="1:43" s="990" customFormat="1" ht="22.8">
      <c r="A240" s="1215"/>
      <c r="B240" s="1215"/>
      <c r="C240" s="1215"/>
      <c r="D240" s="1215">
        <v>1</v>
      </c>
      <c r="E240" s="1026"/>
      <c r="F240" s="1026"/>
      <c r="G240" s="1026"/>
      <c r="H240" s="1026"/>
      <c r="I240" s="962"/>
      <c r="J240" s="954"/>
      <c r="K240" s="957"/>
      <c r="L240" s="1030" t="str">
        <f>mergeValue(A240) &amp;"."&amp; mergeValue(B240)&amp;"."&amp; mergeValue(C240)&amp;"."&amp; mergeValue(D240)</f>
        <v>1.1.1.1</v>
      </c>
      <c r="M240" s="694" t="s">
        <v>22</v>
      </c>
      <c r="N240" s="646"/>
      <c r="O240" s="1251"/>
      <c r="P240" s="1252"/>
      <c r="Q240" s="1252"/>
      <c r="R240" s="1252"/>
      <c r="S240" s="1252"/>
      <c r="T240" s="1252"/>
      <c r="U240" s="1252"/>
      <c r="V240" s="1252"/>
      <c r="W240" s="1252"/>
      <c r="X240" s="1252"/>
      <c r="Y240" s="1252"/>
      <c r="Z240" s="1252"/>
      <c r="AA240" s="1252"/>
      <c r="AB240" s="1252"/>
      <c r="AC240" s="1253"/>
      <c r="AD240" s="630" t="s">
        <v>633</v>
      </c>
      <c r="AE240" s="1008"/>
      <c r="AF240" s="829"/>
      <c r="AG240" s="829" t="str">
        <f t="shared" si="4"/>
        <v xml:space="preserve">Источник тепловой энергии  </v>
      </c>
      <c r="AH240" s="829"/>
      <c r="AI240" s="829"/>
      <c r="AJ240" s="829"/>
      <c r="AK240" s="1008"/>
      <c r="AL240" s="1008"/>
      <c r="AM240" s="1008"/>
      <c r="AN240" s="1008"/>
      <c r="AO240" s="1008"/>
      <c r="AP240" s="1008"/>
      <c r="AQ240" s="1008"/>
    </row>
    <row r="241" spans="1:43" s="990" customFormat="1" ht="114">
      <c r="A241" s="1215"/>
      <c r="B241" s="1215"/>
      <c r="C241" s="1215"/>
      <c r="D241" s="1215"/>
      <c r="E241" s="1215">
        <v>1</v>
      </c>
      <c r="F241" s="1026"/>
      <c r="G241" s="1026"/>
      <c r="H241" s="1015">
        <v>1</v>
      </c>
      <c r="I241" s="1215">
        <v>1</v>
      </c>
      <c r="J241" s="1026"/>
      <c r="K241" s="965"/>
      <c r="L241" s="1030" t="str">
        <f>mergeValue(A241) &amp;"."&amp; mergeValue(B241)&amp;"."&amp; mergeValue(C241)&amp;"."&amp; mergeValue(D241)&amp;"."&amp; mergeValue(E241)</f>
        <v>1.1.1.1.1</v>
      </c>
      <c r="M241" s="554" t="s">
        <v>9</v>
      </c>
      <c r="N241" s="646"/>
      <c r="O241" s="1218"/>
      <c r="P241" s="1219"/>
      <c r="Q241" s="1219"/>
      <c r="R241" s="1219"/>
      <c r="S241" s="1219"/>
      <c r="T241" s="1219"/>
      <c r="U241" s="1219"/>
      <c r="V241" s="1219"/>
      <c r="W241" s="1219"/>
      <c r="X241" s="1219"/>
      <c r="Y241" s="1219"/>
      <c r="Z241" s="1219"/>
      <c r="AA241" s="1219"/>
      <c r="AB241" s="1219"/>
      <c r="AC241" s="1220"/>
      <c r="AD241" s="630" t="s">
        <v>637</v>
      </c>
      <c r="AE241" s="1008"/>
      <c r="AF241" s="829"/>
      <c r="AG241" s="829" t="str">
        <f t="shared" si="4"/>
        <v>Схема подключения теплопотребляющей установки к коллектору источника тепловой энергии</v>
      </c>
      <c r="AH241" s="829"/>
      <c r="AI241" s="829"/>
      <c r="AJ241" s="829"/>
      <c r="AK241" s="1008"/>
      <c r="AL241" s="1008"/>
      <c r="AM241" s="1008"/>
      <c r="AN241" s="1008"/>
      <c r="AO241" s="1008"/>
      <c r="AP241" s="1008"/>
      <c r="AQ241" s="1008"/>
    </row>
    <row r="242" spans="1:43" s="990" customFormat="1" ht="91.2">
      <c r="A242" s="1215"/>
      <c r="B242" s="1215"/>
      <c r="C242" s="1215"/>
      <c r="D242" s="1215"/>
      <c r="E242" s="1215"/>
      <c r="F242" s="1215">
        <v>1</v>
      </c>
      <c r="G242" s="1015"/>
      <c r="H242" s="1015"/>
      <c r="I242" s="1215"/>
      <c r="J242" s="1215">
        <v>1</v>
      </c>
      <c r="K242" s="966"/>
      <c r="L242" s="1030" t="str">
        <f>mergeValue(A242) &amp;"."&amp; mergeValue(B242)&amp;"."&amp; mergeValue(C242)&amp;"."&amp; mergeValue(D242)&amp;"."&amp; mergeValue(E242)&amp;"."&amp; mergeValue(F242)</f>
        <v>1.1.1.1.1.1</v>
      </c>
      <c r="M242" s="555" t="s">
        <v>10</v>
      </c>
      <c r="N242" s="646"/>
      <c r="O242" s="1218"/>
      <c r="P242" s="1219"/>
      <c r="Q242" s="1219"/>
      <c r="R242" s="1219"/>
      <c r="S242" s="1219"/>
      <c r="T242" s="1219"/>
      <c r="U242" s="1219"/>
      <c r="V242" s="1219"/>
      <c r="W242" s="1219"/>
      <c r="X242" s="1219"/>
      <c r="Y242" s="1219"/>
      <c r="Z242" s="1219"/>
      <c r="AA242" s="1219"/>
      <c r="AB242" s="1219"/>
      <c r="AC242" s="1220"/>
      <c r="AD242" s="630" t="s">
        <v>635</v>
      </c>
      <c r="AE242" s="1008"/>
      <c r="AF242" s="829"/>
      <c r="AG242" s="829" t="str">
        <f t="shared" si="4"/>
        <v>Группа потребителей</v>
      </c>
      <c r="AH242" s="829"/>
      <c r="AI242" s="829"/>
      <c r="AJ242" s="829"/>
      <c r="AK242" s="1008"/>
      <c r="AL242" s="1008"/>
      <c r="AM242" s="1008"/>
      <c r="AN242" s="1008"/>
      <c r="AO242" s="1008"/>
      <c r="AP242" s="1008"/>
      <c r="AQ242" s="1008"/>
    </row>
    <row r="243" spans="1:43" s="990" customFormat="1" ht="189" customHeight="1">
      <c r="A243" s="1215"/>
      <c r="B243" s="1215"/>
      <c r="C243" s="1215"/>
      <c r="D243" s="1215"/>
      <c r="E243" s="1215"/>
      <c r="F243" s="1215"/>
      <c r="G243" s="1015">
        <v>1</v>
      </c>
      <c r="H243" s="1015"/>
      <c r="I243" s="1215"/>
      <c r="J243" s="1215"/>
      <c r="K243" s="966">
        <v>1</v>
      </c>
      <c r="L243" s="1030" t="str">
        <f>mergeValue(A243) &amp;"."&amp; mergeValue(B243)&amp;"."&amp; mergeValue(C243)&amp;"."&amp; mergeValue(D243)&amp;"."&amp; mergeValue(E243)&amp;"."&amp; mergeValue(F243)&amp;"."&amp; mergeValue(G243)</f>
        <v>1.1.1.1.1.1.1</v>
      </c>
      <c r="M243" s="1065"/>
      <c r="N243" s="646"/>
      <c r="O243" s="683"/>
      <c r="P243" s="763"/>
      <c r="Q243" s="1089"/>
      <c r="R243" s="1221"/>
      <c r="S243" s="1222" t="s">
        <v>83</v>
      </c>
      <c r="T243" s="1221"/>
      <c r="U243" s="1222" t="s">
        <v>83</v>
      </c>
      <c r="V243" s="683"/>
      <c r="W243" s="763"/>
      <c r="X243" s="1089"/>
      <c r="Y243" s="1221"/>
      <c r="Z243" s="1222" t="s">
        <v>83</v>
      </c>
      <c r="AA243" s="1221"/>
      <c r="AB243" s="1222" t="s">
        <v>84</v>
      </c>
      <c r="AC243" s="763"/>
      <c r="AD243" s="1232" t="s">
        <v>654</v>
      </c>
      <c r="AE243" s="1008" t="str">
        <f>strCheckDate(O244:AC244)</f>
        <v/>
      </c>
      <c r="AF243" s="829"/>
      <c r="AG243" s="829" t="str">
        <f t="shared" si="4"/>
        <v/>
      </c>
      <c r="AH243" s="829"/>
      <c r="AI243" s="829"/>
      <c r="AJ243" s="829"/>
      <c r="AK243" s="1008"/>
      <c r="AL243" s="1008"/>
      <c r="AM243" s="1008"/>
      <c r="AN243" s="1008"/>
      <c r="AO243" s="1008"/>
      <c r="AP243" s="1008"/>
      <c r="AQ243" s="1008"/>
    </row>
    <row r="244" spans="1:43" s="990" customFormat="1" ht="11.25" hidden="1" customHeight="1">
      <c r="A244" s="1215"/>
      <c r="B244" s="1215"/>
      <c r="C244" s="1215"/>
      <c r="D244" s="1215"/>
      <c r="E244" s="1215"/>
      <c r="F244" s="1215"/>
      <c r="G244" s="1015"/>
      <c r="H244" s="1015"/>
      <c r="I244" s="1215"/>
      <c r="J244" s="1215"/>
      <c r="K244" s="966"/>
      <c r="L244" s="800"/>
      <c r="M244" s="646"/>
      <c r="N244" s="646"/>
      <c r="O244" s="763"/>
      <c r="P244" s="763"/>
      <c r="Q244" s="769" t="str">
        <f>R243 &amp; "-" &amp; T243</f>
        <v>-</v>
      </c>
      <c r="R244" s="1221"/>
      <c r="S244" s="1222"/>
      <c r="T244" s="1221"/>
      <c r="U244" s="1222"/>
      <c r="V244" s="763"/>
      <c r="W244" s="763"/>
      <c r="X244" s="769" t="str">
        <f>Y243 &amp; "-" &amp; AA243</f>
        <v>-</v>
      </c>
      <c r="Y244" s="1221"/>
      <c r="Z244" s="1222"/>
      <c r="AA244" s="1221"/>
      <c r="AB244" s="1222"/>
      <c r="AC244" s="763"/>
      <c r="AD244" s="1233"/>
      <c r="AE244" s="1008"/>
      <c r="AF244" s="829"/>
      <c r="AG244" s="829" t="str">
        <f t="shared" si="4"/>
        <v/>
      </c>
      <c r="AH244" s="829"/>
      <c r="AI244" s="829"/>
      <c r="AJ244" s="829"/>
      <c r="AK244" s="1008"/>
      <c r="AL244" s="1008"/>
      <c r="AM244" s="1008"/>
      <c r="AN244" s="1008"/>
      <c r="AO244" s="1008"/>
      <c r="AP244" s="1008"/>
      <c r="AQ244" s="1008"/>
    </row>
    <row r="245" spans="1:43" s="990" customFormat="1" ht="15" customHeight="1">
      <c r="A245" s="1215"/>
      <c r="B245" s="1215"/>
      <c r="C245" s="1215"/>
      <c r="D245" s="1215"/>
      <c r="E245" s="1215"/>
      <c r="F245" s="1215"/>
      <c r="G245" s="1026"/>
      <c r="H245" s="1015"/>
      <c r="I245" s="1215"/>
      <c r="J245" s="1215"/>
      <c r="K245" s="965"/>
      <c r="L245" s="688"/>
      <c r="M245" s="557" t="s">
        <v>25</v>
      </c>
      <c r="N245" s="1006"/>
      <c r="O245" s="1006"/>
      <c r="P245" s="1006"/>
      <c r="Q245" s="1006"/>
      <c r="R245" s="1006"/>
      <c r="S245" s="1006"/>
      <c r="T245" s="1006"/>
      <c r="U245" s="1006"/>
      <c r="V245" s="1006"/>
      <c r="W245" s="1006"/>
      <c r="X245" s="1006"/>
      <c r="Y245" s="1006"/>
      <c r="Z245" s="1006"/>
      <c r="AA245" s="1006"/>
      <c r="AB245" s="1006"/>
      <c r="AC245" s="762"/>
      <c r="AD245" s="1234"/>
      <c r="AE245" s="1008"/>
      <c r="AF245" s="829"/>
      <c r="AG245" s="829" t="str">
        <f t="shared" si="4"/>
        <v>Добавить вид теплоносителя (параметры теплоносителя)</v>
      </c>
      <c r="AH245" s="829"/>
      <c r="AI245" s="829"/>
      <c r="AJ245" s="829"/>
      <c r="AK245" s="1008"/>
      <c r="AL245" s="1008"/>
      <c r="AM245" s="1008"/>
      <c r="AN245" s="1008"/>
      <c r="AO245" s="1008"/>
      <c r="AP245" s="1008"/>
      <c r="AQ245" s="1008"/>
    </row>
    <row r="246" spans="1:43" s="990" customFormat="1" ht="15" customHeight="1">
      <c r="A246" s="1215"/>
      <c r="B246" s="1215"/>
      <c r="C246" s="1215"/>
      <c r="D246" s="1215"/>
      <c r="E246" s="1215"/>
      <c r="F246" s="1026"/>
      <c r="G246" s="1026"/>
      <c r="H246" s="1015"/>
      <c r="I246" s="1215"/>
      <c r="J246" s="1026"/>
      <c r="K246" s="965"/>
      <c r="L246" s="688"/>
      <c r="M246" s="556" t="s">
        <v>11</v>
      </c>
      <c r="N246" s="1006"/>
      <c r="O246" s="1006"/>
      <c r="P246" s="1006"/>
      <c r="Q246" s="1006"/>
      <c r="R246" s="1006"/>
      <c r="S246" s="1006"/>
      <c r="T246" s="1006"/>
      <c r="U246" s="1005"/>
      <c r="V246" s="1006"/>
      <c r="W246" s="1006"/>
      <c r="X246" s="1006"/>
      <c r="Y246" s="1006"/>
      <c r="Z246" s="1006"/>
      <c r="AA246" s="1006"/>
      <c r="AB246" s="1005"/>
      <c r="AC246" s="1006"/>
      <c r="AD246" s="665"/>
      <c r="AE246" s="1008"/>
      <c r="AF246" s="829"/>
      <c r="AG246" s="829" t="str">
        <f t="shared" si="4"/>
        <v>Добавить группу потребителей</v>
      </c>
      <c r="AH246" s="829"/>
      <c r="AI246" s="829"/>
      <c r="AJ246" s="829"/>
      <c r="AK246" s="1008"/>
      <c r="AL246" s="1008"/>
      <c r="AM246" s="1008"/>
      <c r="AN246" s="1008"/>
      <c r="AO246" s="1008"/>
      <c r="AP246" s="1008"/>
      <c r="AQ246" s="1008"/>
    </row>
    <row r="247" spans="1:43" s="990" customFormat="1" ht="15" customHeight="1">
      <c r="A247" s="1215"/>
      <c r="B247" s="1215"/>
      <c r="C247" s="1215"/>
      <c r="D247" s="1215"/>
      <c r="E247" s="964"/>
      <c r="F247" s="1026"/>
      <c r="G247" s="1026"/>
      <c r="H247" s="1026"/>
      <c r="I247" s="979"/>
      <c r="J247" s="994"/>
      <c r="K247" s="963"/>
      <c r="L247" s="688"/>
      <c r="M247" s="1001" t="s">
        <v>12</v>
      </c>
      <c r="N247" s="1006"/>
      <c r="O247" s="1006"/>
      <c r="P247" s="1006"/>
      <c r="Q247" s="1006"/>
      <c r="R247" s="1006"/>
      <c r="S247" s="1006"/>
      <c r="T247" s="1006"/>
      <c r="U247" s="1005"/>
      <c r="V247" s="1006"/>
      <c r="W247" s="1006"/>
      <c r="X247" s="1006"/>
      <c r="Y247" s="1006"/>
      <c r="Z247" s="1006"/>
      <c r="AA247" s="1006"/>
      <c r="AB247" s="1005"/>
      <c r="AC247" s="1006"/>
      <c r="AD247" s="665"/>
      <c r="AE247" s="1008"/>
      <c r="AF247" s="829"/>
      <c r="AG247" s="829" t="str">
        <f t="shared" si="4"/>
        <v>Добавить схему подключения</v>
      </c>
      <c r="AH247" s="829"/>
      <c r="AI247" s="829"/>
      <c r="AJ247" s="829"/>
      <c r="AK247" s="1008"/>
      <c r="AL247" s="1008"/>
      <c r="AM247" s="1008"/>
      <c r="AN247" s="1008"/>
      <c r="AO247" s="1008"/>
      <c r="AP247" s="1008"/>
      <c r="AQ247" s="1008"/>
    </row>
    <row r="248" spans="1:43" s="990" customFormat="1" ht="15" customHeight="1">
      <c r="A248" s="1215"/>
      <c r="B248" s="1215"/>
      <c r="C248" s="1215"/>
      <c r="D248" s="964"/>
      <c r="E248" s="964"/>
      <c r="F248" s="1026"/>
      <c r="G248" s="1026"/>
      <c r="H248" s="1026"/>
      <c r="I248" s="979"/>
      <c r="J248" s="994"/>
      <c r="K248" s="963"/>
      <c r="L248" s="688"/>
      <c r="M248" s="1000" t="s">
        <v>17</v>
      </c>
      <c r="N248" s="1006"/>
      <c r="O248" s="1006"/>
      <c r="P248" s="1006"/>
      <c r="Q248" s="1006"/>
      <c r="R248" s="1006"/>
      <c r="S248" s="1006"/>
      <c r="T248" s="1006"/>
      <c r="U248" s="1005"/>
      <c r="V248" s="1006"/>
      <c r="W248" s="1006"/>
      <c r="X248" s="1006"/>
      <c r="Y248" s="1006"/>
      <c r="Z248" s="1006"/>
      <c r="AA248" s="1006"/>
      <c r="AB248" s="1005"/>
      <c r="AC248" s="1006"/>
      <c r="AD248" s="665"/>
      <c r="AE248" s="1008"/>
      <c r="AF248" s="829"/>
      <c r="AG248" s="829" t="str">
        <f t="shared" si="4"/>
        <v>Добавить источник тепловой энергии</v>
      </c>
      <c r="AH248" s="829"/>
      <c r="AI248" s="829"/>
      <c r="AJ248" s="829"/>
      <c r="AK248" s="1008"/>
      <c r="AL248" s="1008"/>
      <c r="AM248" s="1008"/>
      <c r="AN248" s="1008"/>
      <c r="AO248" s="1008"/>
      <c r="AP248" s="1008"/>
      <c r="AQ248" s="1008"/>
    </row>
    <row r="249" spans="1:43" s="990" customFormat="1" ht="15" customHeight="1">
      <c r="A249" s="1215"/>
      <c r="B249" s="1215"/>
      <c r="C249" s="964"/>
      <c r="D249" s="964"/>
      <c r="E249" s="964"/>
      <c r="F249" s="964"/>
      <c r="G249" s="969"/>
      <c r="H249" s="979"/>
      <c r="I249" s="967"/>
      <c r="J249" s="994"/>
      <c r="K249" s="968"/>
      <c r="L249" s="688"/>
      <c r="M249" s="999" t="s">
        <v>18</v>
      </c>
      <c r="N249" s="1006"/>
      <c r="O249" s="1006"/>
      <c r="P249" s="1006"/>
      <c r="Q249" s="1006"/>
      <c r="R249" s="1006"/>
      <c r="S249" s="1006"/>
      <c r="T249" s="1006"/>
      <c r="U249" s="1005"/>
      <c r="V249" s="1006"/>
      <c r="W249" s="1006"/>
      <c r="X249" s="1006"/>
      <c r="Y249" s="1006"/>
      <c r="Z249" s="1006"/>
      <c r="AA249" s="1006"/>
      <c r="AB249" s="1005"/>
      <c r="AC249" s="1006"/>
      <c r="AD249" s="665"/>
      <c r="AE249" s="1008"/>
      <c r="AF249" s="829"/>
      <c r="AG249" s="829" t="str">
        <f t="shared" si="4"/>
        <v>Добавить наименование системы теплоснабжения</v>
      </c>
      <c r="AH249" s="829"/>
      <c r="AI249" s="829"/>
      <c r="AJ249" s="829"/>
      <c r="AK249" s="1008"/>
      <c r="AL249" s="1008"/>
      <c r="AM249" s="1008"/>
      <c r="AN249" s="1008"/>
      <c r="AO249" s="1008"/>
      <c r="AP249" s="1008"/>
      <c r="AQ249" s="1008"/>
    </row>
    <row r="250" spans="1:43" s="990" customFormat="1" ht="15" customHeight="1">
      <c r="A250" s="1215"/>
      <c r="B250" s="964"/>
      <c r="C250" s="964"/>
      <c r="D250" s="964"/>
      <c r="E250" s="964"/>
      <c r="F250" s="964"/>
      <c r="G250" s="969"/>
      <c r="H250" s="979"/>
      <c r="I250" s="979"/>
      <c r="J250" s="994"/>
      <c r="K250" s="963"/>
      <c r="L250" s="688"/>
      <c r="M250" s="733" t="s">
        <v>19</v>
      </c>
      <c r="N250" s="1006"/>
      <c r="O250" s="1006"/>
      <c r="P250" s="1006"/>
      <c r="Q250" s="1006"/>
      <c r="R250" s="1006"/>
      <c r="S250" s="1006"/>
      <c r="T250" s="1006"/>
      <c r="U250" s="1005"/>
      <c r="V250" s="1006"/>
      <c r="W250" s="1006"/>
      <c r="X250" s="1006"/>
      <c r="Y250" s="1006"/>
      <c r="Z250" s="1006"/>
      <c r="AA250" s="1006"/>
      <c r="AB250" s="1005"/>
      <c r="AC250" s="1006"/>
      <c r="AD250" s="665"/>
      <c r="AE250" s="1008"/>
      <c r="AF250" s="829"/>
      <c r="AG250" s="829" t="str">
        <f t="shared" si="4"/>
        <v>Добавить территорию действия тарифа</v>
      </c>
      <c r="AH250" s="829"/>
      <c r="AI250" s="829"/>
      <c r="AJ250" s="829"/>
      <c r="AK250" s="1008"/>
      <c r="AL250" s="1008"/>
      <c r="AM250" s="1008"/>
      <c r="AN250" s="1008"/>
      <c r="AO250" s="1008"/>
      <c r="AP250" s="1008"/>
      <c r="AQ250" s="1008"/>
    </row>
    <row r="251" spans="1:43" s="989" customFormat="1" ht="15" customHeight="1">
      <c r="L251" s="493"/>
      <c r="M251" s="736" t="s">
        <v>308</v>
      </c>
      <c r="N251" s="1006"/>
      <c r="O251" s="1006"/>
      <c r="P251" s="1006"/>
      <c r="Q251" s="1006"/>
      <c r="R251" s="1006"/>
      <c r="S251" s="1006"/>
      <c r="T251" s="1006"/>
      <c r="U251" s="1005"/>
      <c r="V251" s="1006"/>
      <c r="W251" s="665"/>
      <c r="X251" s="1010"/>
      <c r="Y251" s="1010"/>
      <c r="Z251" s="1010"/>
      <c r="AA251" s="1010"/>
      <c r="AB251" s="1010"/>
      <c r="AC251" s="1010"/>
      <c r="AD251" s="1010"/>
      <c r="AE251" s="1010"/>
      <c r="AF251" s="1010"/>
      <c r="AG251" s="1010"/>
      <c r="AH251" s="1010"/>
    </row>
    <row r="252" spans="1:43" s="597" customFormat="1" ht="15" customHeight="1">
      <c r="A252" s="596"/>
      <c r="B252" s="596"/>
      <c r="C252" s="596"/>
      <c r="D252" s="596"/>
      <c r="E252" s="596"/>
      <c r="F252" s="596"/>
      <c r="G252" s="595"/>
      <c r="H252" s="596"/>
      <c r="I252" s="407"/>
      <c r="J252" s="682"/>
      <c r="K252" s="407"/>
      <c r="L252" s="598"/>
      <c r="M252" s="676"/>
      <c r="N252" s="775"/>
      <c r="O252" s="775"/>
      <c r="P252" s="775"/>
      <c r="Q252" s="775"/>
      <c r="R252" s="775"/>
      <c r="S252" s="775"/>
      <c r="T252" s="775"/>
      <c r="U252" s="680"/>
      <c r="V252" s="775"/>
      <c r="W252" s="775"/>
      <c r="X252" s="775"/>
      <c r="Y252" s="775"/>
      <c r="Z252" s="775"/>
      <c r="AA252" s="775"/>
      <c r="AB252" s="680"/>
      <c r="AC252" s="775"/>
      <c r="AD252" s="680"/>
      <c r="AE252" s="596"/>
      <c r="AF252" s="596"/>
      <c r="AG252" s="596"/>
      <c r="AH252" s="596"/>
    </row>
    <row r="253" spans="1:43" s="35" customFormat="1" ht="11.4">
      <c r="A253" s="35" t="s">
        <v>276</v>
      </c>
    </row>
    <row r="254" spans="1:43" ht="11.4"/>
    <row r="255" spans="1:43" s="13" customFormat="1" ht="15" customHeight="1">
      <c r="C255" s="167"/>
      <c r="D255" s="123"/>
      <c r="E255" s="1069"/>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8">
      <c r="A272" s="91"/>
      <c r="B272" s="92"/>
      <c r="C272" s="20"/>
      <c r="D272" s="33"/>
      <c r="E272" s="32" t="s">
        <v>76</v>
      </c>
      <c r="F272" s="34"/>
      <c r="G272" s="27"/>
      <c r="I272" s="55"/>
    </row>
    <row r="273" spans="1:9" s="23" customFormat="1" ht="22.8">
      <c r="A273" s="91"/>
      <c r="B273" s="92"/>
      <c r="C273" s="20"/>
      <c r="D273" s="33"/>
      <c r="E273" s="32" t="s">
        <v>77</v>
      </c>
      <c r="F273" s="34"/>
      <c r="G273" s="27"/>
      <c r="I273" s="55"/>
    </row>
    <row r="274" spans="1:9" s="23" customFormat="1" ht="13.6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8">
      <c r="A276" s="91"/>
      <c r="B276" s="92"/>
      <c r="C276" s="20"/>
      <c r="D276" s="33"/>
      <c r="E276" s="41" t="s">
        <v>86</v>
      </c>
      <c r="F276" s="34"/>
      <c r="G276" s="27"/>
      <c r="I276" s="55"/>
    </row>
    <row r="277" spans="1:9" s="23" customFormat="1" ht="22.8">
      <c r="A277" s="91"/>
      <c r="B277" s="92"/>
      <c r="C277" s="20"/>
      <c r="D277" s="33"/>
      <c r="E277" s="41" t="s">
        <v>170</v>
      </c>
      <c r="F277" s="34"/>
      <c r="G277" s="27"/>
      <c r="I277" s="55"/>
    </row>
    <row r="278" spans="1:9" s="23" customFormat="1" ht="13.6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8">
      <c r="A280" s="91"/>
      <c r="B280" s="92"/>
      <c r="C280" s="20"/>
      <c r="D280" s="33"/>
      <c r="E280" s="41" t="s">
        <v>86</v>
      </c>
      <c r="F280" s="34"/>
      <c r="G280" s="27"/>
      <c r="I280" s="55"/>
    </row>
    <row r="281" spans="1:9" s="23" customFormat="1" ht="22.8">
      <c r="A281" s="91"/>
      <c r="B281" s="92"/>
      <c r="C281" s="20"/>
      <c r="D281" s="33"/>
      <c r="E281" s="41" t="s">
        <v>170</v>
      </c>
      <c r="F281" s="34"/>
      <c r="G281" s="27"/>
      <c r="I281" s="55"/>
    </row>
    <row r="282" spans="1:9" s="23" customFormat="1" ht="13.6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8">
      <c r="A284" s="91"/>
      <c r="B284" s="92"/>
      <c r="C284" s="20"/>
      <c r="D284" s="33"/>
      <c r="E284" s="32" t="s">
        <v>86</v>
      </c>
      <c r="F284" s="34"/>
      <c r="G284" s="27"/>
      <c r="I284" s="55"/>
    </row>
    <row r="285" spans="1:9" s="23" customFormat="1" ht="20.399999999999999">
      <c r="A285" s="91"/>
      <c r="B285" s="92"/>
      <c r="C285" s="20"/>
      <c r="D285" s="33"/>
      <c r="E285" s="32" t="s">
        <v>87</v>
      </c>
      <c r="F285" s="34"/>
      <c r="G285" s="27"/>
      <c r="I285" s="55"/>
    </row>
    <row r="286" spans="1:9" s="23" customFormat="1" ht="22.8">
      <c r="A286" s="91"/>
      <c r="B286" s="92"/>
      <c r="C286" s="20"/>
      <c r="D286" s="33"/>
      <c r="E286" s="41" t="s">
        <v>170</v>
      </c>
      <c r="F286" s="34"/>
      <c r="G286" s="27"/>
      <c r="I286" s="55"/>
    </row>
    <row r="287" spans="1:9" s="23" customFormat="1" ht="20.399999999999999">
      <c r="A287" s="91"/>
      <c r="B287" s="92"/>
      <c r="C287" s="20"/>
      <c r="D287" s="33"/>
      <c r="E287" s="32" t="s">
        <v>88</v>
      </c>
      <c r="F287" s="34"/>
      <c r="G287" s="27"/>
      <c r="I287" s="55"/>
    </row>
    <row r="289" spans="1:83" s="35" customFormat="1" ht="17.100000000000001" customHeight="1">
      <c r="A289" s="35" t="s">
        <v>325</v>
      </c>
    </row>
    <row r="291" spans="1:83" s="127" customFormat="1" ht="13.8">
      <c r="A291" s="185" t="s">
        <v>49</v>
      </c>
      <c r="B291" s="135" t="s">
        <v>252</v>
      </c>
      <c r="C291" s="136"/>
      <c r="D291" s="138"/>
      <c r="E291" s="447"/>
      <c r="F291" s="1082"/>
      <c r="G291" s="1082"/>
      <c r="H291" s="1082"/>
      <c r="I291" s="1087"/>
      <c r="J291" s="314"/>
      <c r="K291" s="315"/>
      <c r="M291" s="453"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8"/>
      <c r="E295" s="358"/>
      <c r="F295" s="358"/>
      <c r="G295" s="358"/>
      <c r="H295" s="358"/>
      <c r="I295" s="358"/>
      <c r="J295" s="358"/>
      <c r="K295" s="358"/>
      <c r="L295" s="358"/>
      <c r="U295" s="262"/>
    </row>
    <row r="296" spans="1:83" s="265" customFormat="1" ht="15" customHeight="1">
      <c r="A296" s="89"/>
      <c r="B296" s="186" t="s">
        <v>404</v>
      </c>
      <c r="C296" s="1303"/>
      <c r="D296" s="1163">
        <v>1</v>
      </c>
      <c r="E296" s="1217"/>
      <c r="F296" s="352"/>
      <c r="G296" s="188">
        <v>0</v>
      </c>
      <c r="H296" s="357"/>
      <c r="I296" s="250"/>
      <c r="J296" s="394" t="s">
        <v>518</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03"/>
      <c r="D297" s="1163"/>
      <c r="E297" s="1217"/>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8"/>
      <c r="G300" s="358"/>
      <c r="H300" s="358"/>
      <c r="I300" s="358"/>
      <c r="J300" s="358"/>
      <c r="K300" s="358"/>
      <c r="L300" s="358"/>
      <c r="Q300" s="268"/>
      <c r="U300" s="262"/>
    </row>
    <row r="301" spans="1:83" s="265" customFormat="1" ht="15" customHeight="1">
      <c r="A301" s="89"/>
      <c r="B301" s="186" t="s">
        <v>404</v>
      </c>
      <c r="C301" s="1304"/>
      <c r="D301" s="249"/>
      <c r="E301" s="455"/>
      <c r="F301" s="1305"/>
      <c r="G301" s="1163">
        <v>0</v>
      </c>
      <c r="H301" s="1161"/>
      <c r="I301" s="250"/>
      <c r="J301" s="394" t="s">
        <v>518</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04"/>
      <c r="D302" s="249"/>
      <c r="E302" s="455"/>
      <c r="F302" s="1305"/>
      <c r="G302" s="1163"/>
      <c r="H302" s="1161"/>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8"/>
      <c r="D306" s="261"/>
      <c r="E306" s="456"/>
      <c r="F306" s="261"/>
      <c r="G306" s="261"/>
      <c r="H306" s="261"/>
      <c r="I306" s="221"/>
      <c r="J306" s="188">
        <v>0</v>
      </c>
      <c r="K306" s="397"/>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4"/>
    <row r="309" spans="1:83" s="35" customFormat="1" ht="11.4">
      <c r="A309" s="35" t="s">
        <v>452</v>
      </c>
    </row>
    <row r="310" spans="1:83" ht="11.4"/>
    <row r="311" spans="1:83" s="36" customFormat="1" ht="20.100000000000001" customHeight="1">
      <c r="A311" s="97"/>
      <c r="B311" s="186"/>
      <c r="C311" s="86"/>
      <c r="D311" s="187"/>
      <c r="E311" s="292"/>
      <c r="F311" s="288"/>
      <c r="G311" s="293"/>
      <c r="I311" s="212"/>
      <c r="J311" s="212"/>
    </row>
    <row r="312" spans="1:83" ht="11.4"/>
    <row r="313" spans="1:83" ht="11.4"/>
    <row r="314" spans="1:83" s="35" customFormat="1" ht="11.4">
      <c r="A314" s="35" t="s">
        <v>467</v>
      </c>
    </row>
    <row r="315" spans="1:83" ht="11.4"/>
    <row r="316" spans="1:83" s="36" customFormat="1" ht="20.100000000000001" customHeight="1">
      <c r="A316" s="285"/>
      <c r="B316" s="186"/>
      <c r="C316" s="86"/>
      <c r="D316" s="187"/>
      <c r="E316" s="296"/>
      <c r="F316" s="295" t="s">
        <v>457</v>
      </c>
      <c r="G316" s="295" t="s">
        <v>457</v>
      </c>
      <c r="H316" s="314"/>
      <c r="I316" s="212"/>
      <c r="K316" s="212"/>
      <c r="L316" s="212"/>
    </row>
    <row r="317" spans="1:83" ht="11.4"/>
    <row r="318" spans="1:83" ht="11.4"/>
    <row r="319" spans="1:83" s="35" customFormat="1" ht="11.4">
      <c r="A319" s="35" t="s">
        <v>468</v>
      </c>
    </row>
    <row r="320" spans="1:83" ht="11.4"/>
    <row r="321" spans="1:20" s="36" customFormat="1" ht="20.100000000000001" customHeight="1">
      <c r="A321" s="285"/>
      <c r="B321" s="186"/>
      <c r="C321" s="86"/>
      <c r="D321" s="187"/>
      <c r="E321" s="296"/>
      <c r="F321" s="295" t="s">
        <v>457</v>
      </c>
      <c r="G321" s="413"/>
      <c r="H321" s="295" t="s">
        <v>457</v>
      </c>
      <c r="I321" s="212"/>
      <c r="K321" s="212"/>
      <c r="L321" s="212"/>
    </row>
    <row r="322" spans="1:20" ht="11.4"/>
    <row r="323" spans="1:20" ht="11.4"/>
    <row r="324" spans="1:20" s="35" customFormat="1" ht="11.4">
      <c r="A324" s="35" t="s">
        <v>469</v>
      </c>
    </row>
    <row r="325" spans="1:20" ht="11.4"/>
    <row r="326" spans="1:20" s="36" customFormat="1" ht="20.100000000000001" customHeight="1">
      <c r="A326" s="285"/>
      <c r="B326" s="186"/>
      <c r="C326" s="86"/>
      <c r="D326" s="187"/>
      <c r="E326" s="303">
        <f>E325</f>
        <v>0</v>
      </c>
      <c r="F326" s="295" t="s">
        <v>457</v>
      </c>
      <c r="G326" s="413"/>
      <c r="H326" s="295" t="s">
        <v>457</v>
      </c>
      <c r="I326" s="212"/>
      <c r="K326" s="212"/>
      <c r="L326" s="212"/>
    </row>
    <row r="327" spans="1:20" s="36" customFormat="1" ht="13.8">
      <c r="A327" s="285"/>
      <c r="B327" s="186"/>
      <c r="C327" s="86"/>
      <c r="D327" s="101"/>
      <c r="E327" s="304"/>
      <c r="F327" s="305"/>
      <c r="G327"/>
      <c r="H327" s="305"/>
      <c r="I327" s="212"/>
      <c r="K327" s="212"/>
      <c r="L327" s="212"/>
    </row>
    <row r="329" spans="1:20" s="35" customFormat="1" ht="11.4">
      <c r="A329" s="35" t="s">
        <v>470</v>
      </c>
    </row>
    <row r="330" spans="1:20" ht="11.4"/>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506</v>
      </c>
    </row>
    <row r="336" spans="1:20" s="190" customFormat="1" ht="409.6">
      <c r="A336" s="1213">
        <v>1</v>
      </c>
      <c r="B336" s="214"/>
      <c r="C336" s="214"/>
      <c r="D336" s="214"/>
      <c r="F336" s="334" t="str">
        <f>"2." &amp;mergeValue(A336)</f>
        <v>2.1</v>
      </c>
      <c r="G336" s="416" t="s">
        <v>493</v>
      </c>
      <c r="H336" s="317"/>
      <c r="I336" s="196" t="s">
        <v>589</v>
      </c>
      <c r="J336" s="333"/>
      <c r="K336" s="214"/>
      <c r="L336" s="214"/>
      <c r="M336" s="214"/>
      <c r="N336" s="214"/>
      <c r="O336" s="214"/>
      <c r="P336" s="214"/>
      <c r="Q336" s="214"/>
      <c r="R336" s="214"/>
      <c r="S336" s="214"/>
      <c r="T336" s="214"/>
    </row>
    <row r="337" spans="1:20" s="190" customFormat="1" ht="91.2">
      <c r="A337" s="1213"/>
      <c r="B337" s="214"/>
      <c r="C337" s="214"/>
      <c r="D337" s="214"/>
      <c r="F337" s="334" t="str">
        <f>"3." &amp;mergeValue(A337)</f>
        <v>3.1</v>
      </c>
      <c r="G337" s="416" t="s">
        <v>494</v>
      </c>
      <c r="H337" s="317"/>
      <c r="I337" s="196" t="s">
        <v>587</v>
      </c>
      <c r="J337" s="333"/>
      <c r="K337" s="214"/>
      <c r="L337" s="214"/>
      <c r="M337" s="214"/>
      <c r="N337" s="214"/>
      <c r="O337" s="214"/>
      <c r="P337" s="214"/>
      <c r="Q337" s="214"/>
      <c r="R337" s="214"/>
      <c r="S337" s="214"/>
      <c r="T337" s="214"/>
    </row>
    <row r="338" spans="1:20" s="190" customFormat="1" ht="57">
      <c r="A338" s="1213"/>
      <c r="B338" s="214"/>
      <c r="C338" s="214"/>
      <c r="D338" s="214"/>
      <c r="F338" s="334" t="str">
        <f>"4."&amp;mergeValue(A338)</f>
        <v>4.1</v>
      </c>
      <c r="G338" s="416" t="s">
        <v>495</v>
      </c>
      <c r="H338" s="318" t="s">
        <v>457</v>
      </c>
      <c r="I338" s="196"/>
      <c r="J338" s="333"/>
      <c r="K338" s="214"/>
      <c r="L338" s="214"/>
      <c r="M338" s="214"/>
      <c r="N338" s="214"/>
      <c r="O338" s="214"/>
      <c r="P338" s="214"/>
      <c r="Q338" s="214"/>
      <c r="R338" s="214"/>
      <c r="S338" s="214"/>
      <c r="T338" s="214"/>
    </row>
    <row r="339" spans="1:20" s="190" customFormat="1" ht="102.6">
      <c r="A339" s="1213"/>
      <c r="B339" s="1213">
        <v>1</v>
      </c>
      <c r="C339" s="341"/>
      <c r="D339" s="341"/>
      <c r="F339" s="334" t="str">
        <f>"4."&amp;mergeValue(A339) &amp;"."&amp;mergeValue(B339)</f>
        <v>4.1.1</v>
      </c>
      <c r="G339" s="324" t="s">
        <v>591</v>
      </c>
      <c r="H339" s="317" t="str">
        <f>IF(region_name="","",region_name)</f>
        <v>г.Санкт-Петербург</v>
      </c>
      <c r="I339" s="196" t="s">
        <v>498</v>
      </c>
      <c r="J339" s="333"/>
      <c r="K339" s="214"/>
      <c r="L339" s="214"/>
      <c r="M339" s="214"/>
      <c r="N339" s="214"/>
      <c r="O339" s="214"/>
      <c r="P339" s="214"/>
      <c r="Q339" s="214"/>
      <c r="R339" s="214"/>
      <c r="S339" s="214"/>
      <c r="T339" s="214"/>
    </row>
    <row r="340" spans="1:20" s="190" customFormat="1" ht="216.6">
      <c r="A340" s="1213"/>
      <c r="B340" s="1213"/>
      <c r="C340" s="1213">
        <v>1</v>
      </c>
      <c r="D340" s="341"/>
      <c r="F340" s="334" t="str">
        <f>"4."&amp;mergeValue(A340) &amp;"."&amp;mergeValue(B340)&amp;"."&amp;mergeValue(C340)</f>
        <v>4.1.1.1</v>
      </c>
      <c r="G340" s="340" t="s">
        <v>496</v>
      </c>
      <c r="H340" s="317"/>
      <c r="I340" s="196" t="s">
        <v>499</v>
      </c>
      <c r="J340" s="333"/>
      <c r="K340" s="214"/>
      <c r="L340" s="214"/>
      <c r="M340" s="214"/>
      <c r="N340" s="214"/>
      <c r="O340" s="214"/>
      <c r="P340" s="214"/>
      <c r="Q340" s="214"/>
      <c r="R340" s="214"/>
      <c r="S340" s="214"/>
      <c r="T340" s="214"/>
    </row>
    <row r="341" spans="1:20" s="190" customFormat="1" ht="33.75" customHeight="1">
      <c r="A341" s="1213"/>
      <c r="B341" s="1213"/>
      <c r="C341" s="1213"/>
      <c r="D341" s="341">
        <v>1</v>
      </c>
      <c r="F341" s="334" t="str">
        <f>"4."&amp;mergeValue(A341) &amp;"."&amp;mergeValue(B341)&amp;"."&amp;mergeValue(C341)&amp;"."&amp;mergeValue(D341)</f>
        <v>4.1.1.1.1</v>
      </c>
      <c r="G341" s="419" t="s">
        <v>497</v>
      </c>
      <c r="H341" s="317"/>
      <c r="I341" s="1214" t="s">
        <v>590</v>
      </c>
      <c r="J341" s="333"/>
      <c r="K341" s="214"/>
      <c r="L341" s="214"/>
      <c r="M341" s="214"/>
      <c r="N341" s="214"/>
      <c r="O341" s="214"/>
      <c r="P341" s="214"/>
      <c r="Q341" s="214"/>
      <c r="R341" s="214"/>
      <c r="S341" s="214"/>
      <c r="T341" s="214"/>
    </row>
    <row r="342" spans="1:20" s="190" customFormat="1" ht="18.600000000000001">
      <c r="A342" s="1213"/>
      <c r="B342" s="1213"/>
      <c r="C342" s="1213"/>
      <c r="D342" s="341"/>
      <c r="F342" s="423"/>
      <c r="G342" s="424" t="s">
        <v>4</v>
      </c>
      <c r="H342" s="425"/>
      <c r="I342" s="1214"/>
      <c r="J342" s="333"/>
      <c r="K342" s="214"/>
      <c r="L342" s="214"/>
      <c r="M342" s="214"/>
      <c r="N342" s="214"/>
      <c r="O342" s="214"/>
      <c r="P342" s="214"/>
      <c r="Q342" s="214"/>
      <c r="R342" s="214"/>
      <c r="S342" s="214"/>
      <c r="T342" s="214"/>
    </row>
    <row r="343" spans="1:20" s="190" customFormat="1" ht="18.600000000000001">
      <c r="A343" s="1213"/>
      <c r="B343" s="1213"/>
      <c r="C343" s="341"/>
      <c r="D343" s="341"/>
      <c r="F343" s="337"/>
      <c r="G343" s="149" t="s">
        <v>402</v>
      </c>
      <c r="H343" s="338"/>
      <c r="I343" s="339"/>
      <c r="J343" s="333"/>
      <c r="K343" s="214"/>
      <c r="L343" s="214"/>
      <c r="M343" s="214"/>
      <c r="N343" s="214"/>
      <c r="O343" s="214"/>
      <c r="P343" s="214"/>
      <c r="Q343" s="214"/>
      <c r="R343" s="214"/>
      <c r="S343" s="214"/>
      <c r="T343" s="214"/>
    </row>
    <row r="344" spans="1:20" s="190" customFormat="1" ht="18.600000000000001">
      <c r="A344" s="1213"/>
      <c r="B344" s="214"/>
      <c r="C344" s="214"/>
      <c r="D344" s="214"/>
      <c r="F344" s="337"/>
      <c r="G344" s="155" t="s">
        <v>505</v>
      </c>
      <c r="H344" s="338"/>
      <c r="I344" s="339"/>
      <c r="J344" s="333"/>
      <c r="K344" s="214"/>
      <c r="L344" s="214"/>
      <c r="M344" s="214"/>
      <c r="N344" s="214"/>
      <c r="O344" s="214"/>
      <c r="P344" s="214"/>
      <c r="Q344" s="214"/>
      <c r="R344" s="214"/>
      <c r="S344" s="214"/>
      <c r="T344" s="214"/>
    </row>
    <row r="345" spans="1:20" s="190" customFormat="1" ht="18.600000000000001">
      <c r="A345" s="214"/>
      <c r="B345" s="214"/>
      <c r="C345" s="214"/>
      <c r="D345" s="214"/>
      <c r="F345" s="337"/>
      <c r="G345" s="165" t="s">
        <v>504</v>
      </c>
      <c r="H345" s="338"/>
      <c r="I345" s="339"/>
      <c r="J345" s="333"/>
      <c r="K345" s="214"/>
      <c r="L345" s="214"/>
      <c r="M345" s="214"/>
      <c r="N345" s="214"/>
      <c r="O345" s="214"/>
      <c r="P345" s="214"/>
      <c r="Q345" s="214"/>
      <c r="R345" s="214"/>
      <c r="S345" s="214"/>
      <c r="T345" s="214"/>
    </row>
  </sheetData>
  <sheetProtection formatColumns="0" formatRows="0"/>
  <dataConsolidate/>
  <mergeCells count="306">
    <mergeCell ref="Y91:Y92"/>
    <mergeCell ref="Z91:Z92"/>
    <mergeCell ref="AA91:AA92"/>
    <mergeCell ref="AB91:AB92"/>
    <mergeCell ref="O85:AC85"/>
    <mergeCell ref="O86:AC86"/>
    <mergeCell ref="O87:AC87"/>
    <mergeCell ref="O88:AC88"/>
    <mergeCell ref="O89:AC89"/>
    <mergeCell ref="O90:AC90"/>
    <mergeCell ref="O127:AC127"/>
    <mergeCell ref="O128:AC128"/>
    <mergeCell ref="O129:AC129"/>
    <mergeCell ref="AI109:AI110"/>
    <mergeCell ref="AJ109:AJ110"/>
    <mergeCell ref="AK109:AK110"/>
    <mergeCell ref="AL109:AL110"/>
    <mergeCell ref="O103:AM103"/>
    <mergeCell ref="O104:AM104"/>
    <mergeCell ref="O105:AM105"/>
    <mergeCell ref="O106:AM106"/>
    <mergeCell ref="O107:AM107"/>
    <mergeCell ref="O108:AM108"/>
    <mergeCell ref="AB55:AB56"/>
    <mergeCell ref="O49:AC49"/>
    <mergeCell ref="O50:AC50"/>
    <mergeCell ref="O51:AC51"/>
    <mergeCell ref="O52:AC52"/>
    <mergeCell ref="O53:AC53"/>
    <mergeCell ref="O54:AC54"/>
    <mergeCell ref="Y243:Y244"/>
    <mergeCell ref="Z243:Z244"/>
    <mergeCell ref="AA243:AA244"/>
    <mergeCell ref="AB243:AB244"/>
    <mergeCell ref="O237:AC237"/>
    <mergeCell ref="O238:AC238"/>
    <mergeCell ref="O239:AC239"/>
    <mergeCell ref="O240:AC240"/>
    <mergeCell ref="O241:AC241"/>
    <mergeCell ref="O242:AC242"/>
    <mergeCell ref="Y130:Y131"/>
    <mergeCell ref="Z130:Z131"/>
    <mergeCell ref="AA130:AA131"/>
    <mergeCell ref="AB130:AB131"/>
    <mergeCell ref="O124:AC124"/>
    <mergeCell ref="O125:AC125"/>
    <mergeCell ref="O126:AC126"/>
    <mergeCell ref="O220:V220"/>
    <mergeCell ref="O221:V221"/>
    <mergeCell ref="O222:V222"/>
    <mergeCell ref="O165:V165"/>
    <mergeCell ref="T210:T211"/>
    <mergeCell ref="O219:V219"/>
    <mergeCell ref="N194:AF194"/>
    <mergeCell ref="N195:AF195"/>
    <mergeCell ref="N192:AF192"/>
    <mergeCell ref="V210:V211"/>
    <mergeCell ref="Q206:Q208"/>
    <mergeCell ref="O178:W178"/>
    <mergeCell ref="N193:AF193"/>
    <mergeCell ref="U206:U207"/>
    <mergeCell ref="R210:R212"/>
    <mergeCell ref="N210:N213"/>
    <mergeCell ref="Q210:Q212"/>
    <mergeCell ref="O210:O212"/>
    <mergeCell ref="P210:P212"/>
    <mergeCell ref="U210:U211"/>
    <mergeCell ref="S210:S211"/>
    <mergeCell ref="O179:W179"/>
    <mergeCell ref="O180:W180"/>
    <mergeCell ref="O181:W181"/>
    <mergeCell ref="I223:I228"/>
    <mergeCell ref="AD243:AD245"/>
    <mergeCell ref="R243:R244"/>
    <mergeCell ref="S243:S244"/>
    <mergeCell ref="T243:T244"/>
    <mergeCell ref="U243:U244"/>
    <mergeCell ref="T225:T226"/>
    <mergeCell ref="W225:W227"/>
    <mergeCell ref="U225:U226"/>
    <mergeCell ref="O223:V223"/>
    <mergeCell ref="O224:V224"/>
    <mergeCell ref="J242:J245"/>
    <mergeCell ref="J224:J227"/>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A31:A44"/>
    <mergeCell ref="B32:B43"/>
    <mergeCell ref="C33:C42"/>
    <mergeCell ref="D34:D41"/>
    <mergeCell ref="E53:E5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AN110:AN111"/>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AD91:AD93"/>
    <mergeCell ref="Z109:Z110"/>
    <mergeCell ref="AD55:AD57"/>
    <mergeCell ref="W73:W75"/>
    <mergeCell ref="U73:U74"/>
    <mergeCell ref="Y109:Y110"/>
    <mergeCell ref="T130:T131"/>
    <mergeCell ref="Y55:Y56"/>
    <mergeCell ref="Z55:Z56"/>
    <mergeCell ref="AA55:AA5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E128:E133"/>
    <mergeCell ref="B143:B154"/>
    <mergeCell ref="C144:C153"/>
    <mergeCell ref="D145:D152"/>
    <mergeCell ref="E146:E151"/>
    <mergeCell ref="A124:A137"/>
    <mergeCell ref="B125:B136"/>
    <mergeCell ref="C126:C135"/>
    <mergeCell ref="D127:D134"/>
    <mergeCell ref="A67:A80"/>
    <mergeCell ref="B68:B79"/>
    <mergeCell ref="C69:C78"/>
    <mergeCell ref="J109:J111"/>
    <mergeCell ref="F90:F93"/>
    <mergeCell ref="J90:J93"/>
    <mergeCell ref="O162:V162"/>
    <mergeCell ref="O163:V163"/>
    <mergeCell ref="O164:V164"/>
    <mergeCell ref="S148:S149"/>
    <mergeCell ref="O160:V160"/>
    <mergeCell ref="O161:V161"/>
    <mergeCell ref="D70:D77"/>
    <mergeCell ref="E71:E76"/>
    <mergeCell ref="A85:A98"/>
    <mergeCell ref="B86:B97"/>
    <mergeCell ref="C87:C96"/>
    <mergeCell ref="D88:D95"/>
    <mergeCell ref="E89:E94"/>
    <mergeCell ref="A160:A173"/>
    <mergeCell ref="B161:B172"/>
    <mergeCell ref="C162:C171"/>
    <mergeCell ref="D163:D170"/>
    <mergeCell ref="E164:E169"/>
    <mergeCell ref="J165:J168"/>
    <mergeCell ref="F147:F150"/>
    <mergeCell ref="I146:I151"/>
    <mergeCell ref="J147:J150"/>
    <mergeCell ref="U130:U131"/>
    <mergeCell ref="S130:S131"/>
    <mergeCell ref="AD130:AD132"/>
    <mergeCell ref="R166:R167"/>
    <mergeCell ref="T166:T167"/>
    <mergeCell ref="U166:U167"/>
    <mergeCell ref="W166:W168"/>
    <mergeCell ref="S166:S167"/>
    <mergeCell ref="O147:V147"/>
    <mergeCell ref="T148:T149"/>
    <mergeCell ref="R148:R149"/>
    <mergeCell ref="U148:U149"/>
    <mergeCell ref="O145:V145"/>
    <mergeCell ref="W148:W150"/>
    <mergeCell ref="A336:A344"/>
    <mergeCell ref="C340:C342"/>
    <mergeCell ref="I341:I342"/>
    <mergeCell ref="H301:H302"/>
    <mergeCell ref="B339:B343"/>
    <mergeCell ref="C296:C297"/>
    <mergeCell ref="C301:C302"/>
    <mergeCell ref="F301:F302"/>
    <mergeCell ref="G301:G302"/>
    <mergeCell ref="D296:D297"/>
    <mergeCell ref="E296:E297"/>
    <mergeCell ref="A49:A62"/>
    <mergeCell ref="B50:B61"/>
    <mergeCell ref="C51:C60"/>
    <mergeCell ref="D52:D59"/>
    <mergeCell ref="D195:D200"/>
    <mergeCell ref="E196:E199"/>
    <mergeCell ref="O31:V31"/>
    <mergeCell ref="O32:V32"/>
    <mergeCell ref="O33:V33"/>
    <mergeCell ref="O34:V34"/>
    <mergeCell ref="O35:V35"/>
    <mergeCell ref="O36:V36"/>
    <mergeCell ref="O67:V67"/>
    <mergeCell ref="O68:V68"/>
    <mergeCell ref="O69:V69"/>
    <mergeCell ref="O70:V70"/>
    <mergeCell ref="O71:V71"/>
    <mergeCell ref="O72:V72"/>
    <mergeCell ref="R130:R131"/>
    <mergeCell ref="R73:R74"/>
    <mergeCell ref="S73:S74"/>
    <mergeCell ref="T73:T74"/>
    <mergeCell ref="F165:F168"/>
    <mergeCell ref="I164:I169"/>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V103:WWV109 I331 E306 WWL85:WWL91 WWL49:WWL56 WWE67:WWE74 WWL124:WWL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Z49:JZ56 TV49:TV56 ADR49:ADR56 ANN49:ANN56 AXJ49:AXJ56 BHF49:BHF56 BRB49:BRB56 CAX49:CAX56 CKT49:CKT56 CUP49:CUP56 DEL49:DEL56 DOH49:DOH56 DYD49:DYD56 EHZ49:EHZ56 ERV49:ERV56 FBR49:FBR56 FLN49:FLN56 FVJ49:FVJ56 GFF49:GFF56 GPB49:GPB56 GYX49:GYX56 HIT49:HIT56 HSP49:HSP56 ICL49:ICL56 IMH49:IMH56 IWD49:IWD56 JFZ49:JFZ56 JPV49:JPV56 JZR49:JZR56 KJN49:KJN56 KTJ49:KTJ56 LDF49:LDF56 LNB49:LNB56 LWX49:LWX56 MGT49:MGT56 MQP49:MQP56 NAL49:NAL56 NKH49:NKH56 NUD49:NUD56 ODZ49:ODZ56 ONV49:ONV56 OXR49:OXR56 PHN49:PHN56 PRJ49:PRJ56 QBF49:QBF56 QLB49:QLB56 QUX49:QUX56 RET49:RET56 ROP49:ROP56 RYL49:RYL56 SIH49:SIH56 SSD49:SSD56 TBZ49:TBZ56 TLV49:TLV56 TVR49:TVR56 UFN49:UFN56 UPJ49:UPJ56 UZF49:UZF56 VJB49:VJB56 VSX49:VSX56 WCT49:WCT56 WMP49:WMP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Z85:JZ91 TV85:TV91 ADR85:ADR91 ANN85:ANN91 AXJ85:AXJ91 BHF85:BHF91 BRB85:BRB91 CAX85:CAX91 CKT85:CKT91 CUP85:CUP91 DEL85:DEL91 DOH85:DOH91 DYD85:DYD91 EHZ85:EHZ91 ERV85:ERV91 FBR85:FBR91 FLN85:FLN91 FVJ85:FVJ91 GFF85:GFF91 GPB85:GPB91 GYX85:GYX91 HIT85:HIT91 HSP85:HSP91 ICL85:ICL91 IMH85:IMH91 IWD85:IWD91 JFZ85:JFZ91 JPV85:JPV91 JZR85:JZR91 KJN85:KJN91 KTJ85:KTJ91 LDF85:LDF91 LNB85:LNB91 LWX85:LWX91 MGT85:MGT91 MQP85:MQP91 NAL85:NAL91 NKH85:NKH91 NUD85:NUD91 ODZ85:ODZ91 ONV85:ONV91 OXR85:OXR91 PHN85:PHN91 PRJ85:PRJ91 QBF85:QBF91 QLB85:QLB91 QUX85:QUX91 RET85:RET91 ROP85:ROP91 RYL85:RYL91 SIH85:SIH91 SSD85:SSD91 TBZ85:TBZ91 TLV85:TLV91 TVR85:TVR91 UFN85:UFN91 UPJ85:UPJ91 UZF85:UZF91 VJB85:VJB91 VSX85:VSX91 WCT85:WCT91 WMP85:WMP91 JZ124:JZ130 TV124:TV130 ADR124:ADR130 ANN124:ANN130 AXJ124:AXJ130 BHF124:BHF130 BRB124:BRB130 CAX124:CAX130 CKT124:CKT130 CUP124:CUP130 DEL124:DEL130 DOH124:DOH130 DYD124:DYD130 EHZ124:EHZ130 ERV124:ERV130 FBR124:FBR130 FLN124:FLN130 FVJ124:FVJ130 GFF124:GFF130 GPB124:GPB130 GYX124:GYX130 HIT124:HIT130 HSP124:HSP130 ICL124:ICL130 IMH124:IMH130 IWD124:IWD130 JFZ124:JFZ130 JPV124:JPV130 JZR124:JZR130 KJN124:KJN130 KTJ124:KTJ130 LDF124:LDF130 LNB124:LNB130 LWX124:LWX130 MGT124:MGT130 MQP124:MQP130 NAL124:NAL130 NKH124:NKH130 NUD124:NUD130 ODZ124:ODZ130 ONV124:ONV130 OXR124:OXR130 PHN124:PHN130 PRJ124:PRJ130 QBF124:QBF130 QLB124:QLB130 QUX124:QUX130 RET124:RET130 ROP124:ROP130 RYL124:RYL130 SIH124:SIH130 SSD124:SSD130 TBZ124:TBZ130 TLV124:TLV130 TVR124:TVR130 UFN124:UFN130 UPJ124:UPJ130 UZF124:UZF130 VJB124:VJB130 VSX124:VSX130 WCT124:WCT130 WMP124:WMP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L237:WWL244 WMP237:WMP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Z237:JZ244 TV237:TV244 ADR237:ADR244 ANN237:ANN244 AXJ237:AXJ244 BHF237:BHF244 BRB237:BRB244 CAX237:CAX244 CKT237:CKT244 CUP237:CUP244 DEL237:DEL244 DOH237:DOH244 DYD237:DYD244 EHZ237:EHZ244 ERV237:ERV244 FBR237:FBR244 FLN237:FLN244 FVJ237:FVJ244 GFF237:GFF244 GPB237:GPB244 GYX237:GYX244 HIT237:HIT244 HSP237:HSP244 ICL237:ICL244 IMH237:IMH244 IWD237:IWD244 JFZ237:JFZ244 JPV237:JPV244 JZR237:JZR244 KJN237:KJN244 KTJ237:KTJ244 LDF237:LDF244 LNB237:LNB244 LWX237:LWX244 MGT237:MGT244 MQP237:MQP244 NAL237:NAL244 NKH237:NKH244 NUD237:NUD244 ODZ237:ODZ244 ONV237:ONV244 OXR237:OXR244 PHN237:PHN244 PRJ237:PRJ244 QBF237:QBF244 QLB237:QLB244 QUX237:QUX244 RET237:RET244 ROP237:ROP244 RYL237:RYL244 SIH237:SIH244 SSD237:SSD244 TBZ237:TBZ244 TLV237:TLV244 TVR237:TVR244 UFN237:UFN244 UPJ237:UPJ244 UZF237:UZF244 VJB237:VJB244 VSX237:VSX244 WCT237:WCT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O55 O130 O243 O91 V55 V243 V130 AA119:AB119 AA109:AB109 V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N55 WMF182 WWJ55 WMQ196 WWM196 Q210 WWB182 VJJ119 WMG37 WMN91:WMN92 WMG148 WWC37 WMG73 WWC73 WMN130 WWJ91:WWJ92 WWJ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V91:JV92 TR91:TR92 ADN91:ADN92 ANJ91:ANJ92 AXF91:AXF92 BHB91:BHB92 BQX91:BQX92 CAT91:CAT92 CKP91:CKP92 CUL91:CUL92 DEH91:DEH92 DOD91:DOD92 DXZ91:DXZ92 EHV91:EHV92 ERR91:ERR92 FBN91:FBN92 FLJ91:FLJ92 FVF91:FVF92 GFB91:GFB92 GOX91:GOX92 GYT91:GYT92 HIP91:HIP92 HSL91:HSL92 ICH91:ICH92 IMD91:IMD92 IVZ91:IVZ92 JFV91:JFV92 JPR91:JPR92 JZN91:JZN92 KJJ91:KJJ92 KTF91:KTF92 LDB91:LDB92 LMX91:LMX92 LWT91:LWT92 MGP91:MGP92 MQL91:MQL92 NAH91:NAH92 NKD91:NKD92 NTZ91:NTZ92 ODV91:ODV92 ONR91:ONR92 OXN91:OXN92 PHJ91:PHJ92 PRF91:PRF92 QBB91:QBB92 QKX91:QKX92 QUT91:QUT92 REP91:REP92 ROL91:ROL92 RYH91:RYH92 SID91:SID92 SRZ91:SRZ92 TBV91:TBV92 TLR91:TLR92 TVN91:TVN92 UFJ91:UFJ92 UPF91:UPF92 UZB91:UZB92 VIX91:VIX92 VST91:VST92 WCP91:WCP92 WML91:WML92 WWH91:WWH92 JX91:JX92 TT91:TT92 ADP91:ADP92 ANL91:ANL92 AXH91:AXH92 BHD91:BHD92 BQZ91:BQZ92 CAV91:CAV92 CKR91:CKR92 CUN91:CUN92 DEJ91:DEJ92 DOF91:DOF92 DYB91:DYB92 EHX91:EHX92 ERT91:ERT92 FBP91:FBP92 FLL91:FLL92 FVH91:FVH92 GFD91:GFD92 GOZ91:GOZ92 GYV91:GYV92 HIR91:HIR92 HSN91:HSN92 ICJ91:ICJ92 IMF91:IMF92 IWB91:IWB92 JFX91:JFX92 JPT91:JPT92 JZP91:JZP92 KJL91:KJL92 KTH91:KTH92 LDD91:LDD92 LMZ91:LMZ92 LWV91:LWV92 MGR91:MGR92 MQN91:MQN92 NAJ91:NAJ92 NKF91:NKF92 NUB91:NUB92 ODX91:ODX92 ONT91:ONT92 OXP91:OXP92 PHL91:PHL92 PRH91:PRH92 QBD91:QBD92 QKZ91:QKZ92 QUV91:QUV92 RER91:RER92 RON91:RON92 RYJ91:RYJ92 SIF91:SIF92 SSB91:SSB92 TBX91:TBX92 TLT91:TLT92 TVP91:TVP92 UFL91:UFL92 UPH91:UPH92 UZD91:UZD92 VIZ91:VIZ92 VSV91:VSV92 WCR91:WCR92 S130:S131 JV130:JV131 TR130:TR131 ADN130:ADN131 ANJ130:ANJ131 AXF130:AXF131 BHB130:BHB131 BQX130:BQX131 CAT130:CAT131 CKP130:CKP131 CUL130:CUL131 DEH130:DEH131 DOD130:DOD131 DXZ130:DXZ131 EHV130:EHV131 ERR130:ERR131 FBN130:FBN131 FLJ130:FLJ131 FVF130:FVF131 GFB130:GFB131 GOX130:GOX131 GYT130:GYT131 HIP130:HIP131 HSL130:HSL131 ICH130:ICH131 IMD130:IMD131 IVZ130:IVZ131 JFV130:JFV131 JPR130:JPR131 JZN130:JZN131 KJJ130:KJJ131 KTF130:KTF131 LDB130:LDB131 LMX130:LMX131 LWT130:LWT131 MGP130:MGP131 MQL130:MQL131 NAH130:NAH131 NKD130:NKD131 NTZ130:NTZ131 ODV130:ODV131 ONR130:ONR131 OXN130:OXN131 PHJ130:PHJ131 PRF130:PRF131 QBB130:QBB131 QKX130:QKX131 QUT130:QUT131 REP130:REP131 ROL130:ROL131 RYH130:RYH131 SID130:SID131 SRZ130:SRZ131 TBV130:TBV131 TLR130:TLR131 TVN130:TVN131 UFJ130:UFJ131 UPF130:UPF131 UZB130:UZB131 VIX130:VIX131 VST130:VST131 WCP130:WCP131 WML130:WML131 WWH130:WWH131 JX130 TT130 ADP130 ANL130 AXH130 BHD130 BQZ130 CAV130 CKR130 CUN130 DEJ130 DOF130 DYB130 EHX130 ERT130 FBP130 FLL130 FVH130 GFD130 GOZ130 GYV130 HIR130 HSN130 ICJ130 IMF130 IWB130 JFX130 JPT130 JZP130 KJL130 KTH130 LDD130 LMZ130 LWV130 MGR130 MQN130 NAJ130 NKF130 NUB130 ODX130 ONT130 OXP130 PHL130 PRH130 QBD130 QKZ130 QUV130 RER130 RON130 RYJ130 SIF130 SSB130 TBX130 TLT130 TVP130 UFL130 UPH130 UZD130 VIZ130 VSV130 WCR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V243 S243 WWJ243 WMN243 WCR243 VSV243 VIZ243 UZD243 UPH243 UFL243 TVP243 TLT243 TBX243 SSB243 SIF243 RYJ243 RON243 RER243 QUV243 QKZ243 QBD243 PRH243 PHL243 OXP243 ONT243 ODX243 NUB243 NKF243 NAJ243 MQN243 MGR243 LWV243 LMZ243 LDD243 KTH243 KJL243 JZP243 JPT243 JFX243 IWB243 IMF243 ICJ243 HSN243 HIR243 GYV243 GOZ243 GFD243 FVH243 FLL243 FBP243 ERT243 EHX243 DYB243 DOF243 DEJ243 CUN243 CKR243 CAV243 BQZ243 BHD243 AXH243 ANL243 ADP243 TT243 TR243 JX243 WWH243 WML243 WCP243 VST243 VIX243 UZB243 UPF243 UFJ243 TVN243 TLR243 TBV243 SRZ243 SID243 RYH243 ROL243 REP243 QUT243 QKX243 QBB243 PRF243 PHJ243 OXN243 ONR243 ODV243 NTZ243 NKD243 NAH243 MQL243 MGP243 LWT243 LMX243 LDB243 KTF243 KJJ243 JZN243 JPR243 JFV243 IVZ243 IMD243 ICH243 HSL243 HIP243 GYT243 GOX243 GFB243 FVF243 FLJ243 FBN243 ERR243 EHV243 DXZ243 DOD243 DEH243 CUL243 CKP243 CAT243 BQX243 BHB243 AXF243 ANJ243 ADN243 S9:S10 S15:S16 U166 V182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U55 Z55 AB55 U243 Z243 AB243 U130 Z130:Z131 AB130 Z109 Z119 AJ119 AJ109:AJ110 AL109 AL119 U91:U92 Z91:Z92 AB91:AB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M130:WMM131 WWI130:WWI131 WMF148:WMF149 WWB148:WWB149 WMK91:WMK92 WWG91:WWG92 WMF37 WMF73 WWB37 WWB73 WMW109 WWS109 WMM55 I291 WWS119 J267:L267 WWI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U55 TQ55 ADM55 ANI55 AXE55 BHA55 BQW55 CAS55 CKO55 CUK55 DEG55 DOC55 DXY55 EHU55 ERQ55 FBM55 FLI55 FVE55 GFA55 GOW55 GYS55 HIO55 HSK55 ICG55 IMC55 IVY55 JFU55 JPQ55 JZM55 KJI55 KTE55 LDA55 LMW55 LWS55 MGO55 MQK55 NAG55 NKC55 NTY55 ODU55 ONQ55 OXM55 PHI55 PRE55 QBA55 QKW55 QUS55 REO55 ROK55 RYG55 SIC55 SRY55 TBU55 TLQ55 TVM55 UFI55 UPE55 UZA55 VIW55 VSS55 WCO55 WMK55 WWG55 T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W91:JW92 TS91:TS92 ADO91:ADO92 ANK91:ANK92 AXG91:AXG92 BHC91:BHC92 BQY91:BQY92 CAU91:CAU92 CKQ91:CKQ92 CUM91:CUM92 DEI91:DEI92 DOE91:DOE92 DYA91:DYA92 EHW91:EHW92 ERS91:ERS92 FBO91:FBO92 FLK91:FLK92 FVG91:FVG92 GFC91:GFC92 GOY91:GOY92 GYU91:GYU92 HIQ91:HIQ92 HSM91:HSM92 ICI91:ICI92 IME91:IME92 IWA91:IWA92 JFW91:JFW92 JPS91:JPS92 JZO91:JZO92 KJK91:KJK92 KTG91:KTG92 LDC91:LDC92 LMY91:LMY92 LWU91:LWU92 MGQ91:MGQ92 MQM91:MQM92 NAI91:NAI92 NKE91:NKE92 NUA91:NUA92 ODW91:ODW92 ONS91:ONS92 OXO91:OXO92 PHK91:PHK92 PRG91:PRG92 QBC91:QBC92 QKY91:QKY92 QUU91:QUU92 REQ91:REQ92 ROM91:ROM92 RYI91:RYI92 SIE91:SIE92 SSA91:SSA92 TBW91:TBW92 TLS91:TLS92 TVO91:TVO92 UFK91:UFK92 UPG91:UPG92 UZC91:UZC92 VIY91:VIY92 VSU91:VSU92 WCQ91:WCQ92 WMM91:WMM92 WWI91:WWI92 R91:R92 JU91:JU92 TQ91:TQ92 ADM91:ADM92 ANI91:ANI92 AXE91:AXE92 BHA91:BHA92 BQW91:BQW92 CAS91:CAS92 CKO91:CKO92 CUK91:CUK92 DEG91:DEG92 DOC91:DOC92 DXY91:DXY92 EHU91:EHU92 ERQ91:ERQ92 FBM91:FBM92 FLI91:FLI92 FVE91:FVE92 GFA91:GFA92 GOW91:GOW92 GYS91:GYS92 HIO91:HIO92 HSK91:HSK92 ICG91:ICG92 IMC91:IMC92 IVY91:IVY92 JFU91:JFU92 JPQ91:JPQ92 JZM91:JZM92 KJI91:KJI92 KTE91:KTE92 LDA91:LDA92 LMW91:LMW92 LWS91:LWS92 MGO91:MGO92 MQK91:MQK92 NAG91:NAG92 NKC91:NKC92 NTY91:NTY92 ODU91:ODU92 ONQ91:ONQ92 OXM91:OXM92 PHI91:PHI92 PRE91:PRE92 QBA91:QBA92 QKW91:QKW92 QUS91:QUS92 REO91:REO92 ROK91:ROK92 RYG91:RYG92 SIC91:SIC92 SRY91:SRY92 TBU91:TBU92 TLQ91:TLQ92 TVM91:TVM92 UFI91:UFI92 UPE91:UPE92 UZA91:UZA92 VIW91:VIW92 VSS91:VSS92 WCO91:WCO92 R130:R131 JU130:JU131 TQ130:TQ131 ADM130:ADM131 ANI130:ANI131 AXE130:AXE131 BHA130:BHA131 BQW130:BQW131 CAS130:CAS131 CKO130:CKO131 CUK130:CUK131 DEG130:DEG131 DOC130:DOC131 DXY130:DXY131 EHU130:EHU131 ERQ130:ERQ131 FBM130:FBM131 FLI130:FLI131 FVE130:FVE131 GFA130:GFA131 GOW130:GOW131 GYS130:GYS131 HIO130:HIO131 HSK130:HSK131 ICG130:ICG131 IMC130:IMC131 IVY130:IVY131 JFU130:JFU131 JPQ130:JPQ131 JZM130:JZM131 KJI130:KJI131 KTE130:KTE131 LDA130:LDA131 LMW130:LMW131 LWS130:LWS131 MGO130:MGO131 MQK130:MQK131 NAG130:NAG131 NKC130:NKC131 NTY130:NTY131 ODU130:ODU131 ONQ130:ONQ131 OXM130:OXM131 PHI130:PHI131 PRE130:PRE131 QBA130:QBA131 QKW130:QKW131 QUS130:QUS131 REO130:REO131 ROK130:ROK131 RYG130:RYG131 SIC130:SIC131 SRY130:SRY131 TBU130:TBU131 TLQ130:TLQ131 TVM130:TVM131 UFI130:UFI131 UPE130:UPE131 UZA130:UZA131 VIW130:VIW131 VSS130:VSS131 WCO130:WCO131 WMK130:WMK131 WWG130:WWG131 T130:T131 JW130:JW131 TS130:TS131 ADO130:ADO131 ANK130:ANK131 AXG130:AXG131 BHC130:BHC131 BQY130:BQY131 CAU130:CAU131 CKQ130:CKQ131 CUM130:CUM131 DEI130:DEI131 DOE130:DOE131 DYA130:DYA131 EHW130:EHW131 ERS130:ERS131 FBO130:FBO131 FLK130:FLK131 FVG130:FVG131 GFC130:GFC131 GOY130:GOY131 GYU130:GYU131 HIQ130:HIQ131 HSM130:HSM131 ICI130:ICI131 IME130:IME131 IWA130:IWA131 JFW130:JFW131 JPS130:JPS131 JZO130:JZO131 KJK130:KJK131 KTG130:KTG131 LDC130:LDC131 LMY130:LMY131 LWU130:LWU131 MGQ130:MGQ131 MQM130:MQM131 NAI130:NAI131 NKE130:NKE131 NUA130:NUA131 ODW130:ODW131 ONS130:ONS131 OXO130:OXO131 PHK130:PHK131 PRG130:PRG131 QBC130:QBC131 QKY130:QKY131 QUU130:QUU131 REQ130:REQ131 ROM130:ROM131 RYI130:RYI131 SIE130:SIE131 SSA130:SSA131 TBW130:TBW131 TLS130:TLS131 TVO130:TVO131 UFK130:UFK131 UPG130:UPG131 UZC130:UZC131 VIY130:VIY131 VSU130:VSU131 WCQ130:WCQ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I243 WMM243 WCQ243 VSU243 VIY243 UZC243 UPG243 UFK243 TVO243 TLS243 TBW243 SSA243 SIE243 RYI243 ROM243 REQ243 QUU243 QKY243 QBC243 PRG243 PHK243 OXO243 ONS243 ODW243 NUA243 NKE243 NAI243 MQM243 MGQ243 LWU243 LMY243 LDC243 KTG243 KJK243 JZO243 JPS243 JFW243 IWA243 IME243 ICI243 HSM243 HIQ243 GYU243 GOY243 GFC243 FVG243 FLK243 FBO243 ERS243 EHW243 DYA243 DOE243 DEI243 CUM243 CKQ243 CAU243 BQY243 BHC243 AXG243 ANK243 ADO243 TS243 JW243 T243 WWG243 WMK243 WCO243 VSS243 VIW243 UZA243 UPE243 UFI243 TVM243 TLQ243 TBU243 SRY243 SIC243 RYG243 ROK243 REO243 QUS243 QKW243 QBA243 PRE243 PHI243 OXM243 ONQ243 ODU243 NTY243 NKC243 NAG243 MQK243 MGO243 LWS243 LMW243 LDA243 KTE243 KJI243 JZM243 JPQ243 JFU243 IVY243 IMC243 ICG243 HSK243 HIO243 GYS243 GOW243 GFA243 FVE243 FLI243 FBM243 ERQ243 EHU243 DXY243 DOC243 DEG243 CUK243 CKO243 CAS243 BQW243 BHA243 AXE243 ANI243 ADM243 TQ243 JU243 Y55 AA55 Y243 AA243 Y130:Y131 AA130:AA131 AI109 AK109 AI119 AK119 AA91:AA92 Y91:Y92"/>
    <dataValidation allowBlank="1" promptTitle="checkPeriodRange" sqref="WWP109 WVY38 WVY74 WWF131 WWF92 R183 WVY149 WWF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T56 TP56 ADL56 ANH56 AXD56 BGZ56 BQV56 CAR56 CKN56 CUJ56 DEF56 DOB56 DXX56 EHT56 ERP56 FBL56 FLH56 FVD56 GEZ56 GOV56 GYR56 HIN56 HSJ56 ICF56 IMB56 IVX56 JFT56 JPP56 JZL56 KJH56 KTD56 LCZ56 LMV56 LWR56 MGN56 MQJ56 NAF56 NKB56 NTX56 ODT56 ONP56 OXL56 PHH56 PRD56 QAZ56 QKV56 QUR56 REN56 ROJ56 RYF56 SIB56 SRX56 TBT56 TLP56 TVL56 UFH56 UPD56 UYZ56 VIV56 VSR56 WCN56 WMJ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Q131 JT131 TP131 ADL131 ANH131 AXD131 BGZ131 BQV131 CAR131 CKN131 CUJ131 DEF131 DOB131 DXX131 EHT131 ERP131 FBL131 FLH131 FVD131 GEZ131 GOV131 GYR131 HIN131 HSJ131 ICF131 IMB131 IVX131 JFT131 JPP131 JZL131 KJH131 KTD131 LCZ131 LMV131 LWR131 MGN131 MQJ131 NAF131 NKB131 NTX131 ODT131 ONP131 OXL131 PHH131 PRD131 QAZ131 QKV131 QUR131 REN131 ROJ131 RYF131 SIB131 SRX131 TBT131 TLP131 TVL131 UFH131 UPD131 UYZ131 VIV131 VSR131 WCN131 WMJ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T244 TP244 ADL244 ANH244 AXD244 BGZ244 BQV244 CAR244 CKN244 CUJ244 DEF244 DOB244 DXX244 EHT244 ERP244 FBL244 FLH244 FVD244 GEZ244 GOV244 GYR244 HIN244 HSJ244 ICF244 IMB244 IVX244 JFT244 JPP244 JZL244 KJH244 KTD244 LCZ244 LMV244 LWR244 MGN244 MQJ244 NAF244 NKB244 NTX244 ODT244 ONP244 OXL244 PHH244 PRD244 QAZ244 QKV244 QUR244 REN244 ROJ244 RYF244 SIB244 SRX244 TBT244 TLP244 TVL244 UFH244 UPD244 UYZ244 VIV244 VSR244 WCN244 WMJ244 WWF244 X56 X244 X131 AH109 AH119 X92"/>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WD129 WWD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R54:JY54 TN54:TU54 ADJ54:ADQ54 ANF54:ANM54 AXB54:AXI54 BGX54:BHE54 BQT54:BRA54 CAP54:CAW54 CKL54:CKS54 CUH54:CUO54 DED54:DEK54 DNZ54:DOG54 DXV54:DYC54 EHR54:EHY54 ERN54:ERU54 FBJ54:FBQ54 FLF54:FLM54 FVB54:FVI54 GEX54:GFE54 GOT54:GPA54 GYP54:GYW54 HIL54:HIS54 HSH54:HSO54 ICD54:ICK54 ILZ54:IMG54 IVV54:IWC54 JFR54:JFY54 JPN54:JPU54 JZJ54:JZQ54 KJF54:KJM54 KTB54:KTI54 LCX54:LDE54 LMT54:LNA54 LWP54:LWW54 MGL54:MGS54 MQH54:MQO54 NAD54:NAK54 NJZ54:NKG54 NTV54:NUC54 ODR54:ODY54 ONN54:ONU54 OXJ54:OXQ54 PHF54:PHM54 PRB54:PRI54 QAX54:QBE54 QKT54:QLA54 QUP54:QUW54 REL54:RES54 ROH54:ROO54 RYD54:RYK54 SHZ54:SIG54 SRV54:SSC54 TBR54:TBY54 TLN54:TLU54 TVJ54:TVQ54 UFF54:UFM54 UPB54:UPI54 UYX54:UZE54 VIT54:VJA54 VSP54:VSW54 WCL54:WCS54 WMH54:WMO54 WWD54:WWK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2:WCS242 JR90 TN90 ADJ90 ANF90 AXB90 BGX90 BQT90 CAP90 CKL90 CUH90 DED90 DNZ90 DXV90 EHR90 ERN90 FBJ90 FLF90 FVB90 GEX90 GOT90 GYP90 HIL90 HSH90 ICD90 ILZ90 IVV90 JFR90 JPN90 JZJ90 KJF90 KTB90 LCX90 LMT90 LWP90 MGL90 MQH90 NAD90 NJZ90 NTV90 ODR90 ONN90 OXJ90 PHF90 PRB90 QAX90 QKT90 QUP90 REL90 ROH90 RYD90 SHZ90 SRV90 TBR90 TLN90 TVJ90 UFF90 UPB90 UYX90 VIT90 VSP90 WCL90 WMH90 VSP242:VSW242 JR129 TN129 ADJ129 ANF129 AXB129 BGX129 BQT129 CAP129 CKL129 CUH129 DED129 DNZ129 DXV129 EHR129 ERN129 FBJ129 FLF129 FVB129 GEX129 GOT129 GYP129 HIL129 HSH129 ICD129 ILZ129 IVV129 JFR129 JPN129 JZJ129 KJF129 KTB129 LCX129 LMT129 LWP129 MGL129 MQH129 NAD129 NJZ129 NTV129 ODR129 ONN129 OXJ129 PHF129 PRB129 QAX129 QKT129 QUP129 REL129 ROH129 RYD129 SHZ129 SRV129 TBR129 TLN129 TVJ129 UFF129 UPB129 UYX129 VIT129 VSP129 WCL129 WMH129 UYX242:UZE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T242:VJA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F242:UFM242 WWD242:WWK242 WMH242:WMO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B242:UPI242 JR242:JY242 TN242:TU242 ADJ242:ADQ242 ANF242:ANM242 AXB242:AXI242 BGX242:BHE242 BQT242:BRA242 CAP242:CAW242 CKL242:CKS242 CUH242:CUO242 DED242:DEK242 DNZ242:DOG242 DXV242:DYC242 EHR242:EHY242 ERN242:ERU242 FBJ242:FBQ242 FLF242:FLM242 FVB242:FVI242 GEX242:GFE242 GOT242:GPA242 GYP242:GYW242 HIL242:HIS242 HSH242:HSO242 ICD242:ICK242 ILZ242:IMG242 IVV242:IWC242 JFR242:JFY242 JPN242:JPU242 JZJ242:JZQ242 KJF242:KJM242 KTB242:KTI242 LCX242:LDE242 LMT242:LNA242 LWP242:LWW242 MGL242:MGS242 MQH242:MQO242 NAD242:NAK242 NJZ242:NKG242 NTV242:NUC242 ODR242:ODY242 ONN242:ONU242 OXJ242:OXQ242 PHF242:PHM242 PRB242:PRI242 QAX242:QBE242 QKT242:QLA242 QUP242:QUW242 REL242:RES242 ROH242:ROO242 RYD242:RYK242 SHZ242:SIG242 SRV242:SSC242 TBR242:TBY242 TLN242:TLU242 TVJ242:TVQ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formula1>kind_of_cons</formula1>
    </dataValidation>
    <dataValidation type="list" allowBlank="1" showInputMessage="1" showErrorMessage="1" errorTitle="Ошибка" error="Выберите значение из списка" sqref="WWB91 WWB130 JP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3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ADH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3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AWZ243 JP130 TL130 ADH130 AND130 AWZ130 BGV130 BQR130 CAN130 CKJ130 CUF130 DEB130 DNX130 DXT130 EHP130 ERL130 FBH130 FLD130 FUZ130 GEV130 GOR130 GYN130 HIJ130 HSF130 ICB130 ILX130 IVT130 JFP130 JPL130 JZH130 KJD130 KSZ130 LCV130 LMR130 LWN130 MGJ130 MQF130 NAB130 NJX130 NTT130 ODP130 ONL130 OXH130 PHD130 PQZ130 QAV130 QKR130 QUN130 REJ130 ROF130 RYB130 SHX130 SRT130 TBP130 TLL130 TVH130 UFD130 UOZ130 UYV130 VIR130 VSN130 WCJ130 WMF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A94:WWL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O94:JZ95 TK94:TV95 ADG94:ADR95 ANC94:ANN95 AWY94:AXJ95 BGU94:BHF95 BQQ94:BRB95 CAM94:CAX95 CKI94:CKT95 CUE94:CUP95 DEA94:DEL95 DNW94:DOH95 DXS94:DYD95 EHO94:EHZ95 ERK94:ERV95 FBG94:FBR95 FLC94:FLN95 FUY94:FVJ95 GEU94:GFF95 GOQ94:GPB95 GYM94:GYX95 HII94:HIT95 HSE94:HSP95 ICA94:ICL95 ILW94:IMH95 IVS94:IWD95 JFO94:JFZ95 JPK94:JPV95 JZG94:JZR95 KJC94:KJN95 KSY94:KTJ95 LCU94:LDF95 LMQ94:LNB95 LWM94:LWX95 MGI94:MGT95 MQE94:MQP95 NAA94:NAL95 NJW94:NKH95 NTS94:NUD95 ODO94:ODZ95 ONK94:ONV95 OXG94:OXR95 PHC94:PHN95 PQY94:PRJ95 QAU94:QBF95 QKQ94:QLB95 QUM94:QUX95 REI94:RET95 ROE94:ROP95 RYA94:RYL95 SHW94:SIH95 SRS94:SSD95 TBO94:TBZ95 TLK94:TLV95 TVG94:TVR95 UFC94:UFN95 UOY94:UPJ95 UYU94:UZF95 VIQ94:VJB95 VSM94:VSX95 WCI94:WCT95 WME94:WMP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JO57:JZ62 JH63:JS63 WWA57:WWL62 WVT63:WWE63 WME57:WMP62 WLX63:WMI63 WCI57:WCT62 WCB63:WCM63 VSM57:VSX62 VSF63:VSQ63 VIQ57:VJB62 VIJ63:VIU63 UYU57:UZF62 UYN63:UYY63 UOY57:UPJ62 UOR63:UPC63 UFC57:UFN62 UEV63:UFG63 TVG57:TVR62 TUZ63:TVK63 TLK57:TLV62 TLD63:TLO63 TBO57:TBZ62 TBH63:TBS63 SRS57:SSD62 SRL63:SRW63 SHW57:SIH62 SHP63:SIA63 RYA57:RYL62 RXT63:RYE63 ROE57:ROP62 RNX63:ROI63 REI57:RET62 REB63:REM63 QUM57:QUX62 QUF63:QUQ63 QKQ57:QLB62 QKJ63:QKU63 QAU57:QBF62 QAN63:QAY63 PQY57:PRJ62 PQR63:PRC63 PHC57:PHN62 PGV63:PHG63 OXG57:OXR62 OWZ63:OXK63 ONK57:ONV62 OND63:ONO63 ODO57:ODZ62 ODH63:ODS63 NTS57:NUD62 NTL63:NTW63 NJW57:NKH62 NJP63:NKA63 NAA57:NAL62 MZT63:NAE63 MQE57:MQP62 MPX63:MQI63 MGI57:MGT62 MGB63:MGM63 LWM57:LWX62 LWF63:LWQ63 LMQ57:LNB62 LMJ63:LMU63 LCU57:LDF62 LCN63:LCY63 KSY57:KTJ62 KSR63:KTC63 KJC57:KJN62 KIV63:KJG63 JZG57:JZR62 JYZ63:JZK63 JPK57:JPV62 JPD63:JPO63 JFO57:JFZ62 JFH63:JFS63 IVS57:IWD62 IVL63:IVW63 ILW57:IMH62 ILP63:IMA63 ICA57:ICL62 IBT63:ICE63 HSE57:HSP62 HRX63:HSI63 HII57:HIT62 HIB63:HIM63 GYM57:GYX62 GYF63:GYQ63 GOQ57:GPB62 GOJ63:GOU63 GEU57:GFF62 GEN63:GEY63 FUY57:FVJ62 FUR63:FVC63 FLC57:FLN62 FKV63:FLG63 FBG57:FBR62 FAZ63:FBK63 ERK57:ERV62 ERD63:ERO63 EHO57:EHZ62 EHH63:EHS63 DXS57:DYD62 DXL63:DXW63 DNW57:DOH62 DNP63:DOA63 DEA57:DEL62 DDT63:DEE63 CUE57:CUP62 CTX63:CUI63 CKI57:CKT62 CKB63:CKM63 CAM57:CAX62 CAF63:CAQ63 BQQ57:BRB62 BQJ63:BQU63 BGU57:BHF62 BGN63:BGY63 AWY57:AXJ62 AWR63:AXC63 ANC57:ANN62 AMV63:ANG63 ADG57:ADR62 ACZ63:ADK63 TK57:TV62 TD63:TO63 L251:W251 AMV251:ANG252 MGI245:MGT250 MGB251:MGM252 ADG245:ADR250 ACZ251:ADK252 GEU245:GFF250 GEN251:GEY252 JO245:JZ250 JH251:JS252 LWM245:LWX250 LWF251:LWQ252 TK245:TV250 TD251:TO252 DEA245:DEL250 DDT251:DEE252 WWA245:WWL250 WVT251:WWE252 LMQ245:LNB250 LMJ251:LMU252 WME245:WMP250 WLX251:WMI252 FUY245:FVJ250 FUR251:FVC252 WCI245:WCT250 WCB251:WCM252 LCU245:LDF250 LCN251:LCY252 VSM245:VSX250 VSF251:VSQ252 BQQ245:BRB250 BQJ251:BQU252 VIQ245:VJB250 VIJ251:VIU252 KSY245:KTJ250 KSR251:KTC252 UYU245:UZF250 UYN251:UYY252 FLC245:FLN250 FKV251:FLG252 UOY245:UPJ250 UOR251:UPC252 KJC245:KJN250 KIV251:KJG252 UFC245:UFN250 UEV251:UFG252 CUE245:CUP250 CTX251:CUI252 TVG245:TVR250 TUZ251:TVK252 JZG245:JZR250 JYZ251:JZK252 TLK245:TLV250 TLD251:TLO252 FBG245:FBR250 FAZ251:FBK252 TBO245:TBZ250 TBH251:TBS252 JPK245:JPV250 JPD251:JPO252 SRS245:SSD250 SRL251:SRW252 AWY245:AXJ250 AWR251:AXC252 SHW245:SIH250 SHP251:SIA252 JFO245:JFZ250 JFH251:JFS252 RYA245:RYL250 RXT251:RYE252 ERK245:ERV250 ERD251:ERO252 ROE245:ROP250 RNX251:ROI252 IVS245:IWD250 IVL251:IVW252 REI245:RET250 REB251:REM252 CKI245:CKT250 CKB251:CKM252 QUM245:QUX250 QUF251:QUQ252 ILW245:IMH250 ILP251:IMA252 QKQ245:QLB250 QKJ251:QKU252 EHO245:EHZ250 EHH251:EHS252 QAU245:QBF250 QAN251:QAY252 ICA245:ICL250 IBT251:ICE252 PQY245:PRJ250 PQR251:PRC252 BGU245:BHF250 BGN251:BGY252 PHC245:PHN250 PGV251:PHG252 HSE245:HSP250 HRX251:HSI252 OXG245:OXR250 OWZ251:OXK252 DXS245:DYD250 DXL251:DXW252 ONK245:ONV250 OND251:ONO252 HII245:HIT250 HIB251:HIM252 ODO245:ODZ250 ODH251:ODS252 CAM245:CAX250 CAF251:CAQ252 NTS245:NUD250 NTL251:NTW252 GYM245:GYX250 GYF251:GYQ252 NJW245:NKH250 NJP251:NKA252 DNW245:DOH250 DNP251:DOA252 NAA245:NAL250 MZT251:NAE252 GOQ245:GPB250 GOJ251:GOU252 MQE245:MQP250 MPX251:MQI252 ANC245:ANN250 L246:AD250 L245:AC245"/>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formula1>kind_of_heat_transfer</formula1>
    </dataValidation>
    <dataValidation allowBlank="1" prompt="Для выбора выполните двойной щелчок левой клавиши мыши по соответствующей ячейке." sqref="JO93:JZ93 TK93:TV93 ADG93:ADR93 ANC93:ANN93 AWY93:AXJ93 BGU93:BHF93 BQQ93:BRB93 CAM93:CAX93 CKI93:CKT93 CUE93:CUP93 DEA93:DEL93 DNW93:DOH93 DXS93:DYD93 EHO93:EHZ93 ERK93:ERV93 FBG93:FBR93 FLC93:FLN93 FUY93:FVJ93 GEU93:GFF93 GOQ93:GPB93 GYM93:GYX93 HII93:HIT93 HSE93:HSP93 ICA93:ICL93 ILW93:IMH93 IVS93:IWD93 JFO93:JFZ93 JPK93:JPV93 JZG93:JZR93 KJC93:KJN93 KSY93:KTJ93 LCU93:LDF93 LMQ93:LNB93 LWM93:LWX93 MGI93:MGT93 MQE93:MQP93 NAA93:NAL93 NJW93:NKH93 NTS93:NUD93 ODO93:ODZ93 ONK93:ONV93 OXG93:OXR93 PHC93:PHN93 PQY93:PRJ93 QAU93:QBF93 QKQ93:QLB93 QUM93:QUX93 REI93:RET93 ROE93:ROP93 RYA93:RYL93 SHW93:SIH93 SRS93:SSD93 TBO93:TBZ93 TLK93:TLV93 TVG93:TVR93 UFC93:UFN93 UOY93:UPJ93 UYU93:UZF93 VIQ93:VJB93 VSM93:VSX93 WCI93:WCT93 WME93:WMP93 WWA93:WWL93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WA132:WWL137 WVT138:WWE138 WME132:WMP137 WLX138:WMI138 WCI132:WCT137 WCB138:WCM138 VSM132:VSX137 VSF138:VSQ138 VIQ132:VJB137 VIJ138:VIU138 UYU132:UZF137 UYN138:UYY138 UOY132:UPJ137 UOR138:UPC138 UFC132:UFN137 UEV138:UFG138 TVG132:TVR137 TUZ138:TVK138 TLK132:TLV137 TLD138:TLO138 TBO132:TBZ137 TBH138:TBS138 SRS132:SSD137 SRL138:SRW138 SHW132:SIH137 SHP138:SIA138 RYA132:RYL137 RXT138:RYE138 ROE132:ROP137 RNX138:ROI138 REI132:RET137 REB138:REM138 QUM132:QUX137 QUF138:QUQ138 QKQ132:QLB137 QKJ138:QKU138 QAU132:QBF137 QAN138:QAY138 PQY132:PRJ137 PQR138:PRC138 PHC132:PHN137 PGV138:PHG138 OXG132:OXR137 OWZ138:OXK138 ONK132:ONV137 OND138:ONO138 ODO132:ODZ137 ODH138:ODS138 NTS132:NUD137 NTL138:NTW138 NJW132:NKH137 NJP138:NKA138 NAA132:NAL137 MZT138:NAE138 MQE132:MQP137 MPX138:MQI138 MGI132:MGT137 MGB138:MGM138 LWM132:LWX137 LWF138:LWQ138 LMQ132:LNB137 LMJ138:LMU138 LCU132:LDF137 LCN138:LCY138 KSY132:KTJ137 KSR138:KTC138 KJC132:KJN137 KIV138:KJG138 JZG132:JZR137 JYZ138:JZK138 JPK132:JPV137 JPD138:JPO138 JFO132:JFZ137 JFH138:JFS138 IVS132:IWD137 IVL138:IVW138 ILW132:IMH137 ILP138:IMA138 ICA132:ICL137 IBT138:ICE138 HSE132:HSP137 HRX138:HSI138 HII132:HIT137 HIB138:HIM138 GYM132:GYX137 GYF138:GYQ138 GOQ132:GPB137 GOJ138:GOU138 GEU132:GFF137 GEN138:GEY138 FUY132:FVJ137 FUR138:FVC138 FLC132:FLN137 FKV138:FLG138 FBG132:FBR137 FAZ138:FBK138 ERK132:ERV137 ERD138:ERO138 EHO132:EHZ137 EHH138:EHS138 DXS132:DYD137 DXL138:DXW138 DNW132:DOH137 DNP138:DOA138 DEA132:DEL137 DDT138:DEE138 CUE132:CUP137 CTX138:CUI138 CKI132:CKT137 CKB138:CKM138 CAM132:CAX137 CAF138:CAQ138 BQQ132:BRB137 BQJ138:BQU138 BGU132:BHF137 BGN138:BGY138 AWY132:AXJ137 AWR138:AXC138 ANC132:ANN137 AMV138:ANG138 ADG132:ADR137 ACZ138:ADK138 TK132:TV137 TD138:TO138 JO132:JZ137 JH138:JS138 JO96:JZ98 JH99:JS100 TK96:TV98 TD99:TO100 ADG96:ADR98 ACZ99:ADK100 ANC96:ANN98 AMV99:ANG100 AWY96:AXJ98 AWR99:AXC100 BGU96:BHF98 BGN99:BGY100 BQQ96:BRB98 BQJ99:BQU100 CAM96:CAX98 CAF99:CAQ100 CKI96:CKT98 CKB99:CKM100 CUE96:CUP98 CTX99:CUI100 DEA96:DEL98 DDT99:DEE100 DNW96:DOH98 DNP99:DOA100 DXS96:DYD98 DXL99:DXW100 EHO96:EHZ98 EHH99:EHS100 ERK96:ERV98 ERD99:ERO100 FBG96:FBR98 FAZ99:FBK100 FLC96:FLN98 FKV99:FLG100 FUY96:FVJ98 FUR99:FVC100 GEU96:GFF98 GEN99:GEY100 GOQ96:GPB98 GOJ99:GOU100 GYM96:GYX98 GYF99:GYQ100 HII96:HIT98 HIB99:HIM100 HSE96:HSP98 HRX99:HSI100 ICA96:ICL98 IBT99:ICE100 ILW96:IMH98 ILP99:IMA100 IVS96:IWD98 IVL99:IVW100 JFO96:JFZ98 JFH99:JFS100 JPK96:JPV98 JPD99:JPO100 JZG96:JZR98 JYZ99:JZK100 KJC96:KJN98 KIV99:KJG100 KSY96:KTJ98 KSR99:KTC100 LCU96:LDF98 LCN99:LCY100 LMQ96:LNB98 LMJ99:LMU100 LWM96:LWX98 LWF99:LWQ100 MGI96:MGT98 MGB99:MGM100 MQE96:MQP98 MPX99:MQI100 NAA96:NAL98 MZT99:NAE100 NJW96:NKH98 NJP99:NKA100 NTS96:NUD98 NTL99:NTW100 ODO96:ODZ98 ODH99:ODS100 ONK96:ONV98 OND99:ONO100 OXG96:OXR98 OWZ99:OXK100 PHC96:PHN98 PGV99:PHG100 PQY96:PRJ98 PQR99:PRC100 QAU96:QBF98 QAN99:QAY100 QKQ96:QLB98 QKJ99:QKU100 QUM96:QUX98 QUF99:QUQ100 REI96:RET98 REB99:REM100 ROE96:ROP98 RNX99:ROI100 RYA96:RYL98 RXT99:RYE100 SHW96:SIH98 SHP99:SIA100 SRS96:SSD98 SRL99:SRW100 TBO96:TBZ98 TBH99:TBS100 TLK96:TLV98 TLD99:TLO100 TVG96:TVR98 TUZ99:TVK100 UFC96:UFN98 UEV99:UFG100 UOY96:UPJ98 UOR99:UPC100 UYU96:UZF98 UYN99:UYY100 VIQ96:VJB98 VIJ99:VIU100 VSM96:VSX98 VSF99:VSQ100 WCI96:WCT98 WCB99:WCM100 WME96:WMP98 WLX99:WMI100 WWA96:WWL98 WVT99:WWE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47:V147 O224:V224 O165 O90 O54 O242 O129">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ColWidth="9.125" defaultRowHeight="11.4"/>
  <cols>
    <col min="1" max="1" width="32.625" style="7" customWidth="1"/>
    <col min="2" max="2" width="9.125" style="142"/>
    <col min="3" max="3" width="9.125" style="145"/>
    <col min="4" max="4" width="26.625" style="145" customWidth="1"/>
    <col min="5" max="6" width="26.625" style="82" customWidth="1"/>
    <col min="7" max="7" width="31.375" style="82" customWidth="1"/>
    <col min="8" max="8" width="40.875" style="82" customWidth="1"/>
    <col min="9" max="9" width="14.625" style="82" customWidth="1"/>
    <col min="10" max="10" width="26.875" style="82" customWidth="1"/>
    <col min="11" max="11" width="50" style="82" customWidth="1"/>
    <col min="12" max="13" width="10.75" style="82" customWidth="1"/>
    <col min="14" max="14" width="55.125" style="82" customWidth="1"/>
    <col min="15" max="15" width="31.875" style="82" customWidth="1"/>
    <col min="16" max="16" width="23.875" style="82" customWidth="1"/>
    <col min="17" max="17" width="46.625" style="82" customWidth="1"/>
    <col min="18" max="18" width="24" style="82" bestFit="1" customWidth="1"/>
    <col min="19" max="19" width="20.625" style="82" customWidth="1"/>
    <col min="20" max="20" width="22" style="82" customWidth="1"/>
    <col min="21" max="22" width="26.375" style="82" customWidth="1"/>
    <col min="23" max="23" width="8.25" style="82" hidden="1" customWidth="1"/>
    <col min="24" max="24" width="59.75" style="82" customWidth="1"/>
    <col min="25" max="25" width="49.125" style="82" customWidth="1"/>
    <col min="26" max="26" width="11.125" style="82" customWidth="1"/>
    <col min="27" max="30" width="29" style="82" customWidth="1"/>
    <col min="31" max="31" width="9.125" style="82"/>
    <col min="32" max="32" width="34.75" style="82" customWidth="1"/>
    <col min="33" max="33" width="9.125" style="82"/>
    <col min="34" max="35" width="34.375" style="82" customWidth="1"/>
    <col min="36" max="36" width="9.125" style="82"/>
    <col min="37" max="37" width="24.625" style="82" customWidth="1"/>
    <col min="38" max="38" width="9.125" style="82"/>
    <col min="39" max="39" width="26.125" style="82" customWidth="1"/>
    <col min="40" max="40" width="1.75" style="82" customWidth="1"/>
    <col min="41" max="41" width="9.125" style="82"/>
    <col min="42" max="43" width="47.875" style="82" customWidth="1"/>
    <col min="44" max="44" width="1.75" style="82" customWidth="1"/>
    <col min="45" max="45" width="21.375" style="82" customWidth="1"/>
    <col min="46" max="46" width="1.75" style="82" customWidth="1"/>
    <col min="47" max="47" width="31.25" style="82" bestFit="1" customWidth="1"/>
    <col min="48" max="48" width="1.75" style="82" customWidth="1"/>
    <col min="49" max="50" width="9.125" style="407"/>
    <col min="51" max="51" width="3.75" style="82" customWidth="1"/>
    <col min="52" max="52" width="20" style="82" customWidth="1"/>
    <col min="53" max="53" width="42.875" style="82" bestFit="1" customWidth="1"/>
    <col min="54" max="54" width="3.75" style="82" customWidth="1"/>
    <col min="55" max="55" width="55" style="82" customWidth="1"/>
    <col min="56" max="16384" width="9.1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7"/>
      <c r="W1" s="458" t="s">
        <v>324</v>
      </c>
      <c r="X1" s="406" t="s">
        <v>293</v>
      </c>
      <c r="Y1" s="406" t="s">
        <v>307</v>
      </c>
      <c r="Z1" s="148"/>
      <c r="AA1" s="207" t="s">
        <v>362</v>
      </c>
      <c r="AB1" s="207"/>
      <c r="AC1" s="207" t="s">
        <v>363</v>
      </c>
      <c r="AD1" s="207"/>
      <c r="AF1" s="161" t="s">
        <v>336</v>
      </c>
      <c r="AH1" s="148" t="s">
        <v>337</v>
      </c>
      <c r="AI1" s="148" t="s">
        <v>338</v>
      </c>
      <c r="AK1" s="148" t="s">
        <v>353</v>
      </c>
      <c r="AM1" s="148" t="s">
        <v>354</v>
      </c>
      <c r="AP1" s="148" t="s">
        <v>370</v>
      </c>
      <c r="AQ1" s="148" t="s">
        <v>369</v>
      </c>
      <c r="AS1" s="406" t="s">
        <v>375</v>
      </c>
      <c r="AU1" s="161" t="s">
        <v>383</v>
      </c>
      <c r="AW1" s="408" t="s">
        <v>547</v>
      </c>
      <c r="AX1" s="408" t="s">
        <v>548</v>
      </c>
      <c r="AZ1" s="1340" t="s">
        <v>580</v>
      </c>
      <c r="BA1" s="1340"/>
      <c r="BC1" s="825" t="s">
        <v>722</v>
      </c>
    </row>
    <row r="2" spans="1:55" ht="102.6">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6" t="s">
        <v>284</v>
      </c>
      <c r="O2" s="526" t="s">
        <v>641</v>
      </c>
      <c r="P2" s="660" t="s">
        <v>41</v>
      </c>
      <c r="Q2" s="180" t="s">
        <v>3</v>
      </c>
      <c r="R2" s="183" t="s">
        <v>24</v>
      </c>
      <c r="S2" s="181" t="s">
        <v>26</v>
      </c>
      <c r="T2" s="182" t="s">
        <v>30</v>
      </c>
      <c r="U2" s="178" t="s">
        <v>36</v>
      </c>
      <c r="V2" s="1037">
        <v>1</v>
      </c>
      <c r="W2" s="459"/>
      <c r="X2" s="460" t="s">
        <v>611</v>
      </c>
      <c r="Y2" s="44" t="s">
        <v>636</v>
      </c>
      <c r="Z2" s="160"/>
      <c r="AA2" s="751" t="s">
        <v>715</v>
      </c>
      <c r="AB2" s="753" t="s">
        <v>716</v>
      </c>
      <c r="AC2" s="44" t="s">
        <v>309</v>
      </c>
      <c r="AD2" s="209" t="s">
        <v>309</v>
      </c>
      <c r="AF2" s="45" t="s">
        <v>36</v>
      </c>
      <c r="AH2" s="143" t="s">
        <v>341</v>
      </c>
      <c r="AI2" s="143" t="s">
        <v>341</v>
      </c>
      <c r="AK2" s="143" t="s">
        <v>345</v>
      </c>
      <c r="AM2" s="143" t="s">
        <v>355</v>
      </c>
      <c r="AP2" s="1137" t="s">
        <v>611</v>
      </c>
      <c r="AQ2" s="1033" t="s">
        <v>617</v>
      </c>
      <c r="AS2" s="44" t="s">
        <v>373</v>
      </c>
      <c r="AU2" s="45" t="s">
        <v>376</v>
      </c>
      <c r="AW2" s="409" t="s">
        <v>549</v>
      </c>
      <c r="AX2" s="410" t="s">
        <v>549</v>
      </c>
      <c r="AZ2" s="445" t="s">
        <v>581</v>
      </c>
      <c r="BA2" s="446" t="s">
        <v>582</v>
      </c>
      <c r="BC2" s="802" t="s">
        <v>723</v>
      </c>
    </row>
    <row r="3" spans="1:55" ht="114">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6" t="s">
        <v>258</v>
      </c>
      <c r="O3" s="526" t="s">
        <v>642</v>
      </c>
      <c r="P3" s="660" t="s">
        <v>42</v>
      </c>
      <c r="Q3" s="180" t="s">
        <v>300</v>
      </c>
      <c r="R3" s="179" t="s">
        <v>302</v>
      </c>
      <c r="S3" s="181" t="s">
        <v>27</v>
      </c>
      <c r="T3" s="182" t="s">
        <v>31</v>
      </c>
      <c r="U3" s="178" t="s">
        <v>37</v>
      </c>
      <c r="V3" s="1037">
        <v>2</v>
      </c>
      <c r="W3" s="459"/>
      <c r="X3" s="460" t="s">
        <v>768</v>
      </c>
      <c r="Y3" s="44" t="s">
        <v>636</v>
      </c>
      <c r="Z3" s="160"/>
      <c r="AA3" s="751" t="s">
        <v>716</v>
      </c>
      <c r="AB3" s="753"/>
      <c r="AC3" s="44" t="s">
        <v>310</v>
      </c>
      <c r="AD3" s="209" t="s">
        <v>310</v>
      </c>
      <c r="AF3" s="45" t="s">
        <v>37</v>
      </c>
      <c r="AH3" s="143" t="s">
        <v>364</v>
      </c>
      <c r="AI3" s="143" t="s">
        <v>343</v>
      </c>
      <c r="AK3" s="143" t="s">
        <v>346</v>
      </c>
      <c r="AM3" s="143" t="s">
        <v>356</v>
      </c>
      <c r="AP3" s="1137" t="s">
        <v>769</v>
      </c>
      <c r="AQ3" s="1033" t="s">
        <v>616</v>
      </c>
      <c r="AS3" s="44" t="s">
        <v>374</v>
      </c>
      <c r="AU3" s="45" t="s">
        <v>377</v>
      </c>
      <c r="AW3" s="409" t="s">
        <v>550</v>
      </c>
      <c r="AX3" s="410" t="s">
        <v>550</v>
      </c>
      <c r="AZ3" s="146" t="s">
        <v>652</v>
      </c>
      <c r="BA3" s="179" t="s">
        <v>651</v>
      </c>
      <c r="BC3" s="802" t="s">
        <v>724</v>
      </c>
    </row>
    <row r="4" spans="1:55" ht="114">
      <c r="A4" s="6" t="s">
        <v>102</v>
      </c>
      <c r="B4" s="44">
        <v>2002</v>
      </c>
      <c r="C4" s="44">
        <v>2015</v>
      </c>
      <c r="E4" s="143" t="s">
        <v>187</v>
      </c>
      <c r="F4" s="143" t="s">
        <v>227</v>
      </c>
      <c r="H4" s="143" t="s">
        <v>2</v>
      </c>
      <c r="I4" s="143" t="s">
        <v>49</v>
      </c>
      <c r="J4" s="143" t="s">
        <v>282</v>
      </c>
      <c r="K4" s="144" t="s">
        <v>248</v>
      </c>
      <c r="L4" s="144" t="s">
        <v>248</v>
      </c>
      <c r="M4" s="144">
        <v>3</v>
      </c>
      <c r="N4" s="656" t="s">
        <v>285</v>
      </c>
      <c r="O4" s="543" t="s">
        <v>643</v>
      </c>
      <c r="Q4" s="180" t="s">
        <v>23</v>
      </c>
      <c r="R4" s="179" t="s">
        <v>780</v>
      </c>
      <c r="S4" s="181" t="s">
        <v>28</v>
      </c>
      <c r="T4" s="182" t="s">
        <v>32</v>
      </c>
      <c r="U4" s="178" t="s">
        <v>38</v>
      </c>
      <c r="V4" s="1037">
        <v>3</v>
      </c>
      <c r="W4" s="459"/>
      <c r="X4" s="460" t="s">
        <v>759</v>
      </c>
      <c r="Y4" s="751" t="s">
        <v>636</v>
      </c>
      <c r="Z4" s="208"/>
      <c r="AC4" s="44" t="s">
        <v>311</v>
      </c>
      <c r="AD4" s="209" t="s">
        <v>311</v>
      </c>
      <c r="AF4" s="45" t="s">
        <v>38</v>
      </c>
      <c r="AH4" s="45" t="s">
        <v>367</v>
      </c>
      <c r="AK4" s="143" t="s">
        <v>347</v>
      </c>
      <c r="AM4" s="143" t="s">
        <v>357</v>
      </c>
      <c r="AP4" s="1137" t="s">
        <v>768</v>
      </c>
      <c r="AQ4" s="1033" t="s">
        <v>615</v>
      </c>
      <c r="AS4" s="44" t="s">
        <v>344</v>
      </c>
      <c r="AU4" s="45" t="s">
        <v>378</v>
      </c>
      <c r="AW4" s="409" t="s">
        <v>551</v>
      </c>
      <c r="AX4" s="410" t="s">
        <v>551</v>
      </c>
      <c r="AZ4" s="146" t="s">
        <v>662</v>
      </c>
      <c r="BA4" s="179" t="s">
        <v>661</v>
      </c>
      <c r="BC4" s="802" t="s">
        <v>725</v>
      </c>
    </row>
    <row r="5" spans="1:55" ht="34.200000000000003">
      <c r="A5" s="6" t="s">
        <v>103</v>
      </c>
      <c r="B5" s="44">
        <v>2003</v>
      </c>
      <c r="C5" s="44">
        <v>2016</v>
      </c>
      <c r="E5" s="143" t="s">
        <v>188</v>
      </c>
      <c r="F5" s="143" t="s">
        <v>228</v>
      </c>
      <c r="I5" s="143" t="s">
        <v>50</v>
      </c>
      <c r="K5" s="144" t="s">
        <v>246</v>
      </c>
      <c r="L5" s="144" t="s">
        <v>246</v>
      </c>
      <c r="M5" s="144">
        <v>4</v>
      </c>
      <c r="N5" s="657" t="s">
        <v>286</v>
      </c>
      <c r="O5" s="543" t="s">
        <v>644</v>
      </c>
      <c r="Q5" s="180" t="s">
        <v>301</v>
      </c>
      <c r="R5" s="179" t="s">
        <v>303</v>
      </c>
      <c r="T5" s="45" t="s">
        <v>33</v>
      </c>
      <c r="U5" s="178" t="s">
        <v>39</v>
      </c>
      <c r="V5" s="1037">
        <v>4</v>
      </c>
      <c r="W5" s="459"/>
      <c r="X5" s="460" t="s">
        <v>612</v>
      </c>
      <c r="Y5" s="751" t="s">
        <v>660</v>
      </c>
      <c r="Z5" s="208">
        <v>1</v>
      </c>
      <c r="AF5" s="45" t="s">
        <v>326</v>
      </c>
      <c r="AH5" s="143" t="s">
        <v>365</v>
      </c>
      <c r="AK5" s="143" t="s">
        <v>348</v>
      </c>
      <c r="AM5" s="143" t="s">
        <v>358</v>
      </c>
      <c r="AP5" s="1137" t="s">
        <v>612</v>
      </c>
      <c r="AQ5" s="1033" t="s">
        <v>759</v>
      </c>
      <c r="AU5" s="45" t="s">
        <v>379</v>
      </c>
      <c r="AW5" s="409" t="s">
        <v>552</v>
      </c>
      <c r="AX5" s="410" t="s">
        <v>552</v>
      </c>
      <c r="AZ5" s="544" t="s">
        <v>663</v>
      </c>
      <c r="BA5" s="568" t="s">
        <v>668</v>
      </c>
      <c r="BC5" s="802" t="s">
        <v>726</v>
      </c>
    </row>
    <row r="6" spans="1:55" ht="125.4">
      <c r="A6" s="6" t="s">
        <v>104</v>
      </c>
      <c r="B6" s="44">
        <v>2004</v>
      </c>
      <c r="C6" s="44">
        <v>2017</v>
      </c>
      <c r="E6" s="143" t="s">
        <v>189</v>
      </c>
      <c r="F6" s="147"/>
      <c r="G6" s="148" t="s">
        <v>290</v>
      </c>
      <c r="H6" s="148" t="s">
        <v>257</v>
      </c>
      <c r="I6" s="143" t="s">
        <v>67</v>
      </c>
      <c r="J6" s="148" t="s">
        <v>263</v>
      </c>
      <c r="N6" s="657" t="s">
        <v>287</v>
      </c>
      <c r="O6" s="543" t="s">
        <v>645</v>
      </c>
      <c r="R6" s="179" t="s">
        <v>3</v>
      </c>
      <c r="T6" s="45" t="s">
        <v>34</v>
      </c>
      <c r="U6" s="178" t="s">
        <v>326</v>
      </c>
      <c r="V6" s="1037">
        <v>5</v>
      </c>
      <c r="W6" s="459"/>
      <c r="X6" s="751" t="s">
        <v>613</v>
      </c>
      <c r="Y6" s="751" t="s">
        <v>669</v>
      </c>
      <c r="Z6" s="208"/>
      <c r="AA6" s="219"/>
      <c r="AH6" s="143" t="s">
        <v>366</v>
      </c>
      <c r="AK6" s="143" t="s">
        <v>349</v>
      </c>
      <c r="AM6" s="143" t="s">
        <v>359</v>
      </c>
      <c r="AP6" s="1137" t="s">
        <v>613</v>
      </c>
      <c r="AQ6" s="1033" t="s">
        <v>611</v>
      </c>
      <c r="AU6" s="220" t="s">
        <v>380</v>
      </c>
      <c r="AW6" s="409" t="s">
        <v>553</v>
      </c>
      <c r="AX6" s="410" t="s">
        <v>553</v>
      </c>
      <c r="AZ6" s="544" t="s">
        <v>664</v>
      </c>
      <c r="BA6" s="568" t="s">
        <v>673</v>
      </c>
    </row>
    <row r="7" spans="1:55" ht="34.200000000000003">
      <c r="A7" s="6" t="s">
        <v>105</v>
      </c>
      <c r="B7" s="44">
        <v>2005</v>
      </c>
      <c r="E7" s="143" t="s">
        <v>190</v>
      </c>
      <c r="F7" s="147"/>
      <c r="G7" s="143" t="s">
        <v>254</v>
      </c>
      <c r="H7" s="143" t="s">
        <v>256</v>
      </c>
      <c r="I7" s="143" t="s">
        <v>68</v>
      </c>
      <c r="J7" s="143" t="s">
        <v>283</v>
      </c>
      <c r="N7" s="658" t="s">
        <v>288</v>
      </c>
      <c r="O7" s="543" t="s">
        <v>646</v>
      </c>
      <c r="U7" s="178" t="s">
        <v>84</v>
      </c>
      <c r="V7" s="1038" t="s">
        <v>68</v>
      </c>
      <c r="W7" s="459"/>
      <c r="X7" s="751" t="s">
        <v>614</v>
      </c>
      <c r="Y7" s="751" t="s">
        <v>660</v>
      </c>
      <c r="Z7" s="208"/>
      <c r="AA7" s="219"/>
      <c r="AH7" s="143" t="s">
        <v>342</v>
      </c>
      <c r="AK7" s="143" t="s">
        <v>350</v>
      </c>
      <c r="AM7" s="143" t="s">
        <v>360</v>
      </c>
      <c r="AP7" s="1137" t="s">
        <v>759</v>
      </c>
      <c r="AQ7" s="1033"/>
      <c r="AU7" s="220" t="s">
        <v>381</v>
      </c>
      <c r="AW7" s="409" t="s">
        <v>554</v>
      </c>
      <c r="AX7" s="410" t="s">
        <v>554</v>
      </c>
      <c r="AZ7" s="544" t="s">
        <v>681</v>
      </c>
      <c r="BA7" s="568" t="s">
        <v>682</v>
      </c>
    </row>
    <row r="8" spans="1:55" ht="34.200000000000003">
      <c r="A8" s="6" t="s">
        <v>106</v>
      </c>
      <c r="B8" s="44">
        <v>2006</v>
      </c>
      <c r="E8" s="143" t="s">
        <v>191</v>
      </c>
      <c r="F8" s="147"/>
      <c r="G8" s="143" t="s">
        <v>255</v>
      </c>
      <c r="H8" s="143" t="s">
        <v>262</v>
      </c>
      <c r="I8" s="143" t="s">
        <v>182</v>
      </c>
      <c r="J8" s="143" t="s">
        <v>279</v>
      </c>
      <c r="N8" s="659" t="s">
        <v>289</v>
      </c>
      <c r="O8" s="543" t="s">
        <v>647</v>
      </c>
      <c r="V8" s="1038" t="s">
        <v>182</v>
      </c>
      <c r="W8" s="459"/>
      <c r="X8" s="751" t="s">
        <v>615</v>
      </c>
      <c r="Y8" s="751" t="s">
        <v>660</v>
      </c>
      <c r="Z8" s="208"/>
      <c r="AA8" s="219"/>
      <c r="AK8" s="143" t="s">
        <v>351</v>
      </c>
      <c r="AP8" s="1137" t="s">
        <v>614</v>
      </c>
      <c r="AQ8" s="1033"/>
      <c r="AU8" s="220" t="s">
        <v>382</v>
      </c>
      <c r="AW8" s="409" t="s">
        <v>555</v>
      </c>
      <c r="AX8" s="410" t="s">
        <v>555</v>
      </c>
      <c r="AZ8" s="146" t="s">
        <v>689</v>
      </c>
      <c r="BA8" s="179" t="s">
        <v>688</v>
      </c>
    </row>
    <row r="9" spans="1:55" ht="57">
      <c r="A9" s="6" t="s">
        <v>107</v>
      </c>
      <c r="B9" s="44">
        <v>2007</v>
      </c>
      <c r="E9" s="143" t="s">
        <v>192</v>
      </c>
      <c r="F9" s="147"/>
      <c r="G9" s="143" t="s">
        <v>262</v>
      </c>
      <c r="I9" s="143" t="s">
        <v>183</v>
      </c>
      <c r="O9" s="543" t="s">
        <v>648</v>
      </c>
      <c r="V9" s="1038" t="s">
        <v>183</v>
      </c>
      <c r="W9" s="459"/>
      <c r="X9" s="751" t="s">
        <v>616</v>
      </c>
      <c r="Y9" s="751" t="s">
        <v>636</v>
      </c>
      <c r="Z9" s="208">
        <v>1</v>
      </c>
      <c r="AA9" s="219"/>
      <c r="AK9" s="143" t="s">
        <v>352</v>
      </c>
      <c r="AP9" s="1137" t="s">
        <v>615</v>
      </c>
      <c r="AQ9" s="1033"/>
      <c r="AW9" s="409" t="s">
        <v>556</v>
      </c>
      <c r="AX9" s="410" t="s">
        <v>556</v>
      </c>
      <c r="AZ9" s="146" t="s">
        <v>766</v>
      </c>
      <c r="BA9" s="179" t="s">
        <v>601</v>
      </c>
    </row>
    <row r="10" spans="1:55" ht="45.6">
      <c r="A10" s="6" t="s">
        <v>108</v>
      </c>
      <c r="B10" s="44">
        <v>2008</v>
      </c>
      <c r="E10" s="143" t="s">
        <v>193</v>
      </c>
      <c r="F10" s="147"/>
      <c r="I10" s="143" t="s">
        <v>207</v>
      </c>
      <c r="O10" s="543" t="s">
        <v>649</v>
      </c>
      <c r="V10" s="1039" t="s">
        <v>207</v>
      </c>
      <c r="W10" s="1036"/>
      <c r="X10" s="1034" t="s">
        <v>617</v>
      </c>
      <c r="Y10" s="1035" t="s">
        <v>683</v>
      </c>
      <c r="Z10" s="208"/>
      <c r="AP10" s="1137" t="s">
        <v>618</v>
      </c>
      <c r="AQ10" s="1033"/>
      <c r="AW10" s="409" t="s">
        <v>557</v>
      </c>
      <c r="AX10" s="410" t="s">
        <v>557</v>
      </c>
    </row>
    <row r="11" spans="1:55" ht="22.8">
      <c r="A11" s="6" t="s">
        <v>109</v>
      </c>
      <c r="B11" s="44">
        <v>2009</v>
      </c>
      <c r="E11" s="143" t="s">
        <v>194</v>
      </c>
      <c r="F11" s="147"/>
      <c r="I11" s="143" t="s">
        <v>208</v>
      </c>
      <c r="O11" s="526" t="s">
        <v>650</v>
      </c>
      <c r="V11" s="1038" t="s">
        <v>208</v>
      </c>
      <c r="W11" s="461"/>
      <c r="X11" s="460" t="s">
        <v>618</v>
      </c>
      <c r="Y11" s="751" t="s">
        <v>671</v>
      </c>
      <c r="Z11" s="208"/>
      <c r="AP11" s="1137" t="s">
        <v>617</v>
      </c>
      <c r="AQ11" s="740"/>
      <c r="AW11" s="409" t="s">
        <v>558</v>
      </c>
      <c r="AX11" s="410" t="s">
        <v>558</v>
      </c>
    </row>
    <row r="12" spans="1:55" ht="34.200000000000003">
      <c r="A12" s="6" t="s">
        <v>64</v>
      </c>
      <c r="B12" s="44">
        <v>2010</v>
      </c>
      <c r="E12" s="143" t="s">
        <v>195</v>
      </c>
      <c r="F12" s="147"/>
      <c r="G12" s="148" t="s">
        <v>291</v>
      </c>
      <c r="H12" s="148" t="s">
        <v>259</v>
      </c>
      <c r="I12" s="143" t="s">
        <v>209</v>
      </c>
      <c r="O12" s="526" t="s">
        <v>3</v>
      </c>
      <c r="V12" s="1038" t="s">
        <v>209</v>
      </c>
      <c r="W12" s="544"/>
      <c r="X12" s="460" t="s">
        <v>762</v>
      </c>
      <c r="Y12" s="751" t="s">
        <v>636</v>
      </c>
      <c r="AP12" s="1137" t="s">
        <v>616</v>
      </c>
      <c r="AW12" s="409" t="s">
        <v>208</v>
      </c>
      <c r="AX12" s="410" t="s">
        <v>208</v>
      </c>
    </row>
    <row r="13" spans="1:55" ht="22.8">
      <c r="A13" s="6" t="s">
        <v>110</v>
      </c>
      <c r="B13" s="44">
        <v>2011</v>
      </c>
      <c r="E13" s="143" t="s">
        <v>196</v>
      </c>
      <c r="F13" s="147"/>
      <c r="G13" s="143" t="s">
        <v>260</v>
      </c>
      <c r="H13" s="143" t="s">
        <v>261</v>
      </c>
      <c r="I13" s="143" t="s">
        <v>210</v>
      </c>
      <c r="V13" s="1038" t="s">
        <v>210</v>
      </c>
      <c r="W13" s="544"/>
      <c r="X13" s="544"/>
      <c r="Y13" s="544"/>
      <c r="AW13" s="409" t="s">
        <v>209</v>
      </c>
      <c r="AX13" s="410" t="s">
        <v>209</v>
      </c>
    </row>
    <row r="14" spans="1:55" ht="45.6">
      <c r="A14" s="6" t="s">
        <v>65</v>
      </c>
      <c r="B14" s="44">
        <v>2012</v>
      </c>
      <c r="G14" s="143" t="s">
        <v>262</v>
      </c>
      <c r="H14" s="143" t="s">
        <v>262</v>
      </c>
      <c r="I14" s="143" t="s">
        <v>211</v>
      </c>
      <c r="N14" s="99" t="s">
        <v>315</v>
      </c>
      <c r="V14" s="1037">
        <v>13</v>
      </c>
      <c r="W14" s="459"/>
      <c r="X14" s="460" t="s">
        <v>769</v>
      </c>
      <c r="Y14" s="751" t="s">
        <v>636</v>
      </c>
      <c r="AW14" s="409" t="s">
        <v>210</v>
      </c>
      <c r="AX14" s="410" t="s">
        <v>210</v>
      </c>
    </row>
    <row r="15" spans="1:55" ht="66">
      <c r="A15" s="6" t="s">
        <v>440</v>
      </c>
      <c r="B15" s="44">
        <v>2013</v>
      </c>
      <c r="I15" s="143" t="s">
        <v>212</v>
      </c>
      <c r="N15" s="177" t="s">
        <v>323</v>
      </c>
      <c r="V15" s="527"/>
      <c r="W15" s="527"/>
      <c r="X15" s="218"/>
      <c r="Y15" s="527"/>
      <c r="AW15" s="409" t="s">
        <v>211</v>
      </c>
      <c r="AX15" s="410" t="s">
        <v>211</v>
      </c>
    </row>
    <row r="16" spans="1:55" ht="21.15" customHeight="1">
      <c r="A16" s="6" t="s">
        <v>111</v>
      </c>
      <c r="B16" s="44">
        <v>2014</v>
      </c>
      <c r="I16" s="143" t="s">
        <v>213</v>
      </c>
      <c r="N16" s="177" t="s">
        <v>322</v>
      </c>
      <c r="AW16" s="409" t="s">
        <v>212</v>
      </c>
      <c r="AX16" s="410" t="s">
        <v>212</v>
      </c>
    </row>
    <row r="17" spans="1:50" ht="21.15" customHeight="1">
      <c r="A17" s="6" t="s">
        <v>112</v>
      </c>
      <c r="B17" s="44">
        <v>2015</v>
      </c>
      <c r="I17" s="143" t="s">
        <v>214</v>
      </c>
      <c r="N17" s="177" t="s">
        <v>321</v>
      </c>
      <c r="X17" s="218"/>
      <c r="AW17" s="409" t="s">
        <v>213</v>
      </c>
      <c r="AX17" s="410" t="s">
        <v>213</v>
      </c>
    </row>
    <row r="18" spans="1:50" ht="21.15" customHeight="1">
      <c r="A18" s="6" t="s">
        <v>113</v>
      </c>
      <c r="B18" s="44">
        <v>2016</v>
      </c>
      <c r="I18" s="143" t="s">
        <v>215</v>
      </c>
      <c r="N18" s="177" t="s">
        <v>320</v>
      </c>
      <c r="X18" s="218"/>
      <c r="AW18" s="409" t="s">
        <v>214</v>
      </c>
      <c r="AX18" s="410" t="s">
        <v>214</v>
      </c>
    </row>
    <row r="19" spans="1:50" ht="21.15" customHeight="1">
      <c r="A19" s="6" t="s">
        <v>114</v>
      </c>
      <c r="B19" s="44">
        <v>2017</v>
      </c>
      <c r="I19" s="143" t="s">
        <v>216</v>
      </c>
      <c r="N19" s="177" t="s">
        <v>319</v>
      </c>
      <c r="X19" s="218"/>
      <c r="AW19" s="409" t="s">
        <v>215</v>
      </c>
      <c r="AX19" s="410" t="s">
        <v>215</v>
      </c>
    </row>
    <row r="20" spans="1:50" ht="21.15" customHeight="1">
      <c r="A20" s="6" t="s">
        <v>115</v>
      </c>
      <c r="B20" s="44">
        <v>2018</v>
      </c>
      <c r="I20" s="143" t="s">
        <v>217</v>
      </c>
      <c r="N20" s="177" t="s">
        <v>318</v>
      </c>
      <c r="AW20" s="409" t="s">
        <v>216</v>
      </c>
      <c r="AX20" s="410" t="s">
        <v>216</v>
      </c>
    </row>
    <row r="21" spans="1:50" ht="21.15" customHeight="1">
      <c r="A21" s="6" t="s">
        <v>116</v>
      </c>
      <c r="B21" s="44">
        <v>2019</v>
      </c>
      <c r="I21" s="143" t="s">
        <v>218</v>
      </c>
      <c r="N21" s="177" t="s">
        <v>317</v>
      </c>
      <c r="AW21" s="409" t="s">
        <v>217</v>
      </c>
      <c r="AX21" s="410" t="s">
        <v>217</v>
      </c>
    </row>
    <row r="22" spans="1:50" ht="21.15" customHeight="1">
      <c r="A22" s="6" t="s">
        <v>117</v>
      </c>
      <c r="B22" s="44">
        <v>2020</v>
      </c>
      <c r="N22" s="177" t="s">
        <v>316</v>
      </c>
      <c r="AW22" s="409" t="s">
        <v>218</v>
      </c>
      <c r="AX22" s="410" t="s">
        <v>218</v>
      </c>
    </row>
    <row r="23" spans="1:50" ht="21.15" customHeight="1">
      <c r="A23" s="6" t="s">
        <v>118</v>
      </c>
      <c r="B23" s="44">
        <v>2021</v>
      </c>
      <c r="AW23" s="409" t="s">
        <v>559</v>
      </c>
      <c r="AX23" s="410" t="s">
        <v>559</v>
      </c>
    </row>
    <row r="24" spans="1:50" ht="21.15" customHeight="1">
      <c r="A24" s="6" t="s">
        <v>119</v>
      </c>
      <c r="B24" s="44">
        <v>2022</v>
      </c>
      <c r="AW24" s="409" t="s">
        <v>560</v>
      </c>
      <c r="AX24" s="410" t="s">
        <v>560</v>
      </c>
    </row>
    <row r="25" spans="1:50">
      <c r="A25" s="6" t="s">
        <v>120</v>
      </c>
      <c r="B25" s="44">
        <v>2023</v>
      </c>
      <c r="AW25" s="409" t="s">
        <v>561</v>
      </c>
      <c r="AX25" s="410" t="s">
        <v>561</v>
      </c>
    </row>
    <row r="26" spans="1:50">
      <c r="A26" s="6" t="s">
        <v>121</v>
      </c>
      <c r="B26" s="44">
        <v>2024</v>
      </c>
      <c r="AX26" s="410" t="s">
        <v>562</v>
      </c>
    </row>
    <row r="27" spans="1:50">
      <c r="A27" s="6" t="s">
        <v>122</v>
      </c>
      <c r="B27" s="44">
        <v>2025</v>
      </c>
      <c r="AX27" s="410" t="s">
        <v>563</v>
      </c>
    </row>
    <row r="28" spans="1:50">
      <c r="A28" s="6" t="s">
        <v>123</v>
      </c>
      <c r="D28" s="270"/>
      <c r="E28" s="271"/>
      <c r="F28" s="271"/>
      <c r="H28" s="272" t="s">
        <v>407</v>
      </c>
      <c r="AX28" s="410" t="s">
        <v>564</v>
      </c>
    </row>
    <row r="29" spans="1:50">
      <c r="A29" s="6" t="s">
        <v>124</v>
      </c>
      <c r="D29" s="273" t="s">
        <v>408</v>
      </c>
      <c r="E29" s="274" t="str">
        <f>IF(periodStart = "","", periodStart)</f>
        <v>01.01.2021</v>
      </c>
      <c r="F29" s="274" t="str">
        <f>IF(periodEnd = "","", periodEnd)</f>
        <v>31.12.2023</v>
      </c>
      <c r="H29" s="275" t="s">
        <v>1742</v>
      </c>
      <c r="AX29" s="410" t="s">
        <v>565</v>
      </c>
    </row>
    <row r="30" spans="1:50">
      <c r="A30" s="6" t="s">
        <v>125</v>
      </c>
      <c r="D30" s="276"/>
      <c r="E30" s="277"/>
      <c r="F30" s="277"/>
      <c r="AX30" s="410" t="s">
        <v>566</v>
      </c>
    </row>
    <row r="31" spans="1:50" ht="13.2">
      <c r="A31" s="6" t="s">
        <v>126</v>
      </c>
      <c r="D31" s="270"/>
      <c r="E31" s="271"/>
      <c r="F31" s="271"/>
      <c r="H31" s="278"/>
      <c r="AX31" s="410" t="s">
        <v>567</v>
      </c>
    </row>
    <row r="32" spans="1:50">
      <c r="A32" s="6" t="s">
        <v>127</v>
      </c>
      <c r="D32" s="273" t="s">
        <v>409</v>
      </c>
      <c r="E32" s="279"/>
      <c r="F32" s="279"/>
      <c r="H32" s="280" t="s">
        <v>410</v>
      </c>
      <c r="O32" s="527" t="s">
        <v>641</v>
      </c>
      <c r="AX32" s="410" t="s">
        <v>568</v>
      </c>
    </row>
    <row r="33" spans="1:50">
      <c r="A33" s="6" t="s">
        <v>128</v>
      </c>
      <c r="O33" s="527" t="s">
        <v>642</v>
      </c>
      <c r="AX33" s="410" t="s">
        <v>569</v>
      </c>
    </row>
    <row r="34" spans="1:50">
      <c r="A34" s="6" t="s">
        <v>129</v>
      </c>
      <c r="O34" s="527" t="s">
        <v>643</v>
      </c>
      <c r="AX34" s="410" t="s">
        <v>570</v>
      </c>
    </row>
    <row r="35" spans="1:50">
      <c r="A35" s="6" t="s">
        <v>130</v>
      </c>
      <c r="O35" s="527" t="s">
        <v>644</v>
      </c>
      <c r="X35" s="527"/>
      <c r="Y35" s="527"/>
      <c r="AX35" s="410" t="s">
        <v>571</v>
      </c>
    </row>
    <row r="36" spans="1:50">
      <c r="A36" s="6" t="s">
        <v>94</v>
      </c>
      <c r="O36" s="527" t="s">
        <v>645</v>
      </c>
      <c r="AX36" s="410" t="s">
        <v>572</v>
      </c>
    </row>
    <row r="37" spans="1:50">
      <c r="A37" s="6" t="s">
        <v>95</v>
      </c>
      <c r="O37" s="527" t="s">
        <v>646</v>
      </c>
      <c r="AX37" s="410" t="s">
        <v>573</v>
      </c>
    </row>
    <row r="38" spans="1:50">
      <c r="A38" s="6" t="s">
        <v>96</v>
      </c>
      <c r="O38" s="527" t="s">
        <v>647</v>
      </c>
      <c r="AX38" s="410" t="s">
        <v>574</v>
      </c>
    </row>
    <row r="39" spans="1:50">
      <c r="A39" s="6" t="s">
        <v>97</v>
      </c>
      <c r="O39" s="527" t="s">
        <v>648</v>
      </c>
      <c r="AX39" s="410" t="s">
        <v>522</v>
      </c>
    </row>
    <row r="40" spans="1:50">
      <c r="A40" s="6" t="s">
        <v>98</v>
      </c>
      <c r="O40" s="527" t="s">
        <v>649</v>
      </c>
      <c r="AX40" s="410" t="s">
        <v>523</v>
      </c>
    </row>
    <row r="41" spans="1:50">
      <c r="A41" s="6" t="s">
        <v>99</v>
      </c>
      <c r="O41" s="527" t="s">
        <v>650</v>
      </c>
      <c r="AX41" s="410" t="s">
        <v>524</v>
      </c>
    </row>
    <row r="42" spans="1:50">
      <c r="A42" s="6" t="s">
        <v>131</v>
      </c>
      <c r="AX42" s="410" t="s">
        <v>525</v>
      </c>
    </row>
    <row r="43" spans="1:50">
      <c r="A43" s="6" t="s">
        <v>132</v>
      </c>
      <c r="AX43" s="410" t="s">
        <v>526</v>
      </c>
    </row>
    <row r="44" spans="1:50">
      <c r="A44" s="6" t="s">
        <v>133</v>
      </c>
      <c r="AX44" s="410" t="s">
        <v>527</v>
      </c>
    </row>
    <row r="45" spans="1:50">
      <c r="A45" s="6" t="s">
        <v>134</v>
      </c>
      <c r="AX45" s="410" t="s">
        <v>528</v>
      </c>
    </row>
    <row r="46" spans="1:50">
      <c r="A46" s="6" t="s">
        <v>135</v>
      </c>
      <c r="AX46" s="410" t="s">
        <v>529</v>
      </c>
    </row>
    <row r="47" spans="1:50">
      <c r="A47" s="6" t="s">
        <v>156</v>
      </c>
      <c r="AX47" s="410" t="s">
        <v>530</v>
      </c>
    </row>
    <row r="48" spans="1:50">
      <c r="A48" s="6" t="s">
        <v>157</v>
      </c>
      <c r="AX48" s="410" t="s">
        <v>531</v>
      </c>
    </row>
    <row r="49" spans="1:50">
      <c r="A49" s="6" t="s">
        <v>158</v>
      </c>
      <c r="AX49" s="410" t="s">
        <v>532</v>
      </c>
    </row>
    <row r="50" spans="1:50">
      <c r="A50" s="6" t="s">
        <v>136</v>
      </c>
      <c r="AX50" s="410" t="s">
        <v>533</v>
      </c>
    </row>
    <row r="51" spans="1:50">
      <c r="A51" s="6" t="s">
        <v>137</v>
      </c>
      <c r="AX51" s="410" t="s">
        <v>534</v>
      </c>
    </row>
    <row r="52" spans="1:50">
      <c r="A52" s="6" t="s">
        <v>138</v>
      </c>
      <c r="AX52" s="410" t="s">
        <v>535</v>
      </c>
    </row>
    <row r="53" spans="1:50">
      <c r="A53" s="6" t="s">
        <v>139</v>
      </c>
      <c r="X53" s="480"/>
      <c r="AX53" s="410" t="s">
        <v>536</v>
      </c>
    </row>
    <row r="54" spans="1:50">
      <c r="A54" s="6" t="s">
        <v>140</v>
      </c>
      <c r="X54" s="480"/>
      <c r="AX54" s="410" t="s">
        <v>537</v>
      </c>
    </row>
    <row r="55" spans="1:50">
      <c r="A55" s="6" t="s">
        <v>141</v>
      </c>
      <c r="X55" s="480"/>
      <c r="AX55" s="410" t="s">
        <v>538</v>
      </c>
    </row>
    <row r="56" spans="1:50">
      <c r="A56" s="6" t="s">
        <v>142</v>
      </c>
      <c r="X56" s="480"/>
      <c r="AX56" s="410" t="s">
        <v>539</v>
      </c>
    </row>
    <row r="57" spans="1:50">
      <c r="A57" s="6" t="s">
        <v>387</v>
      </c>
      <c r="X57" s="480"/>
      <c r="AX57" s="410" t="s">
        <v>540</v>
      </c>
    </row>
    <row r="58" spans="1:50">
      <c r="A58" s="6" t="s">
        <v>143</v>
      </c>
      <c r="X58" s="480"/>
      <c r="AX58" s="410" t="s">
        <v>541</v>
      </c>
    </row>
    <row r="59" spans="1:50">
      <c r="A59" s="6" t="s">
        <v>144</v>
      </c>
      <c r="X59" s="480"/>
      <c r="AX59" s="410" t="s">
        <v>542</v>
      </c>
    </row>
    <row r="60" spans="1:50">
      <c r="A60" s="6" t="s">
        <v>145</v>
      </c>
      <c r="X60" s="480"/>
      <c r="AX60" s="410" t="s">
        <v>543</v>
      </c>
    </row>
    <row r="61" spans="1:50" ht="22.8">
      <c r="A61" s="6" t="s">
        <v>146</v>
      </c>
      <c r="X61" s="480"/>
      <c r="AX61" s="410" t="s">
        <v>544</v>
      </c>
    </row>
    <row r="62" spans="1:50">
      <c r="A62" s="6" t="s">
        <v>89</v>
      </c>
      <c r="X62" s="480"/>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ht="22.8">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4"/>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95"/>
  <sheetViews>
    <sheetView showGridLines="0" workbookViewId="0"/>
  </sheetViews>
  <sheetFormatPr defaultRowHeight="11.4"/>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0</v>
      </c>
    </row>
    <row r="9" spans="1:1">
      <c r="A9" s="1032">
        <f>IF('Форма 4.2.1 | Т-ТЭ | ТСО'!$O$23="",1,0)</f>
        <v>0</v>
      </c>
    </row>
    <row r="10" spans="1:1">
      <c r="A10" s="1032">
        <f>IF('Форма 4.2.1 | Т-ТЭ | ТСО'!$M$24="",1,0)</f>
        <v>0</v>
      </c>
    </row>
    <row r="11" spans="1:1">
      <c r="A11" s="1032">
        <f>IF('Форма 4.2.1 | Т-ТЭ | ТСО'!$R$24="",1,0)</f>
        <v>0</v>
      </c>
    </row>
    <row r="12" spans="1:1">
      <c r="A12" s="1032">
        <f>IF('Форма 4.2.1 | Т-ТЭ | ТСО'!$T$24="",1,0)</f>
        <v>0</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0</v>
      </c>
    </row>
    <row r="53" spans="1:1">
      <c r="A53" s="1032">
        <f>IF('Форма 4.2.2 | Т-передача ТЭ'!$M$24="",1,0)</f>
        <v>0</v>
      </c>
    </row>
    <row r="54" spans="1:1">
      <c r="A54" s="1032">
        <f>IF('Форма 4.2.2 | Т-передача ТЭ'!$R$24="",1,0)</f>
        <v>0</v>
      </c>
    </row>
    <row r="55" spans="1:1">
      <c r="A55" s="1032">
        <f>IF('Форма 4.2.2 | Т-передача ТЭ'!$T$24="",1,0)</f>
        <v>0</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0</v>
      </c>
    </row>
    <row r="65" spans="1:1">
      <c r="A65" s="1032">
        <f>IF('Форма 4.2.3 | Т-гор.вода'!$M$24="",1,0)</f>
        <v>0</v>
      </c>
    </row>
    <row r="66" spans="1:1">
      <c r="A66" s="1032">
        <f>IF('Форма 4.2.3 | Т-гор.вода'!$W$24="",1,0)</f>
        <v>0</v>
      </c>
    </row>
    <row r="67" spans="1:1">
      <c r="A67" s="1032">
        <f>IF('Форма 4.2.3 | Т-гор.вода'!$Y$24="",1,0)</f>
        <v>0</v>
      </c>
    </row>
    <row r="68" spans="1:1">
      <c r="A68" s="1032">
        <f>IF('Форма 4.2.3 | Т-гор.вода'!$X$24="",1,0)</f>
        <v>0</v>
      </c>
    </row>
    <row r="69" spans="1:1">
      <c r="A69" s="1032">
        <f>IF('Форма 4.2.3 | Т-гор.вода'!$Z$24="",1,0)</f>
        <v>0</v>
      </c>
    </row>
    <row r="70" spans="1:1">
      <c r="A70" s="1032">
        <f>IF('Форма 4.2.4 | Т-подкл'!$AB$23="",1,0)</f>
        <v>0</v>
      </c>
    </row>
    <row r="71" spans="1:1">
      <c r="A71" s="1032">
        <f>IF('Форма 4.2.4 | Т-подкл'!$AD$23="",1,0)</f>
        <v>0</v>
      </c>
    </row>
    <row r="72" spans="1:1">
      <c r="A72" s="1032">
        <f>IF('Форма 4.2.4 | Т-подкл'!$N$23="",1,0)</f>
        <v>0</v>
      </c>
    </row>
    <row r="73" spans="1:1">
      <c r="A73" s="1032">
        <f>IF('Форма 4.2.4 | Т-подкл'!$R$23="",1,0)</f>
        <v>0</v>
      </c>
    </row>
    <row r="74" spans="1:1">
      <c r="A74" s="1032">
        <f>IF('Форма 4.2.4 | Т-подкл'!$V$23="",1,0)</f>
        <v>0</v>
      </c>
    </row>
    <row r="75" spans="1:1">
      <c r="A75" s="1032">
        <f>IF('Форма 4.2.4 | Т-подкл'!$AC$23="",1,0)</f>
        <v>0</v>
      </c>
    </row>
    <row r="76" spans="1:1">
      <c r="A76" s="1032">
        <f>IF('Форма 4.2.4 | Т-подкл'!$AE$23="",1,0)</f>
        <v>0</v>
      </c>
    </row>
    <row r="77" spans="1:1">
      <c r="A77" s="1032">
        <f>IF('Форма 4.2.5 | Т-подкл(инд)'!$M$23="",1,0)</f>
        <v>1</v>
      </c>
    </row>
    <row r="78" spans="1:1">
      <c r="A78" s="1032">
        <f>IF('Форма 4.2.5 | Т-подкл(инд)'!$P$23="",1,0)</f>
        <v>1</v>
      </c>
    </row>
    <row r="79" spans="1:1">
      <c r="A79" s="1032">
        <f>IF('Форма 4.2.5 | Т-подкл(инд)'!$Q$23="",1,0)</f>
        <v>1</v>
      </c>
    </row>
    <row r="80" spans="1:1">
      <c r="A80" s="1032">
        <f>IF('Форма 4.2.5 | Т-подкл(инд)'!$R$23="",1,0)</f>
        <v>1</v>
      </c>
    </row>
    <row r="81" spans="1:1">
      <c r="A81" s="1032">
        <f>IF('Форма 4.2.5 | Т-подкл(инд)'!$S$23="",1,0)</f>
        <v>1</v>
      </c>
    </row>
    <row r="82" spans="1:1">
      <c r="A82" s="1032">
        <f>IF('Форма 4.2.5 | Т-подкл(инд)'!$T$23="",1,0)</f>
        <v>0</v>
      </c>
    </row>
    <row r="83" spans="1:1">
      <c r="A83" s="1032">
        <f>IF('Форма 4.2.5 | Т-подкл(инд)'!$V$23="",1,0)</f>
        <v>0</v>
      </c>
    </row>
    <row r="84" spans="1:1">
      <c r="A84" s="1032">
        <f>IF('Форма 4.7'!$E$12="",1,0)</f>
        <v>0</v>
      </c>
    </row>
    <row r="85" spans="1:1">
      <c r="A85" s="1032">
        <f>IF('Форма 4.7'!$F$12="",1,0)</f>
        <v>0</v>
      </c>
    </row>
    <row r="86" spans="1:1">
      <c r="A86" s="1032">
        <f>IF('Форма 4.8'!$G$11="",1,0)</f>
        <v>0</v>
      </c>
    </row>
    <row r="87" spans="1:1">
      <c r="A87" s="1032">
        <f>IF('Форма 4.8'!$G$12="",1,0)</f>
        <v>0</v>
      </c>
    </row>
    <row r="88" spans="1:1">
      <c r="A88" s="1032">
        <f>IF('Форма 4.8'!$H$12="",1,0)</f>
        <v>0</v>
      </c>
    </row>
    <row r="89" spans="1:1">
      <c r="A89" s="1032">
        <f>IF('Форма 4.8'!$H$13="",1,0)</f>
        <v>0</v>
      </c>
    </row>
    <row r="90" spans="1:1">
      <c r="A90" s="1032">
        <f>IF('Форма 4.8'!$E$15="",1,0)</f>
        <v>0</v>
      </c>
    </row>
    <row r="91" spans="1:1">
      <c r="A91" s="1032">
        <f>IF('Форма 4.8'!$H$15="",1,0)</f>
        <v>0</v>
      </c>
    </row>
    <row r="92" spans="1:1">
      <c r="A92" s="1032">
        <f>IF('Форма 4.8'!$G$18="",1,0)</f>
        <v>0</v>
      </c>
    </row>
    <row r="93" spans="1:1">
      <c r="A93" s="1032">
        <f>IF('Форма 4.8'!$G$22="",1,0)</f>
        <v>0</v>
      </c>
    </row>
    <row r="94" spans="1:1">
      <c r="A94" s="1032">
        <f>IF('Форма 4.8'!$G$25="",1,0)</f>
        <v>0</v>
      </c>
    </row>
    <row r="95" spans="1:1">
      <c r="A95" s="1032">
        <f>IF('Форма 4.8'!$E$32="",1,0)</f>
        <v>0</v>
      </c>
    </row>
    <row r="96" spans="1:1">
      <c r="A96" s="1032">
        <f>IF('Форма 4.8'!$H$32="",1,0)</f>
        <v>0</v>
      </c>
    </row>
    <row r="97" spans="1:1">
      <c r="A97" s="1032">
        <f>IF('Форма 4.8'!$G$28="",1,0)</f>
        <v>0</v>
      </c>
    </row>
    <row r="98" spans="1:1">
      <c r="A98" s="1032">
        <f>IF('Форма 1.0.2'!$E$12="",1,0)</f>
        <v>1</v>
      </c>
    </row>
    <row r="99" spans="1:1">
      <c r="A99" s="1032">
        <f>IF('Форма 1.0.2'!$F$12="",1,0)</f>
        <v>1</v>
      </c>
    </row>
    <row r="100" spans="1:1">
      <c r="A100" s="1032">
        <f>IF('Форма 1.0.2'!$G$12="",1,0)</f>
        <v>1</v>
      </c>
    </row>
    <row r="101" spans="1:1">
      <c r="A101" s="1032">
        <f>IF('Форма 1.0.2'!$H$12="",1,0)</f>
        <v>1</v>
      </c>
    </row>
    <row r="102" spans="1:1">
      <c r="A102" s="1032">
        <f>IF('Форма 1.0.2'!$I$12="",1,0)</f>
        <v>1</v>
      </c>
    </row>
    <row r="103" spans="1:1">
      <c r="A103" s="1032">
        <f>IF('Форма 1.0.2'!$J$12="",1,0)</f>
        <v>1</v>
      </c>
    </row>
    <row r="104" spans="1:1">
      <c r="A104" s="1032">
        <f>IF('Сведения об изменении'!$E$12="",1,0)</f>
        <v>0</v>
      </c>
    </row>
    <row r="105" spans="1:1">
      <c r="A105" s="1096">
        <f>IF('Форма 4.7'!$F$28="",1,0)</f>
        <v>0</v>
      </c>
    </row>
    <row r="106" spans="1:1">
      <c r="A106" s="1096">
        <f>IF('Форма 4.7'!$E$28="",1,0)</f>
        <v>0</v>
      </c>
    </row>
    <row r="107" spans="1:1">
      <c r="A107" s="1096">
        <f>IF(Территории!$E$12="",1,0)</f>
        <v>0</v>
      </c>
    </row>
    <row r="108" spans="1:1">
      <c r="A108" s="1096">
        <f>IF('Перечень тарифов'!$E$21="",1,0)</f>
        <v>0</v>
      </c>
    </row>
    <row r="109" spans="1:1">
      <c r="A109" s="1096">
        <f>IF('Перечень тарифов'!$F$21="",1,0)</f>
        <v>0</v>
      </c>
    </row>
    <row r="110" spans="1:1">
      <c r="A110" s="1096">
        <f>IF('Перечень тарифов'!$K$21="",1,0)</f>
        <v>0</v>
      </c>
    </row>
    <row r="111" spans="1:1">
      <c r="A111" s="1096">
        <f>IF('Перечень тарифов'!$O$21="",1,0)</f>
        <v>0</v>
      </c>
    </row>
    <row r="112" spans="1:1">
      <c r="A112" s="1096">
        <f>IF('Перечень тарифов'!$S$21="",1,0)</f>
        <v>0</v>
      </c>
    </row>
    <row r="113" spans="1:1">
      <c r="A113" s="1096">
        <f>IF('Перечень тарифов'!$E$26="",1,0)</f>
        <v>0</v>
      </c>
    </row>
    <row r="114" spans="1:1">
      <c r="A114" s="1096">
        <f>IF('Перечень тарифов'!$F$26="",1,0)</f>
        <v>0</v>
      </c>
    </row>
    <row r="115" spans="1:1">
      <c r="A115" s="1096">
        <f>IF('Перечень тарифов'!$K$26="",1,0)</f>
        <v>0</v>
      </c>
    </row>
    <row r="116" spans="1:1">
      <c r="A116" s="1096">
        <f>IF('Перечень тарифов'!$O$26="",1,0)</f>
        <v>0</v>
      </c>
    </row>
    <row r="117" spans="1:1">
      <c r="A117" s="1096">
        <f>IF('Перечень тарифов'!$S$26="",1,0)</f>
        <v>0</v>
      </c>
    </row>
    <row r="118" spans="1:1">
      <c r="A118" s="1096">
        <f>IF('Перечень тарифов'!$E$31="",1,0)</f>
        <v>0</v>
      </c>
    </row>
    <row r="119" spans="1:1">
      <c r="A119" s="1096">
        <f>IF('Перечень тарифов'!$F$31="",1,0)</f>
        <v>0</v>
      </c>
    </row>
    <row r="120" spans="1:1">
      <c r="A120" s="1096">
        <f>IF('Перечень тарифов'!$G$31="",1,0)</f>
        <v>0</v>
      </c>
    </row>
    <row r="121" spans="1:1">
      <c r="A121" s="1096">
        <f>IF('Перечень тарифов'!$K$31="",1,0)</f>
        <v>0</v>
      </c>
    </row>
    <row r="122" spans="1:1">
      <c r="A122" s="1096">
        <f>IF('Перечень тарифов'!$O$31="",1,0)</f>
        <v>0</v>
      </c>
    </row>
    <row r="123" spans="1:1">
      <c r="A123" s="1096">
        <f>IF('Перечень тарифов'!$S$31="",1,0)</f>
        <v>0</v>
      </c>
    </row>
    <row r="124" spans="1:1">
      <c r="A124" s="1096">
        <f>IF('Перечень тарифов'!$E$37="",1,0)</f>
        <v>0</v>
      </c>
    </row>
    <row r="125" spans="1:1">
      <c r="A125" s="1096">
        <f>IF('Перечень тарифов'!$F$37="",1,0)</f>
        <v>0</v>
      </c>
    </row>
    <row r="126" spans="1:1">
      <c r="A126" s="1096">
        <f>IF('Перечень тарифов'!$K$37="",1,0)</f>
        <v>0</v>
      </c>
    </row>
    <row r="127" spans="1:1">
      <c r="A127" s="1096">
        <f>IF('Перечень тарифов'!$O$37="",1,0)</f>
        <v>0</v>
      </c>
    </row>
    <row r="128" spans="1:1">
      <c r="A128" s="1096">
        <f>IF('Перечень тарифов'!$S$37="",1,0)</f>
        <v>0</v>
      </c>
    </row>
    <row r="129" spans="1:1">
      <c r="A129" s="1096">
        <f>IF('Перечень тарифов'!$E$42="",1,0)</f>
        <v>0</v>
      </c>
    </row>
    <row r="130" spans="1:1">
      <c r="A130" s="1096">
        <f>IF('Перечень тарифов'!$F$42="",1,0)</f>
        <v>0</v>
      </c>
    </row>
    <row r="131" spans="1:1">
      <c r="A131" s="1096">
        <f>IF('Перечень тарифов'!$K$42="",1,0)</f>
        <v>0</v>
      </c>
    </row>
    <row r="132" spans="1:1">
      <c r="A132" s="1096">
        <f>IF('Перечень тарифов'!$O$42="",1,0)</f>
        <v>0</v>
      </c>
    </row>
    <row r="133" spans="1:1">
      <c r="A133" s="1096">
        <f>IF('Перечень тарифов'!$S$42="",1,0)</f>
        <v>0</v>
      </c>
    </row>
    <row r="134" spans="1:1">
      <c r="A134" s="1096">
        <f>IF('Перечень тарифов'!$E$47="",1,0)</f>
        <v>0</v>
      </c>
    </row>
    <row r="135" spans="1:1">
      <c r="A135" s="1096">
        <f>IF('Перечень тарифов'!$F$47="",1,0)</f>
        <v>0</v>
      </c>
    </row>
    <row r="136" spans="1:1">
      <c r="A136" s="1096">
        <f>IF('Перечень тарифов'!$K$47="",1,0)</f>
        <v>0</v>
      </c>
    </row>
    <row r="137" spans="1:1">
      <c r="A137" s="1096">
        <f>IF('Перечень тарифов'!$O$47="",1,0)</f>
        <v>0</v>
      </c>
    </row>
    <row r="138" spans="1:1">
      <c r="A138" s="1096">
        <f>IF('Перечень тарифов'!$S$47="",1,0)</f>
        <v>0</v>
      </c>
    </row>
    <row r="139" spans="1:1">
      <c r="A139" s="1096">
        <f>IF('Перечень тарифов'!$G$21="",1,0)</f>
        <v>0</v>
      </c>
    </row>
    <row r="140" spans="1:1">
      <c r="A140" s="1096">
        <f>IF('Перечень тарифов'!$G$26="",1,0)</f>
        <v>0</v>
      </c>
    </row>
    <row r="141" spans="1:1">
      <c r="A141" s="1096">
        <f>IF('Перечень тарифов'!$G$37="",1,0)</f>
        <v>0</v>
      </c>
    </row>
    <row r="142" spans="1:1">
      <c r="A142" s="1096">
        <f>IF('Перечень тарифов'!$G$12="",1,0)</f>
        <v>0</v>
      </c>
    </row>
    <row r="143" spans="1:1">
      <c r="A143" s="1096">
        <f>IF('Перечень тарифов'!$G$11="",1,0)</f>
        <v>0</v>
      </c>
    </row>
    <row r="144" spans="1:1">
      <c r="A144" s="1096">
        <f>IF('Перечень тарифов'!$G$42="",1,0)</f>
        <v>0</v>
      </c>
    </row>
    <row r="145" spans="1:1">
      <c r="A145" s="1096">
        <f>IF('Перечень тарифов'!$G$47="",1,0)</f>
        <v>0</v>
      </c>
    </row>
    <row r="146" spans="1:1">
      <c r="A146" s="1103">
        <f>IF('Перечень тарифов'!$V$31="",1,0)</f>
        <v>0</v>
      </c>
    </row>
    <row r="147" spans="1:1">
      <c r="A147" s="1103">
        <f>IF('Перечень тарифов'!$V$32="",1,0)</f>
        <v>0</v>
      </c>
    </row>
    <row r="148" spans="1:1">
      <c r="A148" s="1103">
        <f>IF('Форма 4.2.1 | Т-ТЭ | потр'!$O$24="",1,0)</f>
        <v>0</v>
      </c>
    </row>
    <row r="149" spans="1:1">
      <c r="A149" s="1103">
        <f>IF('Форма 4.2.2 | Т-передача ТЭ'!$O$24="",1,0)</f>
        <v>0</v>
      </c>
    </row>
    <row r="150" spans="1:1">
      <c r="A150" s="1103">
        <f>IF('Форма 4.2.1 | Т-ТЭ | ТСО'!$O$24="",1,0)</f>
        <v>0</v>
      </c>
    </row>
    <row r="151" spans="1:1">
      <c r="A151" s="1103">
        <f>IF('Форма 4.2.1 | Т-ТЭ | ТСО'!$O$30="",1,0)</f>
        <v>0</v>
      </c>
    </row>
    <row r="152" spans="1:1">
      <c r="A152" s="1103">
        <f>IF('Форма 4.2.1 | Т-ТЭ | ТСО'!$O$31="",1,0)</f>
        <v>0</v>
      </c>
    </row>
    <row r="153" spans="1:1">
      <c r="A153" s="1103">
        <f>IF('Форма 4.2.1 | Т-ТЭ | ТСО'!$M$32="",1,0)</f>
        <v>0</v>
      </c>
    </row>
    <row r="154" spans="1:1">
      <c r="A154" s="1103">
        <f>IF('Форма 4.2.1 | Т-ТЭ | ТСО'!$O$32="",1,0)</f>
        <v>0</v>
      </c>
    </row>
    <row r="155" spans="1:1">
      <c r="A155" s="1103">
        <f>IF('Форма 4.2.1 | Т-ТЭ | ТСО'!$R$32="",1,0)</f>
        <v>0</v>
      </c>
    </row>
    <row r="156" spans="1:1">
      <c r="A156" s="1103">
        <f>IF('Форма 4.2.1 | Т-ТЭ | ТСО'!$T$32="",1,0)</f>
        <v>0</v>
      </c>
    </row>
    <row r="157" spans="1:1">
      <c r="A157" s="1103">
        <f>IF('Форма 4.2.1 | Т-ТЭ | ТСО'!$S$32="",1,0)</f>
        <v>0</v>
      </c>
    </row>
    <row r="158" spans="1:1">
      <c r="A158" s="1103">
        <f>IF('Форма 4.2.1 | Т-ТЭ | ТСО'!$U$32="",1,0)</f>
        <v>0</v>
      </c>
    </row>
    <row r="159" spans="1:1">
      <c r="A159" s="1103">
        <f>IF('Форма 4.2.3 | Т-гор.вода'!$O$24="",1,0)</f>
        <v>0</v>
      </c>
    </row>
    <row r="160" spans="1:1">
      <c r="A160" s="1103">
        <f>IF('Форма 4.2.3 | Т-гор.вода'!$P$24="",1,0)</f>
        <v>0</v>
      </c>
    </row>
    <row r="161" spans="1:1">
      <c r="A161" s="1103">
        <f>IF('Форма 4.2.2 | Т-ТН'!$O$24="",1,0)</f>
        <v>0</v>
      </c>
    </row>
    <row r="162" spans="1:1">
      <c r="A162" s="1103">
        <f>IF('Форма 4.2.1 | Т-ТЭ | ТСО'!$Y$32="",1,0)</f>
        <v>0</v>
      </c>
    </row>
    <row r="163" spans="1:1">
      <c r="A163" s="1103">
        <f>IF('Форма 4.2.1 | Т-ТЭ | ТСО'!$AA$32="",1,0)</f>
        <v>0</v>
      </c>
    </row>
    <row r="164" spans="1:1">
      <c r="A164" s="1103">
        <f>IF('Форма 4.2.1 | Т-ТЭ | ТСО'!$V$32="",1,0)</f>
        <v>0</v>
      </c>
    </row>
    <row r="165" spans="1:1">
      <c r="A165" s="1103">
        <f>IF('Форма 4.2.1 | Т-ТЭ | ТСО'!$Z$32="",1,0)</f>
        <v>0</v>
      </c>
    </row>
    <row r="166" spans="1:1">
      <c r="A166" s="1103">
        <f>IF('Форма 4.2.1 | Т-ТЭ | ТСО'!$AB$32="",1,0)</f>
        <v>0</v>
      </c>
    </row>
    <row r="167" spans="1:1">
      <c r="A167" s="1103">
        <f>IF('Форма 4.2.1 | Т-ТЭ | ТСО'!$Y$24="",1,0)</f>
        <v>0</v>
      </c>
    </row>
    <row r="168" spans="1:1">
      <c r="A168" s="1103">
        <f>IF('Форма 4.2.1 | Т-ТЭ | ТСО'!$AA$24="",1,0)</f>
        <v>0</v>
      </c>
    </row>
    <row r="169" spans="1:1">
      <c r="A169" s="1103">
        <f>IF('Форма 4.2.1 | Т-ТЭ | ТСО'!$V$24="",1,0)</f>
        <v>0</v>
      </c>
    </row>
    <row r="170" spans="1:1">
      <c r="A170" s="1103">
        <f>IF('Форма 4.2.1 | Т-ТЭ | ТСО'!$Z$24="",1,0)</f>
        <v>0</v>
      </c>
    </row>
    <row r="171" spans="1:1">
      <c r="A171" s="1103">
        <f>IF('Форма 4.2.1 | Т-ТЭ | ТСО'!$AB$24="",1,0)</f>
        <v>0</v>
      </c>
    </row>
    <row r="172" spans="1:1">
      <c r="A172" s="1103">
        <f>IF('Форма 4.2.1 | Т-ТЭ | потр'!$Y$24="",1,0)</f>
        <v>0</v>
      </c>
    </row>
    <row r="173" spans="1:1">
      <c r="A173" s="1103">
        <f>IF('Форма 4.2.1 | Т-ТЭ | потр'!$AA$24="",1,0)</f>
        <v>0</v>
      </c>
    </row>
    <row r="174" spans="1:1">
      <c r="A174" s="1103">
        <f>IF('Форма 4.2.1 | Т-ТЭ | потр'!$V$24="",1,0)</f>
        <v>0</v>
      </c>
    </row>
    <row r="175" spans="1:1">
      <c r="A175" s="1103">
        <f>IF('Форма 4.2.1 | Т-ТЭ | потр'!$Z$24="",1,0)</f>
        <v>0</v>
      </c>
    </row>
    <row r="176" spans="1:1">
      <c r="A176" s="1103">
        <f>IF('Форма 4.2.1 | Т-ТЭ | потр'!$AB$24="",1,0)</f>
        <v>0</v>
      </c>
    </row>
    <row r="177" spans="1:1">
      <c r="A177" s="1103">
        <f>IF('Форма 4.2.2 | Т-передача ТЭ'!$Y$24="",1,0)</f>
        <v>0</v>
      </c>
    </row>
    <row r="178" spans="1:1">
      <c r="A178" s="1103">
        <f>IF('Форма 4.2.2 | Т-передача ТЭ'!$AA$24="",1,0)</f>
        <v>0</v>
      </c>
    </row>
    <row r="179" spans="1:1">
      <c r="A179" s="1103">
        <f>IF('Форма 4.2.2 | Т-передача ТЭ'!$V$24="",1,0)</f>
        <v>0</v>
      </c>
    </row>
    <row r="180" spans="1:1">
      <c r="A180" s="1103">
        <f>IF('Форма 4.2.2 | Т-передача ТЭ'!$Z$24="",1,0)</f>
        <v>0</v>
      </c>
    </row>
    <row r="181" spans="1:1">
      <c r="A181" s="1103">
        <f>IF('Форма 4.2.2 | Т-передача ТЭ'!$AB$24="",1,0)</f>
        <v>0</v>
      </c>
    </row>
    <row r="182" spans="1:1">
      <c r="A182" s="1103">
        <f>IF('Форма 4.2.3 | Т-гор.вода'!$O$28="",1,0)</f>
        <v>0</v>
      </c>
    </row>
    <row r="183" spans="1:1">
      <c r="A183" s="1103">
        <f>IF('Форма 4.2.3 | Т-гор.вода'!$M$29="",1,0)</f>
        <v>0</v>
      </c>
    </row>
    <row r="184" spans="1:1">
      <c r="A184" s="1103">
        <f>IF('Форма 4.2.3 | Т-гор.вода'!$O$29="",1,0)</f>
        <v>0</v>
      </c>
    </row>
    <row r="185" spans="1:1">
      <c r="A185" s="1103">
        <f>IF('Форма 4.2.3 | Т-гор.вода'!$P$29="",1,0)</f>
        <v>0</v>
      </c>
    </row>
    <row r="186" spans="1:1">
      <c r="A186" s="1103">
        <f>IF('Форма 4.2.3 | Т-гор.вода'!$W$29="",1,0)</f>
        <v>0</v>
      </c>
    </row>
    <row r="187" spans="1:1">
      <c r="A187" s="1103">
        <f>IF('Форма 4.2.3 | Т-гор.вода'!$Y$29="",1,0)</f>
        <v>0</v>
      </c>
    </row>
    <row r="188" spans="1:1">
      <c r="A188" s="1103">
        <f>IF('Форма 4.2.3 | Т-гор.вода'!$X$29="",1,0)</f>
        <v>0</v>
      </c>
    </row>
    <row r="189" spans="1:1">
      <c r="A189" s="1103">
        <f>IF('Форма 4.2.3 | Т-гор.вода'!$Z$29="",1,0)</f>
        <v>0</v>
      </c>
    </row>
    <row r="190" spans="1:1">
      <c r="A190" s="1103">
        <f>IF('Форма 4.2.3 | Т-гор.вода'!$O$33="",1,0)</f>
        <v>0</v>
      </c>
    </row>
    <row r="191" spans="1:1">
      <c r="A191" s="1103">
        <f>IF('Форма 4.2.3 | Т-гор.вода'!$M$34="",1,0)</f>
        <v>0</v>
      </c>
    </row>
    <row r="192" spans="1:1">
      <c r="A192" s="1103">
        <f>IF('Форма 4.2.3 | Т-гор.вода'!$O$34="",1,0)</f>
        <v>0</v>
      </c>
    </row>
    <row r="193" spans="1:1">
      <c r="A193" s="1103">
        <f>IF('Форма 4.2.3 | Т-гор.вода'!$P$34="",1,0)</f>
        <v>0</v>
      </c>
    </row>
    <row r="194" spans="1:1">
      <c r="A194" s="1103">
        <f>IF('Форма 4.2.3 | Т-гор.вода'!$W$34="",1,0)</f>
        <v>0</v>
      </c>
    </row>
    <row r="195" spans="1:1">
      <c r="A195" s="1103">
        <f>IF('Форма 4.2.3 | Т-гор.вода'!$Y$34="",1,0)</f>
        <v>0</v>
      </c>
    </row>
    <row r="196" spans="1:1">
      <c r="A196" s="1103">
        <f>IF('Форма 4.2.3 | Т-гор.вода'!$X$34="",1,0)</f>
        <v>0</v>
      </c>
    </row>
    <row r="197" spans="1:1">
      <c r="A197" s="1103">
        <f>IF('Форма 4.2.3 | Т-гор.вода'!$Z$34="",1,0)</f>
        <v>0</v>
      </c>
    </row>
    <row r="198" spans="1:1">
      <c r="A198" s="1103">
        <f>IF('Форма 4.2.3 | Т-гор.вода'!$AB$24="",1,0)</f>
        <v>0</v>
      </c>
    </row>
    <row r="199" spans="1:1">
      <c r="A199" s="1103">
        <f>IF('Форма 4.2.3 | Т-гор.вода'!$AI$24="",1,0)</f>
        <v>0</v>
      </c>
    </row>
    <row r="200" spans="1:1">
      <c r="A200" s="1103">
        <f>IF('Форма 4.2.3 | Т-гор.вода'!$AK$24="",1,0)</f>
        <v>0</v>
      </c>
    </row>
    <row r="201" spans="1:1">
      <c r="A201" s="1103">
        <f>IF('Форма 4.2.3 | Т-гор.вода'!$AA$24="",1,0)</f>
        <v>0</v>
      </c>
    </row>
    <row r="202" spans="1:1">
      <c r="A202" s="1103">
        <f>IF('Форма 4.2.3 | Т-гор.вода'!$AJ$24="",1,0)</f>
        <v>0</v>
      </c>
    </row>
    <row r="203" spans="1:1">
      <c r="A203" s="1103">
        <f>IF('Форма 4.2.3 | Т-гор.вода'!$AL$24="",1,0)</f>
        <v>0</v>
      </c>
    </row>
    <row r="204" spans="1:1">
      <c r="A204" s="1103">
        <f>IF('Форма 4.2.3 | Т-гор.вода'!$AB$29="",1,0)</f>
        <v>0</v>
      </c>
    </row>
    <row r="205" spans="1:1">
      <c r="A205" s="1103">
        <f>IF('Форма 4.2.3 | Т-гор.вода'!$AI$29="",1,0)</f>
        <v>0</v>
      </c>
    </row>
    <row r="206" spans="1:1">
      <c r="A206" s="1103">
        <f>IF('Форма 4.2.3 | Т-гор.вода'!$AK$29="",1,0)</f>
        <v>0</v>
      </c>
    </row>
    <row r="207" spans="1:1">
      <c r="A207" s="1103">
        <f>IF('Форма 4.2.3 | Т-гор.вода'!$AA$29="",1,0)</f>
        <v>0</v>
      </c>
    </row>
    <row r="208" spans="1:1">
      <c r="A208" s="1103">
        <f>IF('Форма 4.2.3 | Т-гор.вода'!$AJ$29="",1,0)</f>
        <v>0</v>
      </c>
    </row>
    <row r="209" spans="1:1">
      <c r="A209" s="1103">
        <f>IF('Форма 4.2.3 | Т-гор.вода'!$AL$29="",1,0)</f>
        <v>0</v>
      </c>
    </row>
    <row r="210" spans="1:1">
      <c r="A210" s="1103">
        <f>IF('Форма 4.2.3 | Т-гор.вода'!$AB$34="",1,0)</f>
        <v>0</v>
      </c>
    </row>
    <row r="211" spans="1:1">
      <c r="A211" s="1103">
        <f>IF('Форма 4.2.3 | Т-гор.вода'!$AI$34="",1,0)</f>
        <v>0</v>
      </c>
    </row>
    <row r="212" spans="1:1">
      <c r="A212" s="1103">
        <f>IF('Форма 4.2.3 | Т-гор.вода'!$AK$34="",1,0)</f>
        <v>0</v>
      </c>
    </row>
    <row r="213" spans="1:1">
      <c r="A213" s="1103">
        <f>IF('Форма 4.2.3 | Т-гор.вода'!$AA$34="",1,0)</f>
        <v>0</v>
      </c>
    </row>
    <row r="214" spans="1:1">
      <c r="A214" s="1103">
        <f>IF('Форма 4.2.3 | Т-гор.вода'!$AJ$34="",1,0)</f>
        <v>0</v>
      </c>
    </row>
    <row r="215" spans="1:1">
      <c r="A215" s="1103">
        <f>IF('Форма 4.2.3 | Т-гор.вода'!$AL$34="",1,0)</f>
        <v>0</v>
      </c>
    </row>
    <row r="216" spans="1:1">
      <c r="A216" s="1103">
        <f>IF('Форма 4.2.2 | Т-ТН'!$Y$24="",1,0)</f>
        <v>0</v>
      </c>
    </row>
    <row r="217" spans="1:1">
      <c r="A217" s="1103">
        <f>IF('Форма 4.2.2 | Т-ТН'!$AA$24="",1,0)</f>
        <v>0</v>
      </c>
    </row>
    <row r="218" spans="1:1">
      <c r="A218" s="1103">
        <f>IF('Форма 4.2.2 | Т-ТН'!$V$24="",1,0)</f>
        <v>0</v>
      </c>
    </row>
    <row r="219" spans="1:1">
      <c r="A219" s="1103">
        <f>IF('Форма 4.2.2 | Т-ТН'!$Z$24="",1,0)</f>
        <v>0</v>
      </c>
    </row>
    <row r="220" spans="1:1">
      <c r="A220" s="1103">
        <f>IF('Форма 4.2.2 | Т-ТН'!$AB$24="",1,0)</f>
        <v>0</v>
      </c>
    </row>
    <row r="221" spans="1:1">
      <c r="A221" s="1103">
        <f>IF('Форма 4.2.1 | Т-ТЭ | потр'!$O$36="",1,0)</f>
        <v>0</v>
      </c>
    </row>
    <row r="222" spans="1:1">
      <c r="A222" s="1103">
        <f>IF('Форма 4.2.1 | Т-ТЭ | потр'!$O$37="",1,0)</f>
        <v>0</v>
      </c>
    </row>
    <row r="223" spans="1:1">
      <c r="A223" s="1103">
        <f>IF('Форма 4.2.1 | Т-ТЭ | потр'!$M$38="",1,0)</f>
        <v>0</v>
      </c>
    </row>
    <row r="224" spans="1:1">
      <c r="A224" s="1103">
        <f>IF('Форма 4.2.1 | Т-ТЭ | потр'!$O$38="",1,0)</f>
        <v>0</v>
      </c>
    </row>
    <row r="225" spans="1:1">
      <c r="A225" s="1103">
        <f>IF('Форма 4.2.1 | Т-ТЭ | потр'!$R$38="",1,0)</f>
        <v>0</v>
      </c>
    </row>
    <row r="226" spans="1:1">
      <c r="A226" s="1103">
        <f>IF('Форма 4.2.1 | Т-ТЭ | потр'!$T$38="",1,0)</f>
        <v>0</v>
      </c>
    </row>
    <row r="227" spans="1:1">
      <c r="A227" s="1103">
        <f>IF('Форма 4.2.1 | Т-ТЭ | потр'!$V$38="",1,0)</f>
        <v>0</v>
      </c>
    </row>
    <row r="228" spans="1:1">
      <c r="A228" s="1103">
        <f>IF('Форма 4.2.1 | Т-ТЭ | потр'!$Y$38="",1,0)</f>
        <v>0</v>
      </c>
    </row>
    <row r="229" spans="1:1">
      <c r="A229" s="1103">
        <f>IF('Форма 4.2.1 | Т-ТЭ | потр'!$AA$38="",1,0)</f>
        <v>0</v>
      </c>
    </row>
    <row r="230" spans="1:1">
      <c r="A230" s="1103">
        <f>IF('Форма 4.2.1 | Т-ТЭ | потр'!$S$38="",1,0)</f>
        <v>0</v>
      </c>
    </row>
    <row r="231" spans="1:1">
      <c r="A231" s="1103">
        <f>IF('Форма 4.2.1 | Т-ТЭ | потр'!$U$38="",1,0)</f>
        <v>0</v>
      </c>
    </row>
    <row r="232" spans="1:1">
      <c r="A232" s="1103">
        <f>IF('Форма 4.2.1 | Т-ТЭ | потр'!$Z$38="",1,0)</f>
        <v>0</v>
      </c>
    </row>
    <row r="233" spans="1:1">
      <c r="A233" s="1103">
        <f>IF('Форма 4.2.1 | Т-ТЭ | потр'!$AB$38="",1,0)</f>
        <v>0</v>
      </c>
    </row>
    <row r="234" spans="1:1">
      <c r="A234" s="1103">
        <f>IF('Форма 4.2.1 | Т-ТЭ | потр'!$O$27="",1,0)</f>
        <v>0</v>
      </c>
    </row>
    <row r="235" spans="1:1">
      <c r="A235" s="1103">
        <f>IF('Форма 4.2.1 | Т-ТЭ | потр'!$M$28="",1,0)</f>
        <v>0</v>
      </c>
    </row>
    <row r="236" spans="1:1">
      <c r="A236" s="1103">
        <f>IF('Форма 4.2.1 | Т-ТЭ | потр'!$O$28="",1,0)</f>
        <v>0</v>
      </c>
    </row>
    <row r="237" spans="1:1">
      <c r="A237" s="1103">
        <f>IF('Форма 4.2.1 | Т-ТЭ | потр'!$R$28="",1,0)</f>
        <v>0</v>
      </c>
    </row>
    <row r="238" spans="1:1">
      <c r="A238" s="1103">
        <f>IF('Форма 4.2.1 | Т-ТЭ | потр'!$T$28="",1,0)</f>
        <v>0</v>
      </c>
    </row>
    <row r="239" spans="1:1">
      <c r="A239" s="1103">
        <f>IF('Форма 4.2.1 | Т-ТЭ | потр'!$V$28="",1,0)</f>
        <v>0</v>
      </c>
    </row>
    <row r="240" spans="1:1">
      <c r="A240" s="1103">
        <f>IF('Форма 4.2.1 | Т-ТЭ | потр'!$Y$28="",1,0)</f>
        <v>0</v>
      </c>
    </row>
    <row r="241" spans="1:1">
      <c r="A241" s="1103">
        <f>IF('Форма 4.2.1 | Т-ТЭ | потр'!$AA$28="",1,0)</f>
        <v>0</v>
      </c>
    </row>
    <row r="242" spans="1:1">
      <c r="A242" s="1103">
        <f>IF('Форма 4.2.1 | Т-ТЭ | потр'!$S$28="",1,0)</f>
        <v>0</v>
      </c>
    </row>
    <row r="243" spans="1:1">
      <c r="A243" s="1103">
        <f>IF('Форма 4.2.1 | Т-ТЭ | потр'!$U$28="",1,0)</f>
        <v>0</v>
      </c>
    </row>
    <row r="244" spans="1:1">
      <c r="A244" s="1103">
        <f>IF('Форма 4.2.1 | Т-ТЭ | потр'!$Z$28="",1,0)</f>
        <v>0</v>
      </c>
    </row>
    <row r="245" spans="1:1">
      <c r="A245" s="1103">
        <f>IF('Форма 4.2.1 | Т-ТЭ | потр'!$AB$28="",1,0)</f>
        <v>0</v>
      </c>
    </row>
    <row r="246" spans="1:1">
      <c r="A246" s="1103">
        <f>IF('Форма 4.2.1 | Т-ТЭ | потр'!$O$31="",1,0)</f>
        <v>0</v>
      </c>
    </row>
    <row r="247" spans="1:1">
      <c r="A247" s="1103">
        <f>IF('Форма 4.2.1 | Т-ТЭ | потр'!$M$32="",1,0)</f>
        <v>0</v>
      </c>
    </row>
    <row r="248" spans="1:1">
      <c r="A248" s="1103">
        <f>IF('Форма 4.2.1 | Т-ТЭ | потр'!$O$32="",1,0)</f>
        <v>0</v>
      </c>
    </row>
    <row r="249" spans="1:1">
      <c r="A249" s="1103">
        <f>IF('Форма 4.2.1 | Т-ТЭ | потр'!$R$32="",1,0)</f>
        <v>0</v>
      </c>
    </row>
    <row r="250" spans="1:1">
      <c r="A250" s="1103">
        <f>IF('Форма 4.2.1 | Т-ТЭ | потр'!$T$32="",1,0)</f>
        <v>0</v>
      </c>
    </row>
    <row r="251" spans="1:1">
      <c r="A251" s="1103">
        <f>IF('Форма 4.2.1 | Т-ТЭ | потр'!$V$32="",1,0)</f>
        <v>0</v>
      </c>
    </row>
    <row r="252" spans="1:1">
      <c r="A252" s="1103">
        <f>IF('Форма 4.2.1 | Т-ТЭ | потр'!$Y$32="",1,0)</f>
        <v>0</v>
      </c>
    </row>
    <row r="253" spans="1:1">
      <c r="A253" s="1103">
        <f>IF('Форма 4.2.1 | Т-ТЭ | потр'!$AA$32="",1,0)</f>
        <v>0</v>
      </c>
    </row>
    <row r="254" spans="1:1">
      <c r="A254" s="1103">
        <f>IF('Форма 4.2.1 | Т-ТЭ | потр'!$S$32="",1,0)</f>
        <v>0</v>
      </c>
    </row>
    <row r="255" spans="1:1">
      <c r="A255" s="1103">
        <f>IF('Форма 4.2.1 | Т-ТЭ | потр'!$U$32="",1,0)</f>
        <v>0</v>
      </c>
    </row>
    <row r="256" spans="1:1">
      <c r="A256" s="1103">
        <f>IF('Форма 4.2.1 | Т-ТЭ | потр'!$Z$32="",1,0)</f>
        <v>0</v>
      </c>
    </row>
    <row r="257" spans="1:1">
      <c r="A257" s="1103">
        <f>IF('Форма 4.2.1 | Т-ТЭ | потр'!$AB$32="",1,0)</f>
        <v>0</v>
      </c>
    </row>
    <row r="258" spans="1:1">
      <c r="A258" s="1124">
        <f>IF('Форма 4.7'!$E$13="",1,0)</f>
        <v>0</v>
      </c>
    </row>
    <row r="259" spans="1:1">
      <c r="A259" s="1124">
        <f>IF('Форма 4.7'!$F$13="",1,0)</f>
        <v>0</v>
      </c>
    </row>
    <row r="260" spans="1:1">
      <c r="A260" s="1124">
        <f>IF('Форма 4.7'!$E$14="",1,0)</f>
        <v>0</v>
      </c>
    </row>
    <row r="261" spans="1:1">
      <c r="A261" s="1124">
        <f>IF('Форма 4.7'!$F$14="",1,0)</f>
        <v>0</v>
      </c>
    </row>
    <row r="262" spans="1:1">
      <c r="A262" s="1124">
        <f>IF('Форма 4.7'!$E$15="",1,0)</f>
        <v>0</v>
      </c>
    </row>
    <row r="263" spans="1:1">
      <c r="A263" s="1124">
        <f>IF('Форма 4.7'!$F$15="",1,0)</f>
        <v>0</v>
      </c>
    </row>
    <row r="264" spans="1:1">
      <c r="A264" s="1124">
        <f>IF('Форма 4.7'!$E$16="",1,0)</f>
        <v>0</v>
      </c>
    </row>
    <row r="265" spans="1:1">
      <c r="A265" s="1124">
        <f>IF('Форма 4.7'!$F$16="",1,0)</f>
        <v>0</v>
      </c>
    </row>
    <row r="266" spans="1:1">
      <c r="A266" s="1124">
        <f>IF('Форма 4.7'!$E$17="",1,0)</f>
        <v>0</v>
      </c>
    </row>
    <row r="267" spans="1:1">
      <c r="A267" s="1124">
        <f>IF('Форма 4.7'!$F$17="",1,0)</f>
        <v>0</v>
      </c>
    </row>
    <row r="268" spans="1:1">
      <c r="A268" s="1124">
        <f>IF('Форма 4.7'!$E$18="",1,0)</f>
        <v>0</v>
      </c>
    </row>
    <row r="269" spans="1:1">
      <c r="A269" s="1124">
        <f>IF('Форма 4.7'!$F$18="",1,0)</f>
        <v>0</v>
      </c>
    </row>
    <row r="270" spans="1:1">
      <c r="A270" s="1124">
        <f>IF('Форма 4.7'!$E$19="",1,0)</f>
        <v>0</v>
      </c>
    </row>
    <row r="271" spans="1:1">
      <c r="A271" s="1124">
        <f>IF('Форма 4.7'!$F$19="",1,0)</f>
        <v>0</v>
      </c>
    </row>
    <row r="272" spans="1:1">
      <c r="A272" s="1124">
        <f>IF('Форма 4.7'!$E$20="",1,0)</f>
        <v>0</v>
      </c>
    </row>
    <row r="273" spans="1:1">
      <c r="A273" s="1124">
        <f>IF('Форма 4.7'!$F$20="",1,0)</f>
        <v>0</v>
      </c>
    </row>
    <row r="274" spans="1:1">
      <c r="A274" s="1124">
        <f>IF('Форма 4.7'!$E$21="",1,0)</f>
        <v>0</v>
      </c>
    </row>
    <row r="275" spans="1:1">
      <c r="A275" s="1124">
        <f>IF('Форма 4.7'!$F$21="",1,0)</f>
        <v>0</v>
      </c>
    </row>
    <row r="276" spans="1:1">
      <c r="A276" s="1124">
        <f>IF('Форма 4.7'!$E$22="",1,0)</f>
        <v>0</v>
      </c>
    </row>
    <row r="277" spans="1:1">
      <c r="A277" s="1124">
        <f>IF('Форма 4.7'!$F$22="",1,0)</f>
        <v>0</v>
      </c>
    </row>
    <row r="278" spans="1:1">
      <c r="A278" s="1124">
        <f>IF('Форма 4.7'!$E$23="",1,0)</f>
        <v>0</v>
      </c>
    </row>
    <row r="279" spans="1:1">
      <c r="A279" s="1124">
        <f>IF('Форма 4.7'!$F$23="",1,0)</f>
        <v>0</v>
      </c>
    </row>
    <row r="280" spans="1:1">
      <c r="A280" s="1124">
        <f>IF('Форма 4.7'!$E$24="",1,0)</f>
        <v>0</v>
      </c>
    </row>
    <row r="281" spans="1:1">
      <c r="A281" s="1124">
        <f>IF('Форма 4.7'!$F$24="",1,0)</f>
        <v>0</v>
      </c>
    </row>
    <row r="282" spans="1:1">
      <c r="A282" s="1124">
        <f>IF('Форма 4.8'!$G$29="",1,0)</f>
        <v>0</v>
      </c>
    </row>
    <row r="283" spans="1:1">
      <c r="A283" s="1129">
        <f>IF('Форма 4.2.4 | Т-подкл'!$AB$27="",1,0)</f>
        <v>0</v>
      </c>
    </row>
    <row r="284" spans="1:1">
      <c r="A284" s="1129">
        <f>IF('Форма 4.2.4 | Т-подкл'!$AD$27="",1,0)</f>
        <v>0</v>
      </c>
    </row>
    <row r="285" spans="1:1">
      <c r="A285" s="1129">
        <f>IF('Форма 4.2.4 | Т-подкл'!$N$27="",1,0)</f>
        <v>0</v>
      </c>
    </row>
    <row r="286" spans="1:1">
      <c r="A286" s="1129">
        <f>IF('Форма 4.2.4 | Т-подкл'!$R$27="",1,0)</f>
        <v>0</v>
      </c>
    </row>
    <row r="287" spans="1:1">
      <c r="A287" s="1129">
        <f>IF('Форма 4.2.4 | Т-подкл'!$V$27="",1,0)</f>
        <v>0</v>
      </c>
    </row>
    <row r="288" spans="1:1">
      <c r="A288" s="1129">
        <f>IF('Форма 4.2.4 | Т-подкл'!$AC$27="",1,0)</f>
        <v>0</v>
      </c>
    </row>
    <row r="289" spans="1:1">
      <c r="A289" s="1129">
        <f>IF('Форма 4.2.4 | Т-подкл'!$AE$27="",1,0)</f>
        <v>0</v>
      </c>
    </row>
    <row r="290" spans="1:1">
      <c r="A290" s="1129">
        <f>IF('Форма 4.2.4 | Т-подкл'!$Y$23="",1,0)</f>
        <v>0</v>
      </c>
    </row>
    <row r="291" spans="1:1">
      <c r="A291" s="1129">
        <f>IF('Форма 4.2.4 | Т-подкл'!$U$23="",1,0)</f>
        <v>0</v>
      </c>
    </row>
    <row r="292" spans="1:1">
      <c r="A292" s="1129">
        <f>IF('Форма 4.2.4 | Т-подкл'!$U$27="",1,0)</f>
        <v>0</v>
      </c>
    </row>
    <row r="293" spans="1:1">
      <c r="A293" s="1129">
        <f>IF('Форма 4.2.4 | Т-подкл'!$Y$27="",1,0)</f>
        <v>0</v>
      </c>
    </row>
    <row r="294" spans="1:1">
      <c r="A294" s="1134">
        <f>IF('Форма 4.7'!$E$25="",1,0)</f>
        <v>0</v>
      </c>
    </row>
    <row r="295" spans="1:1">
      <c r="A295" s="1134">
        <f>IF('Форма 4.7'!$F$25="",1,0)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ColWidth="9.125" defaultRowHeight="11.4"/>
  <cols>
    <col min="1" max="16384" width="9.125" style="1137"/>
  </cols>
  <sheetData>
    <row r="1" spans="1:3">
      <c r="A1" s="1137" t="s">
        <v>511</v>
      </c>
      <c r="B1" s="1137" t="s">
        <v>512</v>
      </c>
      <c r="C1" s="1137" t="s">
        <v>66</v>
      </c>
    </row>
    <row r="2" spans="1:3">
      <c r="A2" s="1137">
        <v>4189678</v>
      </c>
      <c r="B2" s="1137" t="s">
        <v>1018</v>
      </c>
      <c r="C2" s="1137" t="s">
        <v>1019</v>
      </c>
    </row>
    <row r="3" spans="1:3">
      <c r="A3" s="1137">
        <v>4190415</v>
      </c>
      <c r="B3" s="1137" t="s">
        <v>1020</v>
      </c>
      <c r="C3" s="1137" t="s">
        <v>1019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ColWidth="9.125" defaultRowHeight="11.4"/>
  <cols>
    <col min="1" max="1" width="9.125" style="259"/>
    <col min="2" max="2" width="66" style="259" customWidth="1"/>
    <col min="3" max="16384" width="9.125" style="259"/>
  </cols>
  <sheetData>
    <row r="3" spans="2:2">
      <c r="B3" s="353" t="s">
        <v>1650</v>
      </c>
    </row>
    <row r="4" spans="2:2">
      <c r="B4" s="353" t="s">
        <v>515</v>
      </c>
    </row>
    <row r="5" spans="2:2">
      <c r="B5" s="353" t="s">
        <v>516</v>
      </c>
    </row>
    <row r="6" spans="2:2">
      <c r="B6" s="353"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4"/>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ColWidth="9.125" defaultRowHeight="11.4"/>
  <cols>
    <col min="1" max="1" width="9.125" style="291"/>
    <col min="2" max="16384" width="9.1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ColWidth="9.125" defaultRowHeight="14.4"/>
  <cols>
    <col min="1" max="1" width="38.375" style="228" customWidth="1"/>
    <col min="2" max="16384" width="9.1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ColWidth="9.125" defaultRowHeight="11.4"/>
  <cols>
    <col min="1" max="1" width="9.125" style="1137"/>
    <col min="2" max="2" width="65.25" style="1137" customWidth="1"/>
    <col min="3" max="3" width="41" style="1137" customWidth="1"/>
    <col min="4" max="16384" width="9.125" style="1137"/>
  </cols>
  <sheetData>
    <row r="1" spans="1:2">
      <c r="A1" s="1137" t="s">
        <v>329</v>
      </c>
      <c r="B1" s="1137" t="s">
        <v>330</v>
      </c>
    </row>
    <row r="2" spans="1:2">
      <c r="A2" s="1137">
        <v>4213775</v>
      </c>
      <c r="B2" s="1137" t="s">
        <v>611</v>
      </c>
    </row>
    <row r="3" spans="1:2">
      <c r="A3" s="1137">
        <v>4213784</v>
      </c>
      <c r="B3" s="1137" t="s">
        <v>769</v>
      </c>
    </row>
    <row r="4" spans="1:2">
      <c r="A4" s="1137">
        <v>4213781</v>
      </c>
      <c r="B4" s="1137" t="s">
        <v>768</v>
      </c>
    </row>
    <row r="5" spans="1:2">
      <c r="A5" s="1137">
        <v>4213776</v>
      </c>
      <c r="B5" s="1137" t="s">
        <v>612</v>
      </c>
    </row>
    <row r="6" spans="1:2">
      <c r="A6" s="1137">
        <v>4213777</v>
      </c>
      <c r="B6" s="1137" t="s">
        <v>613</v>
      </c>
    </row>
    <row r="7" spans="1:2">
      <c r="A7" s="1137">
        <v>4238670</v>
      </c>
      <c r="B7" s="1137" t="s">
        <v>759</v>
      </c>
    </row>
    <row r="8" spans="1:2">
      <c r="A8" s="1137">
        <v>4213778</v>
      </c>
      <c r="B8" s="1137" t="s">
        <v>614</v>
      </c>
    </row>
    <row r="9" spans="1:2">
      <c r="A9" s="1137">
        <v>4213780</v>
      </c>
      <c r="B9" s="1137" t="s">
        <v>615</v>
      </c>
    </row>
    <row r="10" spans="1:2">
      <c r="A10" s="1137">
        <v>4213779</v>
      </c>
      <c r="B10" s="1137" t="s">
        <v>618</v>
      </c>
    </row>
    <row r="11" spans="1:2">
      <c r="A11" s="1137">
        <v>4213783</v>
      </c>
      <c r="B11" s="1137" t="s">
        <v>617</v>
      </c>
    </row>
    <row r="12" spans="1:2">
      <c r="A12" s="1137">
        <v>4213782</v>
      </c>
      <c r="B12" s="1137"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D1" sqref="D1"/>
    </sheetView>
  </sheetViews>
  <sheetFormatPr defaultColWidth="9.125" defaultRowHeight="11.4"/>
  <cols>
    <col min="1" max="1" width="10.75" style="198" hidden="1" customWidth="1"/>
    <col min="2" max="2" width="10.75" style="90" hidden="1" customWidth="1"/>
    <col min="3" max="3" width="3.75" style="20" hidden="1" customWidth="1"/>
    <col min="4" max="4" width="1.75" style="23" customWidth="1"/>
    <col min="5" max="5" width="55.25" style="23" customWidth="1"/>
    <col min="6" max="6" width="50.75" style="23" customWidth="1"/>
    <col min="7" max="7" width="3.75" style="22" customWidth="1"/>
    <col min="8" max="8" width="9.125" style="23"/>
    <col min="9" max="9" width="9.125" style="55"/>
    <col min="10" max="10" width="30" style="23" customWidth="1"/>
    <col min="11" max="16384" width="9.125" style="23"/>
  </cols>
  <sheetData>
    <row r="1" spans="1:12" s="386" customFormat="1" ht="3.15" customHeight="1">
      <c r="A1" s="384"/>
      <c r="B1" s="385"/>
      <c r="F1" s="386">
        <v>26361126</v>
      </c>
      <c r="G1" s="387"/>
      <c r="I1" s="387"/>
    </row>
    <row r="2" spans="1:12" s="18" customFormat="1" ht="13.8">
      <c r="A2" s="197"/>
      <c r="B2" s="90"/>
      <c r="E2" s="392" t="str">
        <f>"Код шаблона: " &amp; GetCode()</f>
        <v>Код шаблона: FAS.JKH.OPEN.INFO.PRICE.WARM</v>
      </c>
      <c r="F2" s="441"/>
      <c r="G2" s="391"/>
      <c r="H2" s="391"/>
      <c r="I2" s="391"/>
      <c r="J2" s="391"/>
      <c r="K2" s="391"/>
      <c r="L2" s="391"/>
    </row>
    <row r="3" spans="1:12" ht="13.8">
      <c r="E3" s="393" t="str">
        <f>"Версия " &amp; GetVersion()</f>
        <v>Версия 1.0.2</v>
      </c>
      <c r="F3" s="441"/>
      <c r="G3" s="43"/>
      <c r="H3" s="43"/>
      <c r="I3" s="43"/>
      <c r="J3" s="43"/>
      <c r="K3" s="43"/>
      <c r="L3" s="261"/>
    </row>
    <row r="4" spans="1:12" s="371" customFormat="1" ht="5.4">
      <c r="A4" s="365"/>
      <c r="B4" s="366"/>
      <c r="C4" s="367"/>
      <c r="D4" s="368"/>
      <c r="E4" s="388"/>
      <c r="F4" s="389"/>
      <c r="G4" s="390"/>
      <c r="I4" s="372"/>
    </row>
    <row r="5" spans="1:12" ht="22.2">
      <c r="D5" s="24"/>
      <c r="E5" s="1158" t="s">
        <v>767</v>
      </c>
      <c r="F5" s="1159"/>
      <c r="G5" s="434"/>
      <c r="J5" s="309"/>
    </row>
    <row r="6" spans="1:12" s="371" customFormat="1" ht="5.4">
      <c r="A6" s="365"/>
      <c r="B6" s="366"/>
      <c r="C6" s="367"/>
      <c r="D6" s="368"/>
      <c r="E6" s="373"/>
      <c r="F6" s="374"/>
      <c r="G6" s="375"/>
      <c r="I6" s="372"/>
    </row>
    <row r="7" spans="1:12" ht="27.6">
      <c r="D7" s="24"/>
      <c r="E7" s="25" t="s">
        <v>51</v>
      </c>
      <c r="F7" s="328" t="s">
        <v>65</v>
      </c>
      <c r="G7" s="383"/>
    </row>
    <row r="8" spans="1:12" s="371" customFormat="1" ht="5.4">
      <c r="A8" s="365"/>
      <c r="B8" s="366"/>
      <c r="C8" s="367"/>
      <c r="D8" s="368"/>
      <c r="E8" s="369"/>
      <c r="F8" s="370"/>
      <c r="G8" s="368"/>
      <c r="I8" s="372"/>
    </row>
    <row r="9" spans="1:12" ht="34.200000000000003">
      <c r="D9" s="24"/>
      <c r="E9" s="25" t="s">
        <v>473</v>
      </c>
      <c r="F9" s="348" t="s">
        <v>84</v>
      </c>
      <c r="G9" s="382"/>
    </row>
    <row r="10" spans="1:12" s="371" customFormat="1" ht="5.4">
      <c r="A10" s="376"/>
      <c r="B10" s="366"/>
      <c r="C10" s="367"/>
      <c r="D10" s="377"/>
      <c r="E10" s="373"/>
      <c r="F10" s="378"/>
      <c r="G10" s="379"/>
      <c r="I10" s="372"/>
    </row>
    <row r="11" spans="1:12" ht="27.6">
      <c r="A11" s="200"/>
      <c r="D11" s="24"/>
      <c r="E11" s="81" t="s">
        <v>471</v>
      </c>
      <c r="F11" s="1121" t="s">
        <v>1021</v>
      </c>
      <c r="G11" s="380"/>
    </row>
    <row r="12" spans="1:12" ht="27.6">
      <c r="D12" s="24"/>
      <c r="E12" s="81" t="s">
        <v>472</v>
      </c>
      <c r="F12" s="1121" t="s">
        <v>1022</v>
      </c>
      <c r="G12" s="382"/>
    </row>
    <row r="13" spans="1:12" s="371" customFormat="1" ht="5.4">
      <c r="A13" s="376"/>
      <c r="B13" s="366"/>
      <c r="C13" s="367"/>
      <c r="D13" s="377"/>
      <c r="E13" s="373"/>
      <c r="F13" s="378"/>
      <c r="G13" s="379"/>
      <c r="I13" s="372"/>
    </row>
    <row r="14" spans="1:12" ht="27.6">
      <c r="D14" s="24"/>
      <c r="E14" s="81" t="s">
        <v>368</v>
      </c>
      <c r="F14" s="329" t="s">
        <v>42</v>
      </c>
      <c r="G14" s="382"/>
    </row>
    <row r="15" spans="1:12" ht="27.6">
      <c r="D15" s="24"/>
      <c r="E15" s="81" t="s">
        <v>298</v>
      </c>
      <c r="F15" s="330" t="s">
        <v>1639</v>
      </c>
      <c r="G15" s="382"/>
    </row>
    <row r="16" spans="1:12" ht="27.6">
      <c r="D16" s="24"/>
      <c r="E16" s="81" t="s">
        <v>598</v>
      </c>
      <c r="F16" s="330" t="s">
        <v>1021</v>
      </c>
      <c r="G16" s="382"/>
    </row>
    <row r="17" spans="1:9" ht="20.399999999999999">
      <c r="D17" s="24"/>
      <c r="E17" s="25"/>
      <c r="F17" s="444" t="s">
        <v>606</v>
      </c>
      <c r="G17" s="21"/>
    </row>
    <row r="18" spans="1:9" ht="27.6">
      <c r="D18" s="24"/>
      <c r="E18" s="81" t="s">
        <v>501</v>
      </c>
      <c r="F18" s="329" t="s">
        <v>1640</v>
      </c>
      <c r="G18" s="382"/>
    </row>
    <row r="19" spans="1:9" ht="27.6">
      <c r="D19" s="24"/>
      <c r="E19" s="81" t="s">
        <v>595</v>
      </c>
      <c r="F19" s="330" t="s">
        <v>1642</v>
      </c>
      <c r="G19" s="382"/>
    </row>
    <row r="20" spans="1:9" ht="27.6">
      <c r="D20" s="24"/>
      <c r="E20" s="81" t="s">
        <v>594</v>
      </c>
      <c r="F20" s="329" t="s">
        <v>1720</v>
      </c>
      <c r="G20" s="382"/>
    </row>
    <row r="21" spans="1:9" ht="27.6">
      <c r="D21" s="24"/>
      <c r="E21" s="81" t="s">
        <v>500</v>
      </c>
      <c r="F21" s="329" t="s">
        <v>1641</v>
      </c>
      <c r="G21" s="382"/>
    </row>
    <row r="22" spans="1:9" ht="20.399999999999999">
      <c r="D22" s="24"/>
      <c r="E22" s="25"/>
      <c r="F22" s="444" t="s">
        <v>607</v>
      </c>
      <c r="G22" s="21"/>
    </row>
    <row r="23" spans="1:9" ht="27.6">
      <c r="D23" s="24"/>
      <c r="E23" s="81" t="s">
        <v>610</v>
      </c>
      <c r="F23" s="329" t="s">
        <v>1640</v>
      </c>
      <c r="G23" s="382"/>
    </row>
    <row r="24" spans="1:9" ht="27.6">
      <c r="D24" s="24"/>
      <c r="E24" s="81" t="s">
        <v>609</v>
      </c>
      <c r="F24" s="330" t="s">
        <v>1639</v>
      </c>
      <c r="G24" s="382"/>
    </row>
    <row r="25" spans="1:9" ht="27.6">
      <c r="D25" s="24"/>
      <c r="E25" s="81" t="s">
        <v>608</v>
      </c>
      <c r="F25" s="329" t="s">
        <v>1664</v>
      </c>
      <c r="G25" s="382"/>
    </row>
    <row r="26" spans="1:9" ht="27.6">
      <c r="D26" s="24"/>
      <c r="E26" s="81" t="s">
        <v>500</v>
      </c>
      <c r="F26" s="329" t="s">
        <v>1641</v>
      </c>
      <c r="G26" s="382"/>
    </row>
    <row r="27" spans="1:9" s="371" customFormat="1" ht="35.1" customHeight="1">
      <c r="A27" s="376"/>
      <c r="B27" s="366"/>
      <c r="C27" s="367"/>
      <c r="D27" s="377"/>
      <c r="E27" s="373"/>
      <c r="F27" s="378"/>
      <c r="G27" s="379"/>
      <c r="I27" s="372"/>
    </row>
    <row r="28" spans="1:9" ht="27.6">
      <c r="D28" s="24"/>
      <c r="E28" s="81" t="s">
        <v>169</v>
      </c>
      <c r="F28" s="348" t="s">
        <v>84</v>
      </c>
      <c r="G28" s="382"/>
    </row>
    <row r="29" spans="1:9" ht="27.6">
      <c r="C29" s="28"/>
      <c r="D29" s="29"/>
      <c r="E29" s="30" t="s">
        <v>78</v>
      </c>
      <c r="F29" s="331" t="s">
        <v>1181</v>
      </c>
      <c r="G29" s="381"/>
    </row>
    <row r="30" spans="1:9" ht="27.6" hidden="1">
      <c r="C30" s="28"/>
      <c r="D30" s="29"/>
      <c r="E30" s="52" t="s">
        <v>202</v>
      </c>
      <c r="F30" s="332"/>
      <c r="G30" s="381"/>
    </row>
    <row r="31" spans="1:9" ht="27.6">
      <c r="C31" s="28"/>
      <c r="D31" s="29"/>
      <c r="E31" s="30" t="s">
        <v>52</v>
      </c>
      <c r="F31" s="331" t="s">
        <v>1182</v>
      </c>
      <c r="G31" s="381"/>
    </row>
    <row r="32" spans="1:9" ht="27.6">
      <c r="C32" s="28"/>
      <c r="D32" s="29"/>
      <c r="E32" s="30" t="s">
        <v>53</v>
      </c>
      <c r="F32" s="331" t="s">
        <v>1039</v>
      </c>
      <c r="G32" s="381"/>
      <c r="H32" s="31"/>
    </row>
    <row r="33" spans="1:9" s="371" customFormat="1" ht="5.4">
      <c r="A33" s="376"/>
      <c r="B33" s="366"/>
      <c r="C33" s="367"/>
      <c r="D33" s="377"/>
      <c r="E33" s="373"/>
      <c r="F33" s="378"/>
      <c r="G33" s="379"/>
      <c r="I33" s="372"/>
    </row>
    <row r="34" spans="1:9" ht="27.6">
      <c r="A34" s="199"/>
      <c r="D34" s="26"/>
      <c r="E34" s="797" t="s">
        <v>721</v>
      </c>
      <c r="F34" s="1122" t="s">
        <v>724</v>
      </c>
      <c r="G34" s="380"/>
    </row>
    <row r="35" spans="1:9" s="371" customFormat="1" ht="5.4">
      <c r="A35" s="376"/>
      <c r="B35" s="366"/>
      <c r="C35" s="367"/>
      <c r="D35" s="377"/>
      <c r="E35" s="373"/>
      <c r="F35" s="378"/>
      <c r="G35" s="379"/>
      <c r="I35" s="372"/>
    </row>
    <row r="36" spans="1:9" ht="27.6">
      <c r="A36" s="199"/>
      <c r="D36" s="26"/>
      <c r="E36" s="81" t="s">
        <v>242</v>
      </c>
      <c r="F36" s="826" t="s">
        <v>203</v>
      </c>
      <c r="G36" s="380"/>
    </row>
    <row r="37" spans="1:9" s="371" customFormat="1" ht="5.4">
      <c r="A37" s="365"/>
      <c r="B37" s="366"/>
      <c r="C37" s="367"/>
      <c r="D37" s="368"/>
      <c r="E37" s="369"/>
      <c r="F37" s="370"/>
      <c r="G37" s="368"/>
      <c r="I37" s="372"/>
    </row>
    <row r="38" spans="1:9" ht="34.200000000000003">
      <c r="B38" s="189"/>
      <c r="D38" s="24"/>
      <c r="E38" s="81" t="s">
        <v>727</v>
      </c>
      <c r="F38" s="348" t="s">
        <v>83</v>
      </c>
      <c r="G38" s="382"/>
      <c r="I38" s="19"/>
    </row>
    <row r="39" spans="1:9" s="371" customFormat="1" ht="5.4">
      <c r="A39" s="376"/>
      <c r="B39" s="366"/>
      <c r="C39" s="367"/>
      <c r="D39" s="377"/>
      <c r="E39" s="373"/>
      <c r="F39" s="378"/>
      <c r="G39" s="379"/>
      <c r="I39" s="372"/>
    </row>
    <row r="40" spans="1:9" ht="27.6">
      <c r="A40" s="201"/>
      <c r="B40" s="92"/>
      <c r="D40" s="33"/>
      <c r="E40" s="32" t="s">
        <v>545</v>
      </c>
      <c r="F40" s="329" t="s">
        <v>1643</v>
      </c>
      <c r="G40" s="380"/>
    </row>
    <row r="41" spans="1:9" ht="27.6">
      <c r="A41" s="201"/>
      <c r="B41" s="92"/>
      <c r="D41" s="33"/>
      <c r="E41" s="41" t="s">
        <v>546</v>
      </c>
      <c r="F41" s="329" t="s">
        <v>1644</v>
      </c>
      <c r="G41" s="380"/>
    </row>
    <row r="42" spans="1:9" ht="20.399999999999999">
      <c r="D42" s="24"/>
      <c r="E42" s="25"/>
      <c r="F42" s="444" t="s">
        <v>577</v>
      </c>
      <c r="G42" s="21"/>
    </row>
    <row r="43" spans="1:9" ht="27.6">
      <c r="A43" s="201"/>
      <c r="D43" s="21"/>
      <c r="E43" s="442" t="s">
        <v>86</v>
      </c>
      <c r="F43" s="448" t="s">
        <v>1645</v>
      </c>
      <c r="G43" s="380"/>
    </row>
    <row r="44" spans="1:9" ht="27.6">
      <c r="A44" s="201"/>
      <c r="B44" s="92"/>
      <c r="D44" s="33"/>
      <c r="E44" s="442" t="s">
        <v>87</v>
      </c>
      <c r="F44" s="448" t="s">
        <v>1646</v>
      </c>
      <c r="G44" s="380"/>
    </row>
    <row r="45" spans="1:9" ht="27.6">
      <c r="A45" s="201"/>
      <c r="B45" s="92"/>
      <c r="D45" s="33"/>
      <c r="E45" s="442" t="s">
        <v>578</v>
      </c>
      <c r="F45" s="448" t="s">
        <v>1647</v>
      </c>
      <c r="G45" s="380"/>
    </row>
    <row r="46" spans="1:9" ht="27.6">
      <c r="D46" s="24"/>
      <c r="E46" s="443" t="s">
        <v>579</v>
      </c>
      <c r="F46" s="448" t="s">
        <v>1648</v>
      </c>
      <c r="G46" s="382"/>
    </row>
    <row r="47" spans="1:9" ht="20.100000000000001" customHeight="1">
      <c r="A47" s="201"/>
      <c r="D47" s="21"/>
      <c r="F47" s="163"/>
      <c r="G47" s="27"/>
    </row>
    <row r="48" spans="1:9" ht="20.399999999999999">
      <c r="A48" s="201"/>
      <c r="B48" s="92"/>
      <c r="D48" s="33"/>
      <c r="E48" s="32"/>
      <c r="F48" s="164"/>
      <c r="G48" s="27"/>
    </row>
    <row r="49" spans="1:9" ht="20.399999999999999">
      <c r="A49" s="201"/>
      <c r="B49" s="92"/>
      <c r="D49" s="33"/>
      <c r="E49" s="32"/>
      <c r="F49" s="164"/>
      <c r="G49" s="27"/>
    </row>
    <row r="50" spans="1:9" ht="20.399999999999999">
      <c r="A50" s="201"/>
      <c r="B50" s="92"/>
      <c r="D50" s="33"/>
      <c r="E50" s="41"/>
      <c r="F50" s="164"/>
      <c r="G50" s="27"/>
    </row>
    <row r="51" spans="1:9" ht="20.399999999999999">
      <c r="A51" s="201"/>
      <c r="B51" s="92"/>
      <c r="D51" s="33"/>
      <c r="E51" s="32"/>
      <c r="F51" s="164"/>
      <c r="G51" s="27"/>
    </row>
    <row r="54" spans="1:9">
      <c r="E54" s="1160"/>
      <c r="F54" s="1160"/>
      <c r="G54" s="1160"/>
      <c r="H54" s="1160"/>
      <c r="I54" s="1160"/>
    </row>
  </sheetData>
  <sheetProtection algorithmName="SHA-512" hashValue="RCK3TQECHygE0qUpsX0ZRkoaGefd/bRz5sYU/CCMblqBvmEJpGFoilN0i6gOyB0oi5MMnnRLqmlE3OJWhoMzcg==" saltValue="n3LBlrRdf+h5eQP9zP8nqA=="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ColWidth="9.125" defaultRowHeight="11.4"/>
  <cols>
    <col min="1" max="1" width="9.125" style="1137"/>
    <col min="2" max="2" width="65.25" style="1137" customWidth="1"/>
    <col min="3" max="3" width="41" style="1137" customWidth="1"/>
    <col min="4" max="16384" width="9.125" style="1137"/>
  </cols>
  <sheetData>
    <row r="1" spans="1:2">
      <c r="A1" s="1137" t="s">
        <v>329</v>
      </c>
      <c r="B1" s="1137" t="s">
        <v>331</v>
      </c>
    </row>
    <row r="2" spans="1:2">
      <c r="A2" s="1137">
        <v>4190064</v>
      </c>
      <c r="B2" s="1137" t="s">
        <v>1008</v>
      </c>
    </row>
    <row r="3" spans="1:2">
      <c r="A3" s="1137">
        <v>4190065</v>
      </c>
      <c r="B3" s="1137" t="s">
        <v>1009</v>
      </c>
    </row>
    <row r="4" spans="1:2">
      <c r="A4" s="1137">
        <v>4190066</v>
      </c>
      <c r="B4" s="1137" t="s">
        <v>1010</v>
      </c>
    </row>
    <row r="5" spans="1:2">
      <c r="A5" s="1137">
        <v>4190067</v>
      </c>
      <c r="B5" s="1137" t="s">
        <v>1011</v>
      </c>
    </row>
    <row r="6" spans="1:2">
      <c r="A6" s="1137">
        <v>4190068</v>
      </c>
      <c r="B6" s="1137" t="s">
        <v>1012</v>
      </c>
    </row>
    <row r="7" spans="1:2">
      <c r="A7" s="1137">
        <v>4190069</v>
      </c>
      <c r="B7" s="1137" t="s">
        <v>1013</v>
      </c>
    </row>
    <row r="8" spans="1:2">
      <c r="A8" s="1137">
        <v>4190070</v>
      </c>
      <c r="B8" s="1137" t="s">
        <v>1014</v>
      </c>
    </row>
    <row r="9" spans="1:2">
      <c r="A9" s="1137">
        <v>4190071</v>
      </c>
      <c r="B9" s="1137" t="s">
        <v>1015</v>
      </c>
    </row>
    <row r="10" spans="1:2">
      <c r="A10" s="1137">
        <v>4190072</v>
      </c>
      <c r="B10" s="1137" t="s">
        <v>1016</v>
      </c>
    </row>
    <row r="11" spans="1:2">
      <c r="A11" s="1137">
        <v>4190073</v>
      </c>
      <c r="B11" s="1137" t="s">
        <v>1017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ColWidth="9.125" defaultRowHeight="13.2"/>
  <cols>
    <col min="1" max="16384" width="9.1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ColWidth="9.125" defaultRowHeight="11.4"/>
  <cols>
    <col min="1" max="1" width="36.25" style="3" customWidth="1"/>
    <col min="2" max="2" width="21.125" style="3" customWidth="1"/>
    <col min="3" max="16384" width="9.125" style="2"/>
  </cols>
  <sheetData>
    <row r="1" spans="1:2">
      <c r="A1" s="4" t="s">
        <v>56</v>
      </c>
      <c r="B1" s="4" t="s">
        <v>57</v>
      </c>
    </row>
    <row r="2" spans="1:2">
      <c r="A2" t="s">
        <v>412</v>
      </c>
      <c r="B2" t="s">
        <v>75</v>
      </c>
    </row>
    <row r="3" spans="1:2">
      <c r="A3" t="s">
        <v>413</v>
      </c>
      <c r="B3" t="s">
        <v>385</v>
      </c>
    </row>
    <row r="4" spans="1:2">
      <c r="A4" t="s">
        <v>414</v>
      </c>
      <c r="B4" t="s">
        <v>58</v>
      </c>
    </row>
    <row r="5" spans="1:2">
      <c r="A5" t="s">
        <v>416</v>
      </c>
      <c r="B5" t="s">
        <v>575</v>
      </c>
    </row>
    <row r="6" spans="1:2">
      <c r="A6" t="s">
        <v>415</v>
      </c>
      <c r="B6" t="s">
        <v>487</v>
      </c>
    </row>
    <row r="7" spans="1:2">
      <c r="A7" t="s">
        <v>745</v>
      </c>
      <c r="B7" t="s">
        <v>425</v>
      </c>
    </row>
    <row r="8" spans="1:2">
      <c r="A8" t="s">
        <v>746</v>
      </c>
      <c r="B8" t="s">
        <v>426</v>
      </c>
    </row>
    <row r="9" spans="1:2">
      <c r="A9" t="s">
        <v>507</v>
      </c>
      <c r="B9" t="s">
        <v>427</v>
      </c>
    </row>
    <row r="10" spans="1:2">
      <c r="A10" t="s">
        <v>417</v>
      </c>
      <c r="B10" t="s">
        <v>488</v>
      </c>
    </row>
    <row r="11" spans="1:2">
      <c r="A11" t="s">
        <v>760</v>
      </c>
      <c r="B11" t="s">
        <v>428</v>
      </c>
    </row>
    <row r="12" spans="1:2">
      <c r="A12" t="s">
        <v>761</v>
      </c>
      <c r="B12" t="s">
        <v>429</v>
      </c>
    </row>
    <row r="13" spans="1:2">
      <c r="A13" t="s">
        <v>747</v>
      </c>
      <c r="B13" t="s">
        <v>430</v>
      </c>
    </row>
    <row r="14" spans="1:2">
      <c r="A14" t="s">
        <v>748</v>
      </c>
      <c r="B14" t="s">
        <v>334</v>
      </c>
    </row>
    <row r="15" spans="1:2">
      <c r="A15" t="s">
        <v>749</v>
      </c>
      <c r="B15" t="s">
        <v>60</v>
      </c>
    </row>
    <row r="16" spans="1:2">
      <c r="A16" t="s">
        <v>750</v>
      </c>
      <c r="B16" t="s">
        <v>386</v>
      </c>
    </row>
    <row r="17" spans="1:2">
      <c r="A17" t="s">
        <v>751</v>
      </c>
      <c r="B17" t="s">
        <v>439</v>
      </c>
    </row>
    <row r="18" spans="1:2">
      <c r="A18" t="s">
        <v>752</v>
      </c>
      <c r="B18" t="s">
        <v>249</v>
      </c>
    </row>
    <row r="19" spans="1:2">
      <c r="A19" t="s">
        <v>753</v>
      </c>
      <c r="B19" t="s">
        <v>73</v>
      </c>
    </row>
    <row r="20" spans="1:2">
      <c r="A20" t="s">
        <v>754</v>
      </c>
      <c r="B20" t="s">
        <v>62</v>
      </c>
    </row>
    <row r="21" spans="1:2">
      <c r="A21" t="s">
        <v>755</v>
      </c>
      <c r="B21" t="s">
        <v>74</v>
      </c>
    </row>
    <row r="22" spans="1:2">
      <c r="A22" t="s">
        <v>756</v>
      </c>
      <c r="B22" t="s">
        <v>431</v>
      </c>
    </row>
    <row r="23" spans="1:2">
      <c r="A23" t="s">
        <v>757</v>
      </c>
      <c r="B23" t="s">
        <v>72</v>
      </c>
    </row>
    <row r="24" spans="1:2">
      <c r="A24" t="s">
        <v>758</v>
      </c>
      <c r="B24" t="s">
        <v>61</v>
      </c>
    </row>
    <row r="25" spans="1:2">
      <c r="A25" t="s">
        <v>599</v>
      </c>
      <c r="B25" t="s">
        <v>63</v>
      </c>
    </row>
    <row r="26" spans="1:2">
      <c r="A26" t="s">
        <v>600</v>
      </c>
      <c r="B26" t="s">
        <v>384</v>
      </c>
    </row>
    <row r="27" spans="1:2">
      <c r="A27" t="s">
        <v>509</v>
      </c>
      <c r="B27" t="s">
        <v>14</v>
      </c>
    </row>
    <row r="28" spans="1:2">
      <c r="A28" t="s">
        <v>419</v>
      </c>
      <c r="B28" t="s">
        <v>81</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4"/>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4"/>
  <cols>
    <col min="1" max="1" width="49.1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25" defaultRowHeight="11.4"/>
  <cols>
    <col min="1" max="1" width="9.125" style="16"/>
    <col min="2" max="16384" width="9.1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25" defaultRowHeight="11.4"/>
  <cols>
    <col min="1" max="26" width="9.125" style="8"/>
    <col min="27" max="36" width="9.125" style="9"/>
    <col min="37" max="16384" width="9.1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92"/>
  <sheetViews>
    <sheetView showGridLines="0" zoomScaleNormal="100" workbookViewId="0"/>
  </sheetViews>
  <sheetFormatPr defaultColWidth="9.125" defaultRowHeight="11.4"/>
  <cols>
    <col min="1" max="2" width="9.125" style="5"/>
    <col min="3" max="3" width="20.75" style="5" customWidth="1"/>
    <col min="4" max="4" width="25.125" style="5" customWidth="1"/>
    <col min="5" max="16384" width="9.125" style="5"/>
  </cols>
  <sheetData>
    <row r="1" spans="1:10">
      <c r="A1" s="5" t="s">
        <v>1007</v>
      </c>
      <c r="B1" s="5" t="s">
        <v>1023</v>
      </c>
      <c r="C1" s="5" t="s">
        <v>1024</v>
      </c>
      <c r="D1" s="5" t="s">
        <v>1025</v>
      </c>
      <c r="E1" s="5" t="s">
        <v>1026</v>
      </c>
      <c r="F1" s="5" t="s">
        <v>1027</v>
      </c>
      <c r="G1" s="5" t="s">
        <v>1028</v>
      </c>
      <c r="H1" s="5" t="s">
        <v>1029</v>
      </c>
      <c r="I1" s="5" t="s">
        <v>1030</v>
      </c>
    </row>
    <row r="2" spans="1:10">
      <c r="A2" s="5">
        <v>1</v>
      </c>
      <c r="B2" s="5" t="s">
        <v>1031</v>
      </c>
      <c r="C2" s="5" t="s">
        <v>65</v>
      </c>
      <c r="D2" s="5" t="s">
        <v>1032</v>
      </c>
      <c r="E2" s="5" t="s">
        <v>1033</v>
      </c>
      <c r="F2" s="5" t="s">
        <v>1034</v>
      </c>
      <c r="G2" s="5" t="s">
        <v>1035</v>
      </c>
      <c r="J2" s="5" t="s">
        <v>1638</v>
      </c>
    </row>
    <row r="3" spans="1:10">
      <c r="A3" s="5">
        <v>2</v>
      </c>
      <c r="B3" s="5" t="s">
        <v>1031</v>
      </c>
      <c r="C3" s="5" t="s">
        <v>65</v>
      </c>
      <c r="D3" s="5" t="s">
        <v>1266</v>
      </c>
      <c r="E3" s="5" t="s">
        <v>1733</v>
      </c>
      <c r="F3" s="5" t="s">
        <v>1267</v>
      </c>
      <c r="G3" s="5" t="s">
        <v>1079</v>
      </c>
      <c r="J3" s="5" t="s">
        <v>1638</v>
      </c>
    </row>
    <row r="4" spans="1:10">
      <c r="A4" s="5">
        <v>3</v>
      </c>
      <c r="B4" s="5" t="s">
        <v>1031</v>
      </c>
      <c r="C4" s="5" t="s">
        <v>65</v>
      </c>
      <c r="D4" s="5" t="s">
        <v>1036</v>
      </c>
      <c r="E4" s="5" t="s">
        <v>1037</v>
      </c>
      <c r="F4" s="5" t="s">
        <v>1038</v>
      </c>
      <c r="G4" s="5" t="s">
        <v>1039</v>
      </c>
      <c r="J4" s="5" t="s">
        <v>1638</v>
      </c>
    </row>
    <row r="5" spans="1:10">
      <c r="A5" s="5">
        <v>4</v>
      </c>
      <c r="B5" s="5" t="s">
        <v>1031</v>
      </c>
      <c r="C5" s="5" t="s">
        <v>65</v>
      </c>
      <c r="D5" s="5" t="s">
        <v>1040</v>
      </c>
      <c r="E5" s="5" t="s">
        <v>1041</v>
      </c>
      <c r="F5" s="5" t="s">
        <v>1042</v>
      </c>
      <c r="G5" s="5" t="s">
        <v>1043</v>
      </c>
      <c r="J5" s="5" t="s">
        <v>1638</v>
      </c>
    </row>
    <row r="6" spans="1:10">
      <c r="A6" s="5">
        <v>5</v>
      </c>
      <c r="B6" s="5" t="s">
        <v>1031</v>
      </c>
      <c r="C6" s="5" t="s">
        <v>65</v>
      </c>
      <c r="D6" s="5" t="s">
        <v>1044</v>
      </c>
      <c r="E6" s="5" t="s">
        <v>1045</v>
      </c>
      <c r="F6" s="5" t="s">
        <v>1046</v>
      </c>
      <c r="G6" s="5" t="s">
        <v>1047</v>
      </c>
      <c r="J6" s="5" t="s">
        <v>1638</v>
      </c>
    </row>
    <row r="7" spans="1:10">
      <c r="A7" s="5">
        <v>6</v>
      </c>
      <c r="B7" s="5" t="s">
        <v>1031</v>
      </c>
      <c r="C7" s="5" t="s">
        <v>65</v>
      </c>
      <c r="D7" s="5" t="s">
        <v>1048</v>
      </c>
      <c r="E7" s="5" t="s">
        <v>1049</v>
      </c>
      <c r="F7" s="5" t="s">
        <v>1050</v>
      </c>
      <c r="G7" s="5" t="s">
        <v>1039</v>
      </c>
      <c r="J7" s="5" t="s">
        <v>1638</v>
      </c>
    </row>
    <row r="8" spans="1:10">
      <c r="A8" s="5">
        <v>7</v>
      </c>
      <c r="B8" s="5" t="s">
        <v>1031</v>
      </c>
      <c r="C8" s="5" t="s">
        <v>65</v>
      </c>
      <c r="D8" s="5" t="s">
        <v>1051</v>
      </c>
      <c r="E8" s="5" t="s">
        <v>1052</v>
      </c>
      <c r="F8" s="5" t="s">
        <v>1053</v>
      </c>
      <c r="G8" s="5" t="s">
        <v>1047</v>
      </c>
      <c r="J8" s="5" t="s">
        <v>1638</v>
      </c>
    </row>
    <row r="9" spans="1:10">
      <c r="A9" s="5">
        <v>8</v>
      </c>
      <c r="B9" s="5" t="s">
        <v>1031</v>
      </c>
      <c r="C9" s="5" t="s">
        <v>65</v>
      </c>
      <c r="D9" s="5" t="s">
        <v>1054</v>
      </c>
      <c r="E9" s="5" t="s">
        <v>1055</v>
      </c>
      <c r="F9" s="5" t="s">
        <v>1056</v>
      </c>
      <c r="G9" s="5" t="s">
        <v>1057</v>
      </c>
      <c r="J9" s="5" t="s">
        <v>1638</v>
      </c>
    </row>
    <row r="10" spans="1:10">
      <c r="A10" s="5">
        <v>9</v>
      </c>
      <c r="B10" s="5" t="s">
        <v>1031</v>
      </c>
      <c r="C10" s="5" t="s">
        <v>65</v>
      </c>
      <c r="D10" s="5" t="s">
        <v>1058</v>
      </c>
      <c r="E10" s="5" t="s">
        <v>1059</v>
      </c>
      <c r="F10" s="5" t="s">
        <v>1060</v>
      </c>
      <c r="G10" s="5" t="s">
        <v>1061</v>
      </c>
      <c r="J10" s="5" t="s">
        <v>1638</v>
      </c>
    </row>
    <row r="11" spans="1:10">
      <c r="A11" s="5">
        <v>10</v>
      </c>
      <c r="B11" s="5" t="s">
        <v>1031</v>
      </c>
      <c r="C11" s="5" t="s">
        <v>65</v>
      </c>
      <c r="D11" s="5" t="s">
        <v>1062</v>
      </c>
      <c r="E11" s="5" t="s">
        <v>1063</v>
      </c>
      <c r="F11" s="5" t="s">
        <v>1064</v>
      </c>
      <c r="G11" s="5" t="s">
        <v>1065</v>
      </c>
      <c r="H11" s="5" t="s">
        <v>1066</v>
      </c>
      <c r="J11" s="5" t="s">
        <v>1638</v>
      </c>
    </row>
    <row r="12" spans="1:10">
      <c r="A12" s="5">
        <v>11</v>
      </c>
      <c r="B12" s="5" t="s">
        <v>1031</v>
      </c>
      <c r="C12" s="5" t="s">
        <v>65</v>
      </c>
      <c r="D12" s="5" t="s">
        <v>1067</v>
      </c>
      <c r="E12" s="5" t="s">
        <v>1063</v>
      </c>
      <c r="F12" s="5" t="s">
        <v>1064</v>
      </c>
      <c r="G12" s="5" t="s">
        <v>1068</v>
      </c>
      <c r="J12" s="5" t="s">
        <v>1638</v>
      </c>
    </row>
    <row r="13" spans="1:10">
      <c r="A13" s="5">
        <v>12</v>
      </c>
      <c r="B13" s="5" t="s">
        <v>1031</v>
      </c>
      <c r="C13" s="5" t="s">
        <v>65</v>
      </c>
      <c r="D13" s="5" t="s">
        <v>1069</v>
      </c>
      <c r="E13" s="5" t="s">
        <v>1070</v>
      </c>
      <c r="F13" s="5" t="s">
        <v>1071</v>
      </c>
      <c r="G13" s="5" t="s">
        <v>1072</v>
      </c>
      <c r="J13" s="5" t="s">
        <v>1638</v>
      </c>
    </row>
    <row r="14" spans="1:10">
      <c r="A14" s="5">
        <v>13</v>
      </c>
      <c r="B14" s="5" t="s">
        <v>1031</v>
      </c>
      <c r="C14" s="5" t="s">
        <v>65</v>
      </c>
      <c r="D14" s="5" t="s">
        <v>1073</v>
      </c>
      <c r="E14" s="5" t="s">
        <v>1074</v>
      </c>
      <c r="F14" s="5" t="s">
        <v>1075</v>
      </c>
      <c r="G14" s="5" t="s">
        <v>1043</v>
      </c>
      <c r="J14" s="5" t="s">
        <v>1638</v>
      </c>
    </row>
    <row r="15" spans="1:10">
      <c r="A15" s="5">
        <v>14</v>
      </c>
      <c r="B15" s="5" t="s">
        <v>1031</v>
      </c>
      <c r="C15" s="5" t="s">
        <v>65</v>
      </c>
      <c r="D15" s="5" t="s">
        <v>1076</v>
      </c>
      <c r="E15" s="5" t="s">
        <v>1077</v>
      </c>
      <c r="F15" s="5" t="s">
        <v>1078</v>
      </c>
      <c r="G15" s="5" t="s">
        <v>1079</v>
      </c>
      <c r="J15" s="5" t="s">
        <v>1638</v>
      </c>
    </row>
    <row r="16" spans="1:10">
      <c r="A16" s="5">
        <v>15</v>
      </c>
      <c r="B16" s="5" t="s">
        <v>1031</v>
      </c>
      <c r="C16" s="5" t="s">
        <v>65</v>
      </c>
      <c r="D16" s="5" t="s">
        <v>1080</v>
      </c>
      <c r="E16" s="5" t="s">
        <v>1081</v>
      </c>
      <c r="F16" s="5" t="s">
        <v>1082</v>
      </c>
      <c r="G16" s="5" t="s">
        <v>1047</v>
      </c>
      <c r="J16" s="5" t="s">
        <v>1638</v>
      </c>
    </row>
    <row r="17" spans="1:10">
      <c r="A17" s="5">
        <v>16</v>
      </c>
      <c r="B17" s="5" t="s">
        <v>1031</v>
      </c>
      <c r="C17" s="5" t="s">
        <v>65</v>
      </c>
      <c r="D17" s="5" t="s">
        <v>1083</v>
      </c>
      <c r="E17" s="5" t="s">
        <v>1084</v>
      </c>
      <c r="F17" s="5" t="s">
        <v>1085</v>
      </c>
      <c r="G17" s="5" t="s">
        <v>1079</v>
      </c>
      <c r="J17" s="5" t="s">
        <v>1638</v>
      </c>
    </row>
    <row r="18" spans="1:10">
      <c r="A18" s="5">
        <v>17</v>
      </c>
      <c r="B18" s="5" t="s">
        <v>1031</v>
      </c>
      <c r="C18" s="5" t="s">
        <v>65</v>
      </c>
      <c r="D18" s="5" t="s">
        <v>1086</v>
      </c>
      <c r="E18" s="5" t="s">
        <v>1087</v>
      </c>
      <c r="F18" s="5" t="s">
        <v>1088</v>
      </c>
      <c r="G18" s="5" t="s">
        <v>1035</v>
      </c>
      <c r="J18" s="5" t="s">
        <v>1638</v>
      </c>
    </row>
    <row r="19" spans="1:10">
      <c r="A19" s="5">
        <v>18</v>
      </c>
      <c r="B19" s="5" t="s">
        <v>1031</v>
      </c>
      <c r="C19" s="5" t="s">
        <v>65</v>
      </c>
      <c r="D19" s="5" t="s">
        <v>1089</v>
      </c>
      <c r="E19" s="5" t="s">
        <v>1090</v>
      </c>
      <c r="F19" s="5" t="s">
        <v>1091</v>
      </c>
      <c r="G19" s="5" t="s">
        <v>1047</v>
      </c>
      <c r="J19" s="5" t="s">
        <v>1638</v>
      </c>
    </row>
    <row r="20" spans="1:10">
      <c r="A20" s="5">
        <v>19</v>
      </c>
      <c r="B20" s="5" t="s">
        <v>1031</v>
      </c>
      <c r="C20" s="5" t="s">
        <v>65</v>
      </c>
      <c r="D20" s="5" t="s">
        <v>1092</v>
      </c>
      <c r="E20" s="5" t="s">
        <v>1093</v>
      </c>
      <c r="F20" s="5" t="s">
        <v>1094</v>
      </c>
      <c r="G20" s="5" t="s">
        <v>1095</v>
      </c>
      <c r="J20" s="5" t="s">
        <v>1638</v>
      </c>
    </row>
    <row r="21" spans="1:10">
      <c r="A21" s="5">
        <v>20</v>
      </c>
      <c r="B21" s="5" t="s">
        <v>1031</v>
      </c>
      <c r="C21" s="5" t="s">
        <v>65</v>
      </c>
      <c r="D21" s="5" t="s">
        <v>1096</v>
      </c>
      <c r="E21" s="5" t="s">
        <v>1097</v>
      </c>
      <c r="F21" s="5" t="s">
        <v>1098</v>
      </c>
      <c r="G21" s="5" t="s">
        <v>1099</v>
      </c>
      <c r="J21" s="5" t="s">
        <v>1638</v>
      </c>
    </row>
    <row r="22" spans="1:10">
      <c r="A22" s="5">
        <v>21</v>
      </c>
      <c r="B22" s="5" t="s">
        <v>1031</v>
      </c>
      <c r="C22" s="5" t="s">
        <v>65</v>
      </c>
      <c r="D22" s="5" t="s">
        <v>1100</v>
      </c>
      <c r="E22" s="5" t="s">
        <v>1101</v>
      </c>
      <c r="F22" s="5" t="s">
        <v>1102</v>
      </c>
      <c r="G22" s="5" t="s">
        <v>1039</v>
      </c>
      <c r="J22" s="5" t="s">
        <v>1638</v>
      </c>
    </row>
    <row r="23" spans="1:10">
      <c r="A23" s="5">
        <v>22</v>
      </c>
      <c r="B23" s="5" t="s">
        <v>1031</v>
      </c>
      <c r="C23" s="5" t="s">
        <v>65</v>
      </c>
      <c r="D23" s="5" t="s">
        <v>1103</v>
      </c>
      <c r="E23" s="5" t="s">
        <v>1104</v>
      </c>
      <c r="F23" s="5" t="s">
        <v>1105</v>
      </c>
      <c r="G23" s="5" t="s">
        <v>1106</v>
      </c>
      <c r="J23" s="5" t="s">
        <v>1638</v>
      </c>
    </row>
    <row r="24" spans="1:10">
      <c r="A24" s="5">
        <v>23</v>
      </c>
      <c r="B24" s="5" t="s">
        <v>1031</v>
      </c>
      <c r="C24" s="5" t="s">
        <v>65</v>
      </c>
      <c r="D24" s="5" t="s">
        <v>1107</v>
      </c>
      <c r="E24" s="5" t="s">
        <v>1108</v>
      </c>
      <c r="F24" s="5" t="s">
        <v>1109</v>
      </c>
      <c r="G24" s="5" t="s">
        <v>1110</v>
      </c>
      <c r="J24" s="5" t="s">
        <v>1638</v>
      </c>
    </row>
    <row r="25" spans="1:10">
      <c r="A25" s="5">
        <v>24</v>
      </c>
      <c r="B25" s="5" t="s">
        <v>1031</v>
      </c>
      <c r="C25" s="5" t="s">
        <v>65</v>
      </c>
      <c r="D25" s="5" t="s">
        <v>1111</v>
      </c>
      <c r="E25" s="5" t="s">
        <v>1112</v>
      </c>
      <c r="F25" s="5" t="s">
        <v>1113</v>
      </c>
      <c r="G25" s="5" t="s">
        <v>1035</v>
      </c>
      <c r="J25" s="5" t="s">
        <v>1638</v>
      </c>
    </row>
    <row r="26" spans="1:10">
      <c r="A26" s="5">
        <v>25</v>
      </c>
      <c r="B26" s="5" t="s">
        <v>1031</v>
      </c>
      <c r="C26" s="5" t="s">
        <v>65</v>
      </c>
      <c r="D26" s="5" t="s">
        <v>1114</v>
      </c>
      <c r="E26" s="5" t="s">
        <v>1115</v>
      </c>
      <c r="F26" s="5" t="s">
        <v>1116</v>
      </c>
      <c r="G26" s="5" t="s">
        <v>1079</v>
      </c>
      <c r="J26" s="5" t="s">
        <v>1638</v>
      </c>
    </row>
    <row r="27" spans="1:10">
      <c r="A27" s="5">
        <v>26</v>
      </c>
      <c r="B27" s="5" t="s">
        <v>1031</v>
      </c>
      <c r="C27" s="5" t="s">
        <v>65</v>
      </c>
      <c r="D27" s="5" t="s">
        <v>1117</v>
      </c>
      <c r="E27" s="5" t="s">
        <v>1118</v>
      </c>
      <c r="F27" s="5" t="s">
        <v>1119</v>
      </c>
      <c r="G27" s="5" t="s">
        <v>1035</v>
      </c>
      <c r="J27" s="5" t="s">
        <v>1638</v>
      </c>
    </row>
    <row r="28" spans="1:10">
      <c r="A28" s="5">
        <v>27</v>
      </c>
      <c r="B28" s="5" t="s">
        <v>1031</v>
      </c>
      <c r="C28" s="5" t="s">
        <v>65</v>
      </c>
      <c r="D28" s="5" t="s">
        <v>1120</v>
      </c>
      <c r="E28" s="5" t="s">
        <v>1121</v>
      </c>
      <c r="F28" s="5" t="s">
        <v>1122</v>
      </c>
      <c r="G28" s="5" t="s">
        <v>1039</v>
      </c>
      <c r="H28" s="5" t="s">
        <v>1123</v>
      </c>
      <c r="J28" s="5" t="s">
        <v>1638</v>
      </c>
    </row>
    <row r="29" spans="1:10">
      <c r="A29" s="5">
        <v>28</v>
      </c>
      <c r="B29" s="5" t="s">
        <v>1031</v>
      </c>
      <c r="C29" s="5" t="s">
        <v>65</v>
      </c>
      <c r="D29" s="5" t="s">
        <v>1124</v>
      </c>
      <c r="E29" s="5" t="s">
        <v>1125</v>
      </c>
      <c r="F29" s="5" t="s">
        <v>1126</v>
      </c>
      <c r="G29" s="5" t="s">
        <v>1127</v>
      </c>
      <c r="J29" s="5" t="s">
        <v>1638</v>
      </c>
    </row>
    <row r="30" spans="1:10">
      <c r="A30" s="5">
        <v>29</v>
      </c>
      <c r="B30" s="5" t="s">
        <v>1031</v>
      </c>
      <c r="C30" s="5" t="s">
        <v>65</v>
      </c>
      <c r="D30" s="5" t="s">
        <v>1128</v>
      </c>
      <c r="E30" s="5" t="s">
        <v>1129</v>
      </c>
      <c r="F30" s="5" t="s">
        <v>1130</v>
      </c>
      <c r="G30" s="5" t="s">
        <v>1131</v>
      </c>
      <c r="J30" s="5" t="s">
        <v>1638</v>
      </c>
    </row>
    <row r="31" spans="1:10">
      <c r="A31" s="5">
        <v>30</v>
      </c>
      <c r="B31" s="5" t="s">
        <v>1031</v>
      </c>
      <c r="C31" s="5" t="s">
        <v>65</v>
      </c>
      <c r="D31" s="5" t="s">
        <v>1132</v>
      </c>
      <c r="E31" s="5" t="s">
        <v>1133</v>
      </c>
      <c r="F31" s="5" t="s">
        <v>1134</v>
      </c>
      <c r="G31" s="5" t="s">
        <v>1135</v>
      </c>
      <c r="J31" s="5" t="s">
        <v>1638</v>
      </c>
    </row>
    <row r="32" spans="1:10">
      <c r="A32" s="5">
        <v>31</v>
      </c>
      <c r="B32" s="5" t="s">
        <v>1031</v>
      </c>
      <c r="C32" s="5" t="s">
        <v>65</v>
      </c>
      <c r="D32" s="5" t="s">
        <v>1217</v>
      </c>
      <c r="E32" s="5" t="s">
        <v>1734</v>
      </c>
      <c r="F32" s="5" t="s">
        <v>1218</v>
      </c>
      <c r="G32" s="5" t="s">
        <v>1061</v>
      </c>
      <c r="J32" s="5" t="s">
        <v>1638</v>
      </c>
    </row>
    <row r="33" spans="1:10">
      <c r="A33" s="5">
        <v>32</v>
      </c>
      <c r="B33" s="5" t="s">
        <v>1031</v>
      </c>
      <c r="C33" s="5" t="s">
        <v>65</v>
      </c>
      <c r="D33" s="5" t="s">
        <v>1136</v>
      </c>
      <c r="E33" s="5" t="s">
        <v>1137</v>
      </c>
      <c r="F33" s="5" t="s">
        <v>1138</v>
      </c>
      <c r="G33" s="5" t="s">
        <v>1139</v>
      </c>
      <c r="J33" s="5" t="s">
        <v>1638</v>
      </c>
    </row>
    <row r="34" spans="1:10">
      <c r="A34" s="5">
        <v>33</v>
      </c>
      <c r="B34" s="5" t="s">
        <v>1031</v>
      </c>
      <c r="C34" s="5" t="s">
        <v>65</v>
      </c>
      <c r="D34" s="5" t="s">
        <v>1140</v>
      </c>
      <c r="E34" s="5" t="s">
        <v>1141</v>
      </c>
      <c r="F34" s="5" t="s">
        <v>1142</v>
      </c>
      <c r="G34" s="5" t="s">
        <v>1047</v>
      </c>
      <c r="J34" s="5" t="s">
        <v>1638</v>
      </c>
    </row>
    <row r="35" spans="1:10">
      <c r="A35" s="5">
        <v>34</v>
      </c>
      <c r="B35" s="5" t="s">
        <v>1031</v>
      </c>
      <c r="C35" s="5" t="s">
        <v>65</v>
      </c>
      <c r="D35" s="5" t="s">
        <v>1143</v>
      </c>
      <c r="E35" s="5" t="s">
        <v>1144</v>
      </c>
      <c r="F35" s="5" t="s">
        <v>1145</v>
      </c>
      <c r="G35" s="5" t="s">
        <v>1039</v>
      </c>
      <c r="J35" s="5" t="s">
        <v>1638</v>
      </c>
    </row>
    <row r="36" spans="1:10">
      <c r="A36" s="5">
        <v>35</v>
      </c>
      <c r="B36" s="5" t="s">
        <v>1031</v>
      </c>
      <c r="C36" s="5" t="s">
        <v>65</v>
      </c>
      <c r="D36" s="5" t="s">
        <v>1146</v>
      </c>
      <c r="E36" s="5" t="s">
        <v>1147</v>
      </c>
      <c r="F36" s="5" t="s">
        <v>1148</v>
      </c>
      <c r="G36" s="5" t="s">
        <v>1095</v>
      </c>
      <c r="J36" s="5" t="s">
        <v>1638</v>
      </c>
    </row>
    <row r="37" spans="1:10">
      <c r="A37" s="5">
        <v>36</v>
      </c>
      <c r="B37" s="5" t="s">
        <v>1031</v>
      </c>
      <c r="C37" s="5" t="s">
        <v>65</v>
      </c>
      <c r="D37" s="5" t="s">
        <v>1149</v>
      </c>
      <c r="E37" s="5" t="s">
        <v>1150</v>
      </c>
      <c r="F37" s="5" t="s">
        <v>1151</v>
      </c>
      <c r="G37" s="5" t="s">
        <v>1035</v>
      </c>
      <c r="H37" s="5" t="s">
        <v>1152</v>
      </c>
      <c r="J37" s="5" t="s">
        <v>1638</v>
      </c>
    </row>
    <row r="38" spans="1:10">
      <c r="A38" s="5">
        <v>37</v>
      </c>
      <c r="B38" s="5" t="s">
        <v>1031</v>
      </c>
      <c r="C38" s="5" t="s">
        <v>65</v>
      </c>
      <c r="D38" s="5" t="s">
        <v>1153</v>
      </c>
      <c r="E38" s="5" t="s">
        <v>1154</v>
      </c>
      <c r="F38" s="5" t="s">
        <v>1155</v>
      </c>
      <c r="G38" s="5" t="s">
        <v>1072</v>
      </c>
      <c r="J38" s="5" t="s">
        <v>1638</v>
      </c>
    </row>
    <row r="39" spans="1:10">
      <c r="A39" s="5">
        <v>38</v>
      </c>
      <c r="B39" s="5" t="s">
        <v>1031</v>
      </c>
      <c r="C39" s="5" t="s">
        <v>65</v>
      </c>
      <c r="D39" s="5" t="s">
        <v>1350</v>
      </c>
      <c r="E39" s="5" t="s">
        <v>1735</v>
      </c>
      <c r="F39" s="5" t="s">
        <v>1351</v>
      </c>
      <c r="G39" s="5" t="s">
        <v>1079</v>
      </c>
      <c r="J39" s="5" t="s">
        <v>1638</v>
      </c>
    </row>
    <row r="40" spans="1:10">
      <c r="A40" s="5">
        <v>39</v>
      </c>
      <c r="B40" s="5" t="s">
        <v>1031</v>
      </c>
      <c r="C40" s="5" t="s">
        <v>65</v>
      </c>
      <c r="D40" s="5" t="s">
        <v>1156</v>
      </c>
      <c r="E40" s="5" t="s">
        <v>1157</v>
      </c>
      <c r="F40" s="5" t="s">
        <v>1158</v>
      </c>
      <c r="G40" s="5" t="s">
        <v>1072</v>
      </c>
      <c r="J40" s="5" t="s">
        <v>1638</v>
      </c>
    </row>
    <row r="41" spans="1:10">
      <c r="A41" s="5">
        <v>40</v>
      </c>
      <c r="B41" s="5" t="s">
        <v>1031</v>
      </c>
      <c r="C41" s="5" t="s">
        <v>65</v>
      </c>
      <c r="D41" s="5" t="s">
        <v>1159</v>
      </c>
      <c r="E41" s="5" t="s">
        <v>1160</v>
      </c>
      <c r="F41" s="5" t="s">
        <v>1161</v>
      </c>
      <c r="G41" s="5" t="s">
        <v>1162</v>
      </c>
      <c r="J41" s="5" t="s">
        <v>1638</v>
      </c>
    </row>
    <row r="42" spans="1:10">
      <c r="A42" s="5">
        <v>41</v>
      </c>
      <c r="B42" s="5" t="s">
        <v>1031</v>
      </c>
      <c r="C42" s="5" t="s">
        <v>65</v>
      </c>
      <c r="D42" s="5" t="s">
        <v>1163</v>
      </c>
      <c r="E42" s="5" t="s">
        <v>1164</v>
      </c>
      <c r="F42" s="5" t="s">
        <v>1165</v>
      </c>
      <c r="G42" s="5" t="s">
        <v>1035</v>
      </c>
      <c r="J42" s="5" t="s">
        <v>1638</v>
      </c>
    </row>
    <row r="43" spans="1:10">
      <c r="A43" s="5">
        <v>42</v>
      </c>
      <c r="B43" s="5" t="s">
        <v>1031</v>
      </c>
      <c r="C43" s="5" t="s">
        <v>65</v>
      </c>
      <c r="D43" s="5" t="s">
        <v>1166</v>
      </c>
      <c r="E43" s="5" t="s">
        <v>1167</v>
      </c>
      <c r="F43" s="5" t="s">
        <v>1168</v>
      </c>
      <c r="G43" s="5" t="s">
        <v>1047</v>
      </c>
      <c r="J43" s="5" t="s">
        <v>1638</v>
      </c>
    </row>
    <row r="44" spans="1:10">
      <c r="A44" s="5">
        <v>43</v>
      </c>
      <c r="B44" s="5" t="s">
        <v>1031</v>
      </c>
      <c r="C44" s="5" t="s">
        <v>65</v>
      </c>
      <c r="D44" s="5" t="s">
        <v>1169</v>
      </c>
      <c r="E44" s="5" t="s">
        <v>1170</v>
      </c>
      <c r="F44" s="5" t="s">
        <v>1064</v>
      </c>
      <c r="G44" s="5" t="s">
        <v>1171</v>
      </c>
      <c r="H44" s="5" t="s">
        <v>1172</v>
      </c>
      <c r="J44" s="5" t="s">
        <v>1638</v>
      </c>
    </row>
    <row r="45" spans="1:10">
      <c r="A45" s="5">
        <v>44</v>
      </c>
      <c r="B45" s="5" t="s">
        <v>1031</v>
      </c>
      <c r="C45" s="5" t="s">
        <v>65</v>
      </c>
      <c r="D45" s="5" t="s">
        <v>1173</v>
      </c>
      <c r="E45" s="5" t="s">
        <v>1174</v>
      </c>
      <c r="F45" s="5" t="s">
        <v>1175</v>
      </c>
      <c r="G45" s="5" t="s">
        <v>1072</v>
      </c>
      <c r="J45" s="5" t="s">
        <v>1638</v>
      </c>
    </row>
    <row r="46" spans="1:10">
      <c r="A46" s="5">
        <v>45</v>
      </c>
      <c r="B46" s="5" t="s">
        <v>1031</v>
      </c>
      <c r="C46" s="5" t="s">
        <v>65</v>
      </c>
      <c r="D46" s="5" t="s">
        <v>1176</v>
      </c>
      <c r="E46" s="5" t="s">
        <v>1177</v>
      </c>
      <c r="F46" s="5" t="s">
        <v>1178</v>
      </c>
      <c r="G46" s="5" t="s">
        <v>1179</v>
      </c>
      <c r="J46" s="5" t="s">
        <v>1638</v>
      </c>
    </row>
    <row r="47" spans="1:10">
      <c r="A47" s="5">
        <v>46</v>
      </c>
      <c r="B47" s="5" t="s">
        <v>1031</v>
      </c>
      <c r="C47" s="5" t="s">
        <v>65</v>
      </c>
      <c r="D47" s="5" t="s">
        <v>1180</v>
      </c>
      <c r="E47" s="5" t="s">
        <v>1181</v>
      </c>
      <c r="F47" s="5" t="s">
        <v>1182</v>
      </c>
      <c r="G47" s="5" t="s">
        <v>1039</v>
      </c>
      <c r="J47" s="5" t="s">
        <v>1638</v>
      </c>
    </row>
    <row r="48" spans="1:10">
      <c r="A48" s="5">
        <v>47</v>
      </c>
      <c r="B48" s="5" t="s">
        <v>1031</v>
      </c>
      <c r="C48" s="5" t="s">
        <v>65</v>
      </c>
      <c r="D48" s="5" t="s">
        <v>1183</v>
      </c>
      <c r="E48" s="5" t="s">
        <v>1184</v>
      </c>
      <c r="F48" s="5" t="s">
        <v>1185</v>
      </c>
      <c r="G48" s="5" t="s">
        <v>1127</v>
      </c>
      <c r="J48" s="5" t="s">
        <v>1638</v>
      </c>
    </row>
    <row r="49" spans="1:10">
      <c r="A49" s="5">
        <v>48</v>
      </c>
      <c r="B49" s="5" t="s">
        <v>1031</v>
      </c>
      <c r="C49" s="5" t="s">
        <v>65</v>
      </c>
      <c r="D49" s="5" t="s">
        <v>1186</v>
      </c>
      <c r="E49" s="5" t="s">
        <v>1187</v>
      </c>
      <c r="F49" s="5" t="s">
        <v>1188</v>
      </c>
      <c r="G49" s="5" t="s">
        <v>1127</v>
      </c>
      <c r="J49" s="5" t="s">
        <v>1638</v>
      </c>
    </row>
    <row r="50" spans="1:10">
      <c r="A50" s="5">
        <v>49</v>
      </c>
      <c r="B50" s="5" t="s">
        <v>1031</v>
      </c>
      <c r="C50" s="5" t="s">
        <v>65</v>
      </c>
      <c r="D50" s="5" t="s">
        <v>1189</v>
      </c>
      <c r="E50" s="5" t="s">
        <v>1190</v>
      </c>
      <c r="F50" s="5" t="s">
        <v>1191</v>
      </c>
      <c r="G50" s="5" t="s">
        <v>1043</v>
      </c>
      <c r="J50" s="5" t="s">
        <v>1638</v>
      </c>
    </row>
    <row r="51" spans="1:10">
      <c r="A51" s="5">
        <v>50</v>
      </c>
      <c r="B51" s="5" t="s">
        <v>1031</v>
      </c>
      <c r="C51" s="5" t="s">
        <v>65</v>
      </c>
      <c r="D51" s="5" t="s">
        <v>1192</v>
      </c>
      <c r="E51" s="5" t="s">
        <v>1193</v>
      </c>
      <c r="F51" s="5" t="s">
        <v>1194</v>
      </c>
      <c r="G51" s="5" t="s">
        <v>1127</v>
      </c>
      <c r="J51" s="5" t="s">
        <v>1638</v>
      </c>
    </row>
    <row r="52" spans="1:10">
      <c r="A52" s="5">
        <v>51</v>
      </c>
      <c r="B52" s="5" t="s">
        <v>1031</v>
      </c>
      <c r="C52" s="5" t="s">
        <v>65</v>
      </c>
      <c r="D52" s="5" t="s">
        <v>1195</v>
      </c>
      <c r="E52" s="5" t="s">
        <v>1196</v>
      </c>
      <c r="F52" s="5" t="s">
        <v>1197</v>
      </c>
      <c r="G52" s="5" t="s">
        <v>1043</v>
      </c>
      <c r="J52" s="5" t="s">
        <v>1638</v>
      </c>
    </row>
    <row r="53" spans="1:10">
      <c r="A53" s="5">
        <v>52</v>
      </c>
      <c r="B53" s="5" t="s">
        <v>1031</v>
      </c>
      <c r="C53" s="5" t="s">
        <v>65</v>
      </c>
      <c r="D53" s="5" t="s">
        <v>1198</v>
      </c>
      <c r="E53" s="5" t="s">
        <v>1199</v>
      </c>
      <c r="F53" s="5" t="s">
        <v>1200</v>
      </c>
      <c r="G53" s="5" t="s">
        <v>1127</v>
      </c>
      <c r="J53" s="5" t="s">
        <v>1638</v>
      </c>
    </row>
    <row r="54" spans="1:10">
      <c r="A54" s="5">
        <v>53</v>
      </c>
      <c r="B54" s="5" t="s">
        <v>1031</v>
      </c>
      <c r="C54" s="5" t="s">
        <v>65</v>
      </c>
      <c r="D54" s="5" t="s">
        <v>1201</v>
      </c>
      <c r="E54" s="5" t="s">
        <v>1202</v>
      </c>
      <c r="F54" s="5" t="s">
        <v>1203</v>
      </c>
      <c r="G54" s="5" t="s">
        <v>1127</v>
      </c>
      <c r="J54" s="5" t="s">
        <v>1638</v>
      </c>
    </row>
    <row r="55" spans="1:10">
      <c r="A55" s="5">
        <v>54</v>
      </c>
      <c r="B55" s="5" t="s">
        <v>1031</v>
      </c>
      <c r="C55" s="5" t="s">
        <v>65</v>
      </c>
      <c r="D55" s="5" t="s">
        <v>1204</v>
      </c>
      <c r="E55" s="5" t="s">
        <v>1205</v>
      </c>
      <c r="F55" s="5" t="s">
        <v>1206</v>
      </c>
      <c r="G55" s="5" t="s">
        <v>1099</v>
      </c>
      <c r="J55" s="5" t="s">
        <v>1638</v>
      </c>
    </row>
    <row r="56" spans="1:10">
      <c r="A56" s="5">
        <v>55</v>
      </c>
      <c r="B56" s="5" t="s">
        <v>1031</v>
      </c>
      <c r="C56" s="5" t="s">
        <v>65</v>
      </c>
      <c r="D56" s="5" t="s">
        <v>1207</v>
      </c>
      <c r="E56" s="5" t="s">
        <v>1208</v>
      </c>
      <c r="F56" s="5" t="s">
        <v>1209</v>
      </c>
      <c r="G56" s="5" t="s">
        <v>1099</v>
      </c>
      <c r="J56" s="5" t="s">
        <v>1638</v>
      </c>
    </row>
    <row r="57" spans="1:10">
      <c r="A57" s="5">
        <v>56</v>
      </c>
      <c r="B57" s="5" t="s">
        <v>1031</v>
      </c>
      <c r="C57" s="5" t="s">
        <v>65</v>
      </c>
      <c r="D57" s="5" t="s">
        <v>1210</v>
      </c>
      <c r="E57" s="5" t="s">
        <v>1211</v>
      </c>
      <c r="F57" s="5" t="s">
        <v>1212</v>
      </c>
      <c r="G57" s="5" t="s">
        <v>1035</v>
      </c>
      <c r="J57" s="5" t="s">
        <v>1638</v>
      </c>
    </row>
    <row r="58" spans="1:10">
      <c r="A58" s="5">
        <v>57</v>
      </c>
      <c r="B58" s="5" t="s">
        <v>1031</v>
      </c>
      <c r="C58" s="5" t="s">
        <v>65</v>
      </c>
      <c r="D58" s="5" t="s">
        <v>1213</v>
      </c>
      <c r="E58" s="5" t="s">
        <v>1214</v>
      </c>
      <c r="F58" s="5" t="s">
        <v>1215</v>
      </c>
      <c r="G58" s="5" t="s">
        <v>1216</v>
      </c>
      <c r="J58" s="5" t="s">
        <v>1638</v>
      </c>
    </row>
    <row r="59" spans="1:10">
      <c r="A59" s="5">
        <v>58</v>
      </c>
      <c r="B59" s="5" t="s">
        <v>1031</v>
      </c>
      <c r="C59" s="5" t="s">
        <v>65</v>
      </c>
      <c r="D59" s="5" t="s">
        <v>1219</v>
      </c>
      <c r="E59" s="5" t="s">
        <v>1220</v>
      </c>
      <c r="F59" s="5" t="s">
        <v>1221</v>
      </c>
      <c r="G59" s="5" t="s">
        <v>1222</v>
      </c>
      <c r="J59" s="5" t="s">
        <v>1638</v>
      </c>
    </row>
    <row r="60" spans="1:10">
      <c r="A60" s="5">
        <v>59</v>
      </c>
      <c r="B60" s="5" t="s">
        <v>1031</v>
      </c>
      <c r="C60" s="5" t="s">
        <v>65</v>
      </c>
      <c r="D60" s="5" t="s">
        <v>1223</v>
      </c>
      <c r="E60" s="5" t="s">
        <v>1224</v>
      </c>
      <c r="F60" s="5" t="s">
        <v>1225</v>
      </c>
      <c r="G60" s="5" t="s">
        <v>1226</v>
      </c>
      <c r="J60" s="5" t="s">
        <v>1638</v>
      </c>
    </row>
    <row r="61" spans="1:10">
      <c r="A61" s="5">
        <v>60</v>
      </c>
      <c r="B61" s="5" t="s">
        <v>1031</v>
      </c>
      <c r="C61" s="5" t="s">
        <v>65</v>
      </c>
      <c r="D61" s="5" t="s">
        <v>1227</v>
      </c>
      <c r="E61" s="5" t="s">
        <v>1228</v>
      </c>
      <c r="F61" s="5" t="s">
        <v>1229</v>
      </c>
      <c r="G61" s="5" t="s">
        <v>1110</v>
      </c>
      <c r="J61" s="5" t="s">
        <v>1638</v>
      </c>
    </row>
    <row r="62" spans="1:10">
      <c r="A62" s="5">
        <v>61</v>
      </c>
      <c r="B62" s="5" t="s">
        <v>1031</v>
      </c>
      <c r="C62" s="5" t="s">
        <v>65</v>
      </c>
      <c r="D62" s="5" t="s">
        <v>1230</v>
      </c>
      <c r="E62" s="5" t="s">
        <v>1231</v>
      </c>
      <c r="F62" s="5" t="s">
        <v>1232</v>
      </c>
      <c r="G62" s="5" t="s">
        <v>1047</v>
      </c>
      <c r="J62" s="5" t="s">
        <v>1638</v>
      </c>
    </row>
    <row r="63" spans="1:10">
      <c r="A63" s="5">
        <v>62</v>
      </c>
      <c r="B63" s="5" t="s">
        <v>1031</v>
      </c>
      <c r="C63" s="5" t="s">
        <v>65</v>
      </c>
      <c r="D63" s="5" t="s">
        <v>1233</v>
      </c>
      <c r="E63" s="5" t="s">
        <v>1234</v>
      </c>
      <c r="F63" s="5" t="s">
        <v>1235</v>
      </c>
      <c r="G63" s="5" t="s">
        <v>1236</v>
      </c>
      <c r="J63" s="5" t="s">
        <v>1638</v>
      </c>
    </row>
    <row r="64" spans="1:10">
      <c r="A64" s="5">
        <v>63</v>
      </c>
      <c r="B64" s="5" t="s">
        <v>1031</v>
      </c>
      <c r="C64" s="5" t="s">
        <v>65</v>
      </c>
      <c r="D64" s="5" t="s">
        <v>1237</v>
      </c>
      <c r="E64" s="5" t="s">
        <v>1238</v>
      </c>
      <c r="F64" s="5" t="s">
        <v>1239</v>
      </c>
      <c r="G64" s="5" t="s">
        <v>1095</v>
      </c>
      <c r="J64" s="5" t="s">
        <v>1638</v>
      </c>
    </row>
    <row r="65" spans="1:10">
      <c r="A65" s="5">
        <v>64</v>
      </c>
      <c r="B65" s="5" t="s">
        <v>1031</v>
      </c>
      <c r="C65" s="5" t="s">
        <v>65</v>
      </c>
      <c r="D65" s="5" t="s">
        <v>1240</v>
      </c>
      <c r="E65" s="5" t="s">
        <v>1241</v>
      </c>
      <c r="F65" s="5" t="s">
        <v>1242</v>
      </c>
      <c r="G65" s="5" t="s">
        <v>1243</v>
      </c>
      <c r="J65" s="5" t="s">
        <v>1638</v>
      </c>
    </row>
    <row r="66" spans="1:10">
      <c r="A66" s="5">
        <v>65</v>
      </c>
      <c r="B66" s="5" t="s">
        <v>1031</v>
      </c>
      <c r="C66" s="5" t="s">
        <v>65</v>
      </c>
      <c r="D66" s="5" t="s">
        <v>1244</v>
      </c>
      <c r="E66" s="5" t="s">
        <v>1245</v>
      </c>
      <c r="F66" s="5" t="s">
        <v>1246</v>
      </c>
      <c r="G66" s="5" t="s">
        <v>1047</v>
      </c>
      <c r="J66" s="5" t="s">
        <v>1638</v>
      </c>
    </row>
    <row r="67" spans="1:10">
      <c r="A67" s="5">
        <v>66</v>
      </c>
      <c r="B67" s="5" t="s">
        <v>1031</v>
      </c>
      <c r="C67" s="5" t="s">
        <v>65</v>
      </c>
      <c r="D67" s="5" t="s">
        <v>1247</v>
      </c>
      <c r="E67" s="5" t="s">
        <v>1248</v>
      </c>
      <c r="F67" s="5" t="s">
        <v>1249</v>
      </c>
      <c r="G67" s="5" t="s">
        <v>1250</v>
      </c>
      <c r="J67" s="5" t="s">
        <v>1638</v>
      </c>
    </row>
    <row r="68" spans="1:10">
      <c r="A68" s="5">
        <v>67</v>
      </c>
      <c r="B68" s="5" t="s">
        <v>1031</v>
      </c>
      <c r="C68" s="5" t="s">
        <v>65</v>
      </c>
      <c r="D68" s="5" t="s">
        <v>1251</v>
      </c>
      <c r="E68" s="5" t="s">
        <v>1252</v>
      </c>
      <c r="F68" s="5" t="s">
        <v>1253</v>
      </c>
      <c r="G68" s="5" t="s">
        <v>1039</v>
      </c>
      <c r="J68" s="5" t="s">
        <v>1638</v>
      </c>
    </row>
    <row r="69" spans="1:10">
      <c r="A69" s="5">
        <v>68</v>
      </c>
      <c r="B69" s="5" t="s">
        <v>1031</v>
      </c>
      <c r="C69" s="5" t="s">
        <v>65</v>
      </c>
      <c r="D69" s="5" t="s">
        <v>1254</v>
      </c>
      <c r="E69" s="5" t="s">
        <v>1255</v>
      </c>
      <c r="F69" s="5" t="s">
        <v>1256</v>
      </c>
      <c r="G69" s="5" t="s">
        <v>1057</v>
      </c>
      <c r="J69" s="5" t="s">
        <v>1638</v>
      </c>
    </row>
    <row r="70" spans="1:10">
      <c r="A70" s="5">
        <v>69</v>
      </c>
      <c r="B70" s="5" t="s">
        <v>1031</v>
      </c>
      <c r="C70" s="5" t="s">
        <v>65</v>
      </c>
      <c r="D70" s="5" t="s">
        <v>1257</v>
      </c>
      <c r="E70" s="5" t="s">
        <v>1258</v>
      </c>
      <c r="F70" s="5" t="s">
        <v>1259</v>
      </c>
      <c r="G70" s="5" t="s">
        <v>1099</v>
      </c>
      <c r="J70" s="5" t="s">
        <v>1638</v>
      </c>
    </row>
    <row r="71" spans="1:10">
      <c r="A71" s="5">
        <v>70</v>
      </c>
      <c r="B71" s="5" t="s">
        <v>1031</v>
      </c>
      <c r="C71" s="5" t="s">
        <v>65</v>
      </c>
      <c r="D71" s="5" t="s">
        <v>1260</v>
      </c>
      <c r="E71" s="5" t="s">
        <v>1261</v>
      </c>
      <c r="F71" s="5" t="s">
        <v>1262</v>
      </c>
      <c r="G71" s="5" t="s">
        <v>1039</v>
      </c>
      <c r="J71" s="5" t="s">
        <v>1638</v>
      </c>
    </row>
    <row r="72" spans="1:10">
      <c r="A72" s="5">
        <v>71</v>
      </c>
      <c r="B72" s="5" t="s">
        <v>1031</v>
      </c>
      <c r="C72" s="5" t="s">
        <v>65</v>
      </c>
      <c r="D72" s="5" t="s">
        <v>1263</v>
      </c>
      <c r="E72" s="5" t="s">
        <v>1264</v>
      </c>
      <c r="F72" s="5" t="s">
        <v>1265</v>
      </c>
      <c r="G72" s="5" t="s">
        <v>1131</v>
      </c>
      <c r="J72" s="5" t="s">
        <v>1638</v>
      </c>
    </row>
    <row r="73" spans="1:10">
      <c r="A73" s="5">
        <v>72</v>
      </c>
      <c r="B73" s="5" t="s">
        <v>1031</v>
      </c>
      <c r="C73" s="5" t="s">
        <v>65</v>
      </c>
      <c r="D73" s="5" t="s">
        <v>1268</v>
      </c>
      <c r="E73" s="5" t="s">
        <v>1269</v>
      </c>
      <c r="F73" s="5" t="s">
        <v>1270</v>
      </c>
      <c r="G73" s="5" t="s">
        <v>1047</v>
      </c>
      <c r="J73" s="5" t="s">
        <v>1638</v>
      </c>
    </row>
    <row r="74" spans="1:10">
      <c r="A74" s="5">
        <v>73</v>
      </c>
      <c r="B74" s="5" t="s">
        <v>1031</v>
      </c>
      <c r="C74" s="5" t="s">
        <v>65</v>
      </c>
      <c r="D74" s="5" t="s">
        <v>1271</v>
      </c>
      <c r="E74" s="5" t="s">
        <v>1272</v>
      </c>
      <c r="F74" s="5" t="s">
        <v>1273</v>
      </c>
      <c r="G74" s="5" t="s">
        <v>1226</v>
      </c>
      <c r="J74" s="5" t="s">
        <v>1638</v>
      </c>
    </row>
    <row r="75" spans="1:10">
      <c r="A75" s="5">
        <v>74</v>
      </c>
      <c r="B75" s="5" t="s">
        <v>1031</v>
      </c>
      <c r="C75" s="5" t="s">
        <v>65</v>
      </c>
      <c r="D75" s="5" t="s">
        <v>1274</v>
      </c>
      <c r="E75" s="5" t="s">
        <v>1275</v>
      </c>
      <c r="F75" s="5" t="s">
        <v>1276</v>
      </c>
      <c r="G75" s="5" t="s">
        <v>1216</v>
      </c>
      <c r="J75" s="5" t="s">
        <v>1638</v>
      </c>
    </row>
    <row r="76" spans="1:10">
      <c r="A76" s="5">
        <v>75</v>
      </c>
      <c r="B76" s="5" t="s">
        <v>1031</v>
      </c>
      <c r="C76" s="5" t="s">
        <v>65</v>
      </c>
      <c r="D76" s="5" t="s">
        <v>1277</v>
      </c>
      <c r="E76" s="5" t="s">
        <v>1278</v>
      </c>
      <c r="F76" s="5" t="s">
        <v>1279</v>
      </c>
      <c r="G76" s="5" t="s">
        <v>1079</v>
      </c>
      <c r="J76" s="5" t="s">
        <v>1638</v>
      </c>
    </row>
    <row r="77" spans="1:10">
      <c r="A77" s="5">
        <v>76</v>
      </c>
      <c r="B77" s="5" t="s">
        <v>1031</v>
      </c>
      <c r="C77" s="5" t="s">
        <v>65</v>
      </c>
      <c r="D77" s="5" t="s">
        <v>1280</v>
      </c>
      <c r="E77" s="5" t="s">
        <v>1281</v>
      </c>
      <c r="F77" s="5" t="s">
        <v>1282</v>
      </c>
      <c r="G77" s="5" t="s">
        <v>1043</v>
      </c>
      <c r="J77" s="5" t="s">
        <v>1638</v>
      </c>
    </row>
    <row r="78" spans="1:10">
      <c r="A78" s="5">
        <v>77</v>
      </c>
      <c r="B78" s="5" t="s">
        <v>1031</v>
      </c>
      <c r="C78" s="5" t="s">
        <v>65</v>
      </c>
      <c r="D78" s="5" t="s">
        <v>1283</v>
      </c>
      <c r="E78" s="5" t="s">
        <v>1284</v>
      </c>
      <c r="F78" s="5" t="s">
        <v>1285</v>
      </c>
      <c r="G78" s="5" t="s">
        <v>1039</v>
      </c>
      <c r="J78" s="5" t="s">
        <v>1638</v>
      </c>
    </row>
    <row r="79" spans="1:10">
      <c r="A79" s="5">
        <v>78</v>
      </c>
      <c r="B79" s="5" t="s">
        <v>1031</v>
      </c>
      <c r="C79" s="5" t="s">
        <v>65</v>
      </c>
      <c r="D79" s="5" t="s">
        <v>1286</v>
      </c>
      <c r="E79" s="5" t="s">
        <v>1287</v>
      </c>
      <c r="F79" s="5" t="s">
        <v>1288</v>
      </c>
      <c r="G79" s="5" t="s">
        <v>1216</v>
      </c>
      <c r="J79" s="5" t="s">
        <v>1638</v>
      </c>
    </row>
    <row r="80" spans="1:10">
      <c r="A80" s="5">
        <v>79</v>
      </c>
      <c r="B80" s="5" t="s">
        <v>1031</v>
      </c>
      <c r="C80" s="5" t="s">
        <v>65</v>
      </c>
      <c r="D80" s="5" t="s">
        <v>1289</v>
      </c>
      <c r="E80" s="5" t="s">
        <v>1290</v>
      </c>
      <c r="F80" s="5" t="s">
        <v>1291</v>
      </c>
      <c r="G80" s="5" t="s">
        <v>1079</v>
      </c>
      <c r="J80" s="5" t="s">
        <v>1638</v>
      </c>
    </row>
    <row r="81" spans="1:10">
      <c r="A81" s="5">
        <v>80</v>
      </c>
      <c r="B81" s="5" t="s">
        <v>1031</v>
      </c>
      <c r="C81" s="5" t="s">
        <v>65</v>
      </c>
      <c r="D81" s="5" t="s">
        <v>1292</v>
      </c>
      <c r="E81" s="5" t="s">
        <v>1293</v>
      </c>
      <c r="F81" s="5" t="s">
        <v>1294</v>
      </c>
      <c r="G81" s="5" t="s">
        <v>1039</v>
      </c>
      <c r="J81" s="5" t="s">
        <v>1638</v>
      </c>
    </row>
    <row r="82" spans="1:10">
      <c r="A82" s="5">
        <v>81</v>
      </c>
      <c r="B82" s="5" t="s">
        <v>1031</v>
      </c>
      <c r="C82" s="5" t="s">
        <v>65</v>
      </c>
      <c r="D82" s="5" t="s">
        <v>1295</v>
      </c>
      <c r="E82" s="5" t="s">
        <v>1296</v>
      </c>
      <c r="F82" s="5" t="s">
        <v>1297</v>
      </c>
      <c r="G82" s="5" t="s">
        <v>1047</v>
      </c>
      <c r="J82" s="5" t="s">
        <v>1638</v>
      </c>
    </row>
    <row r="83" spans="1:10">
      <c r="A83" s="5">
        <v>82</v>
      </c>
      <c r="B83" s="5" t="s">
        <v>1031</v>
      </c>
      <c r="C83" s="5" t="s">
        <v>65</v>
      </c>
      <c r="D83" s="5" t="s">
        <v>1298</v>
      </c>
      <c r="E83" s="5" t="s">
        <v>1299</v>
      </c>
      <c r="F83" s="5" t="s">
        <v>1300</v>
      </c>
      <c r="G83" s="5" t="s">
        <v>1039</v>
      </c>
      <c r="J83" s="5" t="s">
        <v>1638</v>
      </c>
    </row>
    <row r="84" spans="1:10">
      <c r="A84" s="5">
        <v>83</v>
      </c>
      <c r="B84" s="5" t="s">
        <v>1031</v>
      </c>
      <c r="C84" s="5" t="s">
        <v>65</v>
      </c>
      <c r="D84" s="5" t="s">
        <v>1301</v>
      </c>
      <c r="E84" s="5" t="s">
        <v>1302</v>
      </c>
      <c r="F84" s="5" t="s">
        <v>1303</v>
      </c>
      <c r="G84" s="5" t="s">
        <v>1043</v>
      </c>
      <c r="J84" s="5" t="s">
        <v>1638</v>
      </c>
    </row>
    <row r="85" spans="1:10">
      <c r="A85" s="5">
        <v>84</v>
      </c>
      <c r="B85" s="5" t="s">
        <v>1031</v>
      </c>
      <c r="C85" s="5" t="s">
        <v>65</v>
      </c>
      <c r="D85" s="5" t="s">
        <v>1304</v>
      </c>
      <c r="E85" s="5" t="s">
        <v>1305</v>
      </c>
      <c r="F85" s="5" t="s">
        <v>1306</v>
      </c>
      <c r="G85" s="5" t="s">
        <v>1179</v>
      </c>
      <c r="J85" s="5" t="s">
        <v>1638</v>
      </c>
    </row>
    <row r="86" spans="1:10">
      <c r="A86" s="5">
        <v>85</v>
      </c>
      <c r="B86" s="5" t="s">
        <v>1031</v>
      </c>
      <c r="C86" s="5" t="s">
        <v>65</v>
      </c>
      <c r="D86" s="5" t="s">
        <v>1307</v>
      </c>
      <c r="E86" s="5" t="s">
        <v>1308</v>
      </c>
      <c r="F86" s="5" t="s">
        <v>1309</v>
      </c>
      <c r="G86" s="5" t="s">
        <v>1039</v>
      </c>
      <c r="J86" s="5" t="s">
        <v>1638</v>
      </c>
    </row>
    <row r="87" spans="1:10">
      <c r="A87" s="5">
        <v>86</v>
      </c>
      <c r="B87" s="5" t="s">
        <v>1031</v>
      </c>
      <c r="C87" s="5" t="s">
        <v>65</v>
      </c>
      <c r="D87" s="5" t="s">
        <v>1310</v>
      </c>
      <c r="E87" s="5" t="s">
        <v>1311</v>
      </c>
      <c r="F87" s="5" t="s">
        <v>1312</v>
      </c>
      <c r="G87" s="5" t="s">
        <v>1039</v>
      </c>
      <c r="J87" s="5" t="s">
        <v>1638</v>
      </c>
    </row>
    <row r="88" spans="1:10">
      <c r="A88" s="5">
        <v>87</v>
      </c>
      <c r="B88" s="5" t="s">
        <v>1031</v>
      </c>
      <c r="C88" s="5" t="s">
        <v>65</v>
      </c>
      <c r="D88" s="5" t="s">
        <v>1313</v>
      </c>
      <c r="E88" s="5" t="s">
        <v>1314</v>
      </c>
      <c r="F88" s="5" t="s">
        <v>1315</v>
      </c>
      <c r="G88" s="5" t="s">
        <v>1316</v>
      </c>
      <c r="J88" s="5" t="s">
        <v>1638</v>
      </c>
    </row>
    <row r="89" spans="1:10">
      <c r="A89" s="5">
        <v>88</v>
      </c>
      <c r="B89" s="5" t="s">
        <v>1031</v>
      </c>
      <c r="C89" s="5" t="s">
        <v>65</v>
      </c>
      <c r="D89" s="5" t="s">
        <v>1317</v>
      </c>
      <c r="E89" s="5" t="s">
        <v>1318</v>
      </c>
      <c r="F89" s="5" t="s">
        <v>1319</v>
      </c>
      <c r="G89" s="5" t="s">
        <v>1095</v>
      </c>
      <c r="J89" s="5" t="s">
        <v>1638</v>
      </c>
    </row>
    <row r="90" spans="1:10">
      <c r="A90" s="5">
        <v>89</v>
      </c>
      <c r="B90" s="5" t="s">
        <v>1031</v>
      </c>
      <c r="C90" s="5" t="s">
        <v>65</v>
      </c>
      <c r="D90" s="5" t="s">
        <v>1320</v>
      </c>
      <c r="E90" s="5" t="s">
        <v>1321</v>
      </c>
      <c r="F90" s="5" t="s">
        <v>1322</v>
      </c>
      <c r="G90" s="5" t="s">
        <v>1047</v>
      </c>
      <c r="J90" s="5" t="s">
        <v>1638</v>
      </c>
    </row>
    <row r="91" spans="1:10">
      <c r="A91" s="5">
        <v>90</v>
      </c>
      <c r="B91" s="5" t="s">
        <v>1031</v>
      </c>
      <c r="C91" s="5" t="s">
        <v>65</v>
      </c>
      <c r="D91" s="5" t="s">
        <v>1323</v>
      </c>
      <c r="E91" s="5" t="s">
        <v>1324</v>
      </c>
      <c r="F91" s="5" t="s">
        <v>1325</v>
      </c>
      <c r="G91" s="5" t="s">
        <v>1179</v>
      </c>
      <c r="J91" s="5" t="s">
        <v>1638</v>
      </c>
    </row>
    <row r="92" spans="1:10">
      <c r="A92" s="5">
        <v>91</v>
      </c>
      <c r="B92" s="5" t="s">
        <v>1031</v>
      </c>
      <c r="C92" s="5" t="s">
        <v>65</v>
      </c>
      <c r="D92" s="5" t="s">
        <v>1326</v>
      </c>
      <c r="E92" s="5" t="s">
        <v>1327</v>
      </c>
      <c r="F92" s="5" t="s">
        <v>1328</v>
      </c>
      <c r="G92" s="5" t="s">
        <v>1039</v>
      </c>
      <c r="J92" s="5" t="s">
        <v>1638</v>
      </c>
    </row>
    <row r="93" spans="1:10">
      <c r="A93" s="5">
        <v>92</v>
      </c>
      <c r="B93" s="5" t="s">
        <v>1031</v>
      </c>
      <c r="C93" s="5" t="s">
        <v>65</v>
      </c>
      <c r="D93" s="5" t="s">
        <v>1329</v>
      </c>
      <c r="E93" s="5" t="s">
        <v>1330</v>
      </c>
      <c r="F93" s="5" t="s">
        <v>1331</v>
      </c>
      <c r="G93" s="5" t="s">
        <v>1079</v>
      </c>
      <c r="J93" s="5" t="s">
        <v>1638</v>
      </c>
    </row>
    <row r="94" spans="1:10">
      <c r="A94" s="5">
        <v>93</v>
      </c>
      <c r="B94" s="5" t="s">
        <v>1031</v>
      </c>
      <c r="C94" s="5" t="s">
        <v>65</v>
      </c>
      <c r="D94" s="5" t="s">
        <v>1332</v>
      </c>
      <c r="E94" s="5" t="s">
        <v>1333</v>
      </c>
      <c r="F94" s="5" t="s">
        <v>1334</v>
      </c>
      <c r="G94" s="5" t="s">
        <v>1043</v>
      </c>
      <c r="J94" s="5" t="s">
        <v>1638</v>
      </c>
    </row>
    <row r="95" spans="1:10">
      <c r="A95" s="5">
        <v>94</v>
      </c>
      <c r="B95" s="5" t="s">
        <v>1031</v>
      </c>
      <c r="C95" s="5" t="s">
        <v>65</v>
      </c>
      <c r="D95" s="5" t="s">
        <v>1335</v>
      </c>
      <c r="E95" s="5" t="s">
        <v>1336</v>
      </c>
      <c r="F95" s="5" t="s">
        <v>1337</v>
      </c>
      <c r="G95" s="5" t="s">
        <v>1338</v>
      </c>
      <c r="H95" s="5" t="s">
        <v>1339</v>
      </c>
      <c r="J95" s="5" t="s">
        <v>1638</v>
      </c>
    </row>
    <row r="96" spans="1:10">
      <c r="A96" s="5">
        <v>95</v>
      </c>
      <c r="B96" s="5" t="s">
        <v>1031</v>
      </c>
      <c r="C96" s="5" t="s">
        <v>65</v>
      </c>
      <c r="D96" s="5" t="s">
        <v>1340</v>
      </c>
      <c r="E96" s="5" t="s">
        <v>1341</v>
      </c>
      <c r="F96" s="5" t="s">
        <v>1342</v>
      </c>
      <c r="G96" s="5" t="s">
        <v>1035</v>
      </c>
      <c r="J96" s="5" t="s">
        <v>1638</v>
      </c>
    </row>
    <row r="97" spans="1:10">
      <c r="A97" s="5">
        <v>96</v>
      </c>
      <c r="B97" s="5" t="s">
        <v>1031</v>
      </c>
      <c r="C97" s="5" t="s">
        <v>65</v>
      </c>
      <c r="D97" s="5" t="s">
        <v>1343</v>
      </c>
      <c r="E97" s="5" t="s">
        <v>1344</v>
      </c>
      <c r="F97" s="5" t="s">
        <v>1345</v>
      </c>
      <c r="G97" s="5" t="s">
        <v>1039</v>
      </c>
      <c r="H97" s="5" t="s">
        <v>1346</v>
      </c>
      <c r="J97" s="5" t="s">
        <v>1638</v>
      </c>
    </row>
    <row r="98" spans="1:10">
      <c r="A98" s="5">
        <v>97</v>
      </c>
      <c r="B98" s="5" t="s">
        <v>1031</v>
      </c>
      <c r="C98" s="5" t="s">
        <v>65</v>
      </c>
      <c r="D98" s="5" t="s">
        <v>1347</v>
      </c>
      <c r="E98" s="5" t="s">
        <v>1348</v>
      </c>
      <c r="F98" s="5" t="s">
        <v>1349</v>
      </c>
      <c r="G98" s="5" t="s">
        <v>1216</v>
      </c>
      <c r="J98" s="5" t="s">
        <v>1638</v>
      </c>
    </row>
    <row r="99" spans="1:10">
      <c r="A99" s="5">
        <v>98</v>
      </c>
      <c r="B99" s="5" t="s">
        <v>1031</v>
      </c>
      <c r="C99" s="5" t="s">
        <v>65</v>
      </c>
      <c r="D99" s="5" t="s">
        <v>1352</v>
      </c>
      <c r="E99" s="5" t="s">
        <v>1353</v>
      </c>
      <c r="F99" s="5" t="s">
        <v>1354</v>
      </c>
      <c r="G99" s="5" t="s">
        <v>1216</v>
      </c>
      <c r="J99" s="5" t="s">
        <v>1638</v>
      </c>
    </row>
    <row r="100" spans="1:10">
      <c r="A100" s="5">
        <v>99</v>
      </c>
      <c r="B100" s="5" t="s">
        <v>1031</v>
      </c>
      <c r="C100" s="5" t="s">
        <v>65</v>
      </c>
      <c r="D100" s="5" t="s">
        <v>1355</v>
      </c>
      <c r="E100" s="5" t="s">
        <v>1356</v>
      </c>
      <c r="F100" s="5" t="s">
        <v>1357</v>
      </c>
      <c r="G100" s="5" t="s">
        <v>1216</v>
      </c>
      <c r="J100" s="5" t="s">
        <v>1638</v>
      </c>
    </row>
    <row r="101" spans="1:10">
      <c r="A101" s="5">
        <v>100</v>
      </c>
      <c r="B101" s="5" t="s">
        <v>1031</v>
      </c>
      <c r="C101" s="5" t="s">
        <v>65</v>
      </c>
      <c r="D101" s="5" t="s">
        <v>1358</v>
      </c>
      <c r="E101" s="5" t="s">
        <v>1359</v>
      </c>
      <c r="F101" s="5" t="s">
        <v>1360</v>
      </c>
      <c r="G101" s="5" t="s">
        <v>1095</v>
      </c>
      <c r="J101" s="5" t="s">
        <v>1638</v>
      </c>
    </row>
    <row r="102" spans="1:10">
      <c r="A102" s="5">
        <v>101</v>
      </c>
      <c r="B102" s="5" t="s">
        <v>1031</v>
      </c>
      <c r="C102" s="5" t="s">
        <v>65</v>
      </c>
      <c r="D102" s="5" t="s">
        <v>1736</v>
      </c>
      <c r="E102" s="5" t="s">
        <v>1737</v>
      </c>
      <c r="F102" s="5" t="s">
        <v>1738</v>
      </c>
      <c r="G102" s="5" t="s">
        <v>1127</v>
      </c>
      <c r="J102" s="5" t="s">
        <v>1638</v>
      </c>
    </row>
    <row r="103" spans="1:10">
      <c r="A103" s="5">
        <v>102</v>
      </c>
      <c r="B103" s="5" t="s">
        <v>1031</v>
      </c>
      <c r="C103" s="5" t="s">
        <v>65</v>
      </c>
      <c r="D103" s="5" t="s">
        <v>1361</v>
      </c>
      <c r="E103" s="5" t="s">
        <v>1362</v>
      </c>
      <c r="F103" s="5" t="s">
        <v>1363</v>
      </c>
      <c r="G103" s="5" t="s">
        <v>1364</v>
      </c>
      <c r="J103" s="5" t="s">
        <v>1638</v>
      </c>
    </row>
    <row r="104" spans="1:10">
      <c r="A104" s="5">
        <v>103</v>
      </c>
      <c r="B104" s="5" t="s">
        <v>1031</v>
      </c>
      <c r="C104" s="5" t="s">
        <v>65</v>
      </c>
      <c r="D104" s="5" t="s">
        <v>1365</v>
      </c>
      <c r="E104" s="5" t="s">
        <v>1366</v>
      </c>
      <c r="F104" s="5" t="s">
        <v>1367</v>
      </c>
      <c r="G104" s="5" t="s">
        <v>1072</v>
      </c>
      <c r="J104" s="5" t="s">
        <v>1638</v>
      </c>
    </row>
    <row r="105" spans="1:10">
      <c r="A105" s="5">
        <v>104</v>
      </c>
      <c r="B105" s="5" t="s">
        <v>1031</v>
      </c>
      <c r="C105" s="5" t="s">
        <v>65</v>
      </c>
      <c r="D105" s="5" t="s">
        <v>1368</v>
      </c>
      <c r="E105" s="5" t="s">
        <v>1369</v>
      </c>
      <c r="F105" s="5" t="s">
        <v>1370</v>
      </c>
      <c r="G105" s="5" t="s">
        <v>1127</v>
      </c>
      <c r="J105" s="5" t="s">
        <v>1638</v>
      </c>
    </row>
    <row r="106" spans="1:10">
      <c r="A106" s="5">
        <v>105</v>
      </c>
      <c r="B106" s="5" t="s">
        <v>1031</v>
      </c>
      <c r="C106" s="5" t="s">
        <v>65</v>
      </c>
      <c r="D106" s="5" t="s">
        <v>1371</v>
      </c>
      <c r="E106" s="5" t="s">
        <v>1372</v>
      </c>
      <c r="F106" s="5" t="s">
        <v>1373</v>
      </c>
      <c r="G106" s="5" t="s">
        <v>1127</v>
      </c>
      <c r="J106" s="5" t="s">
        <v>1638</v>
      </c>
    </row>
    <row r="107" spans="1:10">
      <c r="A107" s="5">
        <v>106</v>
      </c>
      <c r="B107" s="5" t="s">
        <v>1031</v>
      </c>
      <c r="C107" s="5" t="s">
        <v>65</v>
      </c>
      <c r="D107" s="5" t="s">
        <v>1374</v>
      </c>
      <c r="E107" s="5" t="s">
        <v>1375</v>
      </c>
      <c r="F107" s="5" t="s">
        <v>1376</v>
      </c>
      <c r="G107" s="5" t="s">
        <v>1079</v>
      </c>
      <c r="J107" s="5" t="s">
        <v>1638</v>
      </c>
    </row>
    <row r="108" spans="1:10">
      <c r="A108" s="5">
        <v>107</v>
      </c>
      <c r="B108" s="5" t="s">
        <v>1031</v>
      </c>
      <c r="C108" s="5" t="s">
        <v>65</v>
      </c>
      <c r="D108" s="5" t="s">
        <v>1377</v>
      </c>
      <c r="E108" s="5" t="s">
        <v>1378</v>
      </c>
      <c r="F108" s="5" t="s">
        <v>1379</v>
      </c>
      <c r="G108" s="5" t="s">
        <v>1380</v>
      </c>
      <c r="J108" s="5" t="s">
        <v>1638</v>
      </c>
    </row>
    <row r="109" spans="1:10">
      <c r="A109" s="5">
        <v>108</v>
      </c>
      <c r="B109" s="5" t="s">
        <v>1031</v>
      </c>
      <c r="C109" s="5" t="s">
        <v>65</v>
      </c>
      <c r="D109" s="5" t="s">
        <v>1381</v>
      </c>
      <c r="E109" s="5" t="s">
        <v>1382</v>
      </c>
      <c r="F109" s="5" t="s">
        <v>1383</v>
      </c>
      <c r="G109" s="5" t="s">
        <v>1384</v>
      </c>
      <c r="J109" s="5" t="s">
        <v>1638</v>
      </c>
    </row>
    <row r="110" spans="1:10">
      <c r="A110" s="5">
        <v>109</v>
      </c>
      <c r="B110" s="5" t="s">
        <v>1031</v>
      </c>
      <c r="C110" s="5" t="s">
        <v>65</v>
      </c>
      <c r="D110" s="5" t="s">
        <v>1385</v>
      </c>
      <c r="E110" s="5" t="s">
        <v>1386</v>
      </c>
      <c r="F110" s="5" t="s">
        <v>1387</v>
      </c>
      <c r="G110" s="5" t="s">
        <v>1057</v>
      </c>
      <c r="J110" s="5" t="s">
        <v>1638</v>
      </c>
    </row>
    <row r="111" spans="1:10">
      <c r="A111" s="5">
        <v>110</v>
      </c>
      <c r="B111" s="5" t="s">
        <v>1031</v>
      </c>
      <c r="C111" s="5" t="s">
        <v>65</v>
      </c>
      <c r="D111" s="5" t="s">
        <v>1388</v>
      </c>
      <c r="E111" s="5" t="s">
        <v>1389</v>
      </c>
      <c r="F111" s="5" t="s">
        <v>1390</v>
      </c>
      <c r="G111" s="5" t="s">
        <v>1127</v>
      </c>
      <c r="J111" s="5" t="s">
        <v>1638</v>
      </c>
    </row>
    <row r="112" spans="1:10">
      <c r="A112" s="5">
        <v>111</v>
      </c>
      <c r="B112" s="5" t="s">
        <v>1031</v>
      </c>
      <c r="C112" s="5" t="s">
        <v>65</v>
      </c>
      <c r="D112" s="5" t="s">
        <v>1391</v>
      </c>
      <c r="E112" s="5" t="s">
        <v>1392</v>
      </c>
      <c r="F112" s="5" t="s">
        <v>1393</v>
      </c>
      <c r="G112" s="5" t="s">
        <v>1127</v>
      </c>
      <c r="J112" s="5" t="s">
        <v>1638</v>
      </c>
    </row>
    <row r="113" spans="1:10">
      <c r="A113" s="5">
        <v>112</v>
      </c>
      <c r="B113" s="5" t="s">
        <v>1031</v>
      </c>
      <c r="C113" s="5" t="s">
        <v>65</v>
      </c>
      <c r="D113" s="5" t="s">
        <v>1394</v>
      </c>
      <c r="E113" s="5" t="s">
        <v>1395</v>
      </c>
      <c r="F113" s="5" t="s">
        <v>1396</v>
      </c>
      <c r="G113" s="5" t="s">
        <v>1072</v>
      </c>
      <c r="J113" s="5" t="s">
        <v>1638</v>
      </c>
    </row>
    <row r="114" spans="1:10">
      <c r="A114" s="5">
        <v>113</v>
      </c>
      <c r="B114" s="5" t="s">
        <v>1031</v>
      </c>
      <c r="C114" s="5" t="s">
        <v>65</v>
      </c>
      <c r="D114" s="5" t="s">
        <v>1397</v>
      </c>
      <c r="E114" s="5" t="s">
        <v>1398</v>
      </c>
      <c r="F114" s="5" t="s">
        <v>1399</v>
      </c>
      <c r="G114" s="5" t="s">
        <v>1222</v>
      </c>
      <c r="J114" s="5" t="s">
        <v>1638</v>
      </c>
    </row>
    <row r="115" spans="1:10">
      <c r="A115" s="5">
        <v>114</v>
      </c>
      <c r="B115" s="5" t="s">
        <v>1031</v>
      </c>
      <c r="C115" s="5" t="s">
        <v>65</v>
      </c>
      <c r="D115" s="5" t="s">
        <v>1400</v>
      </c>
      <c r="E115" s="5" t="s">
        <v>1401</v>
      </c>
      <c r="F115" s="5" t="s">
        <v>1402</v>
      </c>
      <c r="G115" s="5" t="s">
        <v>1403</v>
      </c>
      <c r="H115" s="5" t="s">
        <v>1404</v>
      </c>
      <c r="J115" s="5" t="s">
        <v>1638</v>
      </c>
    </row>
    <row r="116" spans="1:10">
      <c r="A116" s="5">
        <v>115</v>
      </c>
      <c r="B116" s="5" t="s">
        <v>1031</v>
      </c>
      <c r="C116" s="5" t="s">
        <v>65</v>
      </c>
      <c r="D116" s="5" t="s">
        <v>1739</v>
      </c>
      <c r="E116" s="5" t="s">
        <v>1401</v>
      </c>
      <c r="F116" s="5" t="s">
        <v>1402</v>
      </c>
      <c r="G116" s="5" t="s">
        <v>1740</v>
      </c>
      <c r="J116" s="5" t="s">
        <v>1638</v>
      </c>
    </row>
    <row r="117" spans="1:10">
      <c r="A117" s="5">
        <v>116</v>
      </c>
      <c r="B117" s="5" t="s">
        <v>1031</v>
      </c>
      <c r="C117" s="5" t="s">
        <v>65</v>
      </c>
      <c r="D117" s="5" t="s">
        <v>1405</v>
      </c>
      <c r="E117" s="5" t="s">
        <v>1406</v>
      </c>
      <c r="F117" s="5" t="s">
        <v>1407</v>
      </c>
      <c r="G117" s="5" t="s">
        <v>1099</v>
      </c>
      <c r="J117" s="5" t="s">
        <v>1638</v>
      </c>
    </row>
    <row r="118" spans="1:10">
      <c r="A118" s="5">
        <v>117</v>
      </c>
      <c r="B118" s="5" t="s">
        <v>1031</v>
      </c>
      <c r="C118" s="5" t="s">
        <v>65</v>
      </c>
      <c r="D118" s="5" t="s">
        <v>1408</v>
      </c>
      <c r="E118" s="5" t="s">
        <v>1409</v>
      </c>
      <c r="F118" s="5" t="s">
        <v>1410</v>
      </c>
      <c r="G118" s="5" t="s">
        <v>1043</v>
      </c>
      <c r="J118" s="5" t="s">
        <v>1638</v>
      </c>
    </row>
    <row r="119" spans="1:10">
      <c r="A119" s="5">
        <v>118</v>
      </c>
      <c r="B119" s="5" t="s">
        <v>1031</v>
      </c>
      <c r="C119" s="5" t="s">
        <v>65</v>
      </c>
      <c r="D119" s="5" t="s">
        <v>1411</v>
      </c>
      <c r="E119" s="5" t="s">
        <v>1412</v>
      </c>
      <c r="F119" s="5" t="s">
        <v>1413</v>
      </c>
      <c r="G119" s="5" t="s">
        <v>1127</v>
      </c>
      <c r="J119" s="5" t="s">
        <v>1638</v>
      </c>
    </row>
    <row r="120" spans="1:10">
      <c r="A120" s="5">
        <v>119</v>
      </c>
      <c r="B120" s="5" t="s">
        <v>1031</v>
      </c>
      <c r="C120" s="5" t="s">
        <v>65</v>
      </c>
      <c r="D120" s="5" t="s">
        <v>1414</v>
      </c>
      <c r="E120" s="5" t="s">
        <v>1415</v>
      </c>
      <c r="F120" s="5" t="s">
        <v>1416</v>
      </c>
      <c r="G120" s="5" t="s">
        <v>1095</v>
      </c>
      <c r="J120" s="5" t="s">
        <v>1638</v>
      </c>
    </row>
    <row r="121" spans="1:10">
      <c r="A121" s="5">
        <v>120</v>
      </c>
      <c r="B121" s="5" t="s">
        <v>1031</v>
      </c>
      <c r="C121" s="5" t="s">
        <v>65</v>
      </c>
      <c r="D121" s="5" t="s">
        <v>1417</v>
      </c>
      <c r="E121" s="5" t="s">
        <v>1418</v>
      </c>
      <c r="F121" s="5" t="s">
        <v>1419</v>
      </c>
      <c r="G121" s="5" t="s">
        <v>1035</v>
      </c>
      <c r="J121" s="5" t="s">
        <v>1638</v>
      </c>
    </row>
    <row r="122" spans="1:10">
      <c r="A122" s="5">
        <v>121</v>
      </c>
      <c r="B122" s="5" t="s">
        <v>1031</v>
      </c>
      <c r="C122" s="5" t="s">
        <v>65</v>
      </c>
      <c r="D122" s="5" t="s">
        <v>1420</v>
      </c>
      <c r="E122" s="5" t="s">
        <v>1421</v>
      </c>
      <c r="F122" s="5" t="s">
        <v>1422</v>
      </c>
      <c r="G122" s="5" t="s">
        <v>1043</v>
      </c>
      <c r="J122" s="5" t="s">
        <v>1638</v>
      </c>
    </row>
    <row r="123" spans="1:10">
      <c r="A123" s="5">
        <v>122</v>
      </c>
      <c r="B123" s="5" t="s">
        <v>1031</v>
      </c>
      <c r="C123" s="5" t="s">
        <v>65</v>
      </c>
      <c r="D123" s="5" t="s">
        <v>1423</v>
      </c>
      <c r="E123" s="5" t="s">
        <v>1424</v>
      </c>
      <c r="F123" s="5" t="s">
        <v>1425</v>
      </c>
      <c r="G123" s="5" t="s">
        <v>1061</v>
      </c>
      <c r="J123" s="5" t="s">
        <v>1638</v>
      </c>
    </row>
    <row r="124" spans="1:10">
      <c r="A124" s="5">
        <v>123</v>
      </c>
      <c r="B124" s="5" t="s">
        <v>1031</v>
      </c>
      <c r="C124" s="5" t="s">
        <v>65</v>
      </c>
      <c r="D124" s="5" t="s">
        <v>1426</v>
      </c>
      <c r="E124" s="5" t="s">
        <v>1427</v>
      </c>
      <c r="F124" s="5" t="s">
        <v>1428</v>
      </c>
      <c r="G124" s="5" t="s">
        <v>1079</v>
      </c>
      <c r="J124" s="5" t="s">
        <v>1638</v>
      </c>
    </row>
    <row r="125" spans="1:10">
      <c r="A125" s="5">
        <v>124</v>
      </c>
      <c r="B125" s="5" t="s">
        <v>1031</v>
      </c>
      <c r="C125" s="5" t="s">
        <v>65</v>
      </c>
      <c r="D125" s="5" t="s">
        <v>1429</v>
      </c>
      <c r="E125" s="5" t="s">
        <v>1430</v>
      </c>
      <c r="F125" s="5" t="s">
        <v>1431</v>
      </c>
      <c r="G125" s="5" t="s">
        <v>1043</v>
      </c>
      <c r="J125" s="5" t="s">
        <v>1638</v>
      </c>
    </row>
    <row r="126" spans="1:10">
      <c r="A126" s="5">
        <v>125</v>
      </c>
      <c r="B126" s="5" t="s">
        <v>1031</v>
      </c>
      <c r="C126" s="5" t="s">
        <v>65</v>
      </c>
      <c r="D126" s="5" t="s">
        <v>1432</v>
      </c>
      <c r="E126" s="5" t="s">
        <v>1433</v>
      </c>
      <c r="F126" s="5" t="s">
        <v>1434</v>
      </c>
      <c r="G126" s="5" t="s">
        <v>1043</v>
      </c>
      <c r="H126" s="5" t="s">
        <v>1435</v>
      </c>
      <c r="J126" s="5" t="s">
        <v>1638</v>
      </c>
    </row>
    <row r="127" spans="1:10">
      <c r="A127" s="5">
        <v>126</v>
      </c>
      <c r="B127" s="5" t="s">
        <v>1031</v>
      </c>
      <c r="C127" s="5" t="s">
        <v>65</v>
      </c>
      <c r="D127" s="5" t="s">
        <v>1436</v>
      </c>
      <c r="E127" s="5" t="s">
        <v>1437</v>
      </c>
      <c r="F127" s="5" t="s">
        <v>1438</v>
      </c>
      <c r="G127" s="5" t="s">
        <v>1110</v>
      </c>
      <c r="J127" s="5" t="s">
        <v>1638</v>
      </c>
    </row>
    <row r="128" spans="1:10">
      <c r="A128" s="5">
        <v>127</v>
      </c>
      <c r="B128" s="5" t="s">
        <v>1031</v>
      </c>
      <c r="C128" s="5" t="s">
        <v>65</v>
      </c>
      <c r="D128" s="5" t="s">
        <v>1439</v>
      </c>
      <c r="E128" s="5" t="s">
        <v>1440</v>
      </c>
      <c r="F128" s="5" t="s">
        <v>1441</v>
      </c>
      <c r="G128" s="5" t="s">
        <v>1442</v>
      </c>
      <c r="H128" s="5" t="s">
        <v>1443</v>
      </c>
      <c r="J128" s="5" t="s">
        <v>1638</v>
      </c>
    </row>
    <row r="129" spans="1:10">
      <c r="A129" s="5">
        <v>128</v>
      </c>
      <c r="B129" s="5" t="s">
        <v>1031</v>
      </c>
      <c r="C129" s="5" t="s">
        <v>65</v>
      </c>
      <c r="D129" s="5" t="s">
        <v>1444</v>
      </c>
      <c r="E129" s="5" t="s">
        <v>1445</v>
      </c>
      <c r="F129" s="5" t="s">
        <v>1446</v>
      </c>
      <c r="G129" s="5" t="s">
        <v>1447</v>
      </c>
      <c r="J129" s="5" t="s">
        <v>1638</v>
      </c>
    </row>
    <row r="130" spans="1:10">
      <c r="A130" s="5">
        <v>129</v>
      </c>
      <c r="B130" s="5" t="s">
        <v>1031</v>
      </c>
      <c r="C130" s="5" t="s">
        <v>65</v>
      </c>
      <c r="D130" s="5" t="s">
        <v>1448</v>
      </c>
      <c r="E130" s="5" t="s">
        <v>1449</v>
      </c>
      <c r="F130" s="5" t="s">
        <v>1450</v>
      </c>
      <c r="G130" s="5" t="s">
        <v>1072</v>
      </c>
      <c r="J130" s="5" t="s">
        <v>1638</v>
      </c>
    </row>
    <row r="131" spans="1:10">
      <c r="A131" s="5">
        <v>130</v>
      </c>
      <c r="B131" s="5" t="s">
        <v>1031</v>
      </c>
      <c r="C131" s="5" t="s">
        <v>65</v>
      </c>
      <c r="D131" s="5" t="s">
        <v>1451</v>
      </c>
      <c r="E131" s="5" t="s">
        <v>1452</v>
      </c>
      <c r="F131" s="5" t="s">
        <v>1453</v>
      </c>
      <c r="G131" s="5" t="s">
        <v>1039</v>
      </c>
      <c r="J131" s="5" t="s">
        <v>1638</v>
      </c>
    </row>
    <row r="132" spans="1:10">
      <c r="A132" s="5">
        <v>131</v>
      </c>
      <c r="B132" s="5" t="s">
        <v>1031</v>
      </c>
      <c r="C132" s="5" t="s">
        <v>65</v>
      </c>
      <c r="D132" s="5" t="s">
        <v>1454</v>
      </c>
      <c r="E132" s="5" t="s">
        <v>1455</v>
      </c>
      <c r="F132" s="5" t="s">
        <v>1456</v>
      </c>
      <c r="G132" s="5" t="s">
        <v>1457</v>
      </c>
      <c r="J132" s="5" t="s">
        <v>1638</v>
      </c>
    </row>
    <row r="133" spans="1:10">
      <c r="A133" s="5">
        <v>132</v>
      </c>
      <c r="B133" s="5" t="s">
        <v>1031</v>
      </c>
      <c r="C133" s="5" t="s">
        <v>65</v>
      </c>
      <c r="D133" s="5" t="s">
        <v>1458</v>
      </c>
      <c r="E133" s="5" t="s">
        <v>1459</v>
      </c>
      <c r="F133" s="5" t="s">
        <v>1460</v>
      </c>
      <c r="G133" s="5" t="s">
        <v>1043</v>
      </c>
      <c r="J133" s="5" t="s">
        <v>1638</v>
      </c>
    </row>
    <row r="134" spans="1:10">
      <c r="A134" s="5">
        <v>133</v>
      </c>
      <c r="B134" s="5" t="s">
        <v>1031</v>
      </c>
      <c r="C134" s="5" t="s">
        <v>65</v>
      </c>
      <c r="D134" s="5" t="s">
        <v>1461</v>
      </c>
      <c r="E134" s="5" t="s">
        <v>1462</v>
      </c>
      <c r="F134" s="5" t="s">
        <v>1463</v>
      </c>
      <c r="G134" s="5" t="s">
        <v>1226</v>
      </c>
      <c r="J134" s="5" t="s">
        <v>1638</v>
      </c>
    </row>
    <row r="135" spans="1:10">
      <c r="A135" s="5">
        <v>134</v>
      </c>
      <c r="B135" s="5" t="s">
        <v>1031</v>
      </c>
      <c r="C135" s="5" t="s">
        <v>65</v>
      </c>
      <c r="D135" s="5" t="s">
        <v>1464</v>
      </c>
      <c r="E135" s="5" t="s">
        <v>1465</v>
      </c>
      <c r="F135" s="5" t="s">
        <v>1466</v>
      </c>
      <c r="G135" s="5" t="s">
        <v>1072</v>
      </c>
      <c r="J135" s="5" t="s">
        <v>1638</v>
      </c>
    </row>
    <row r="136" spans="1:10">
      <c r="A136" s="5">
        <v>135</v>
      </c>
      <c r="B136" s="5" t="s">
        <v>1031</v>
      </c>
      <c r="C136" s="5" t="s">
        <v>65</v>
      </c>
      <c r="D136" s="5" t="s">
        <v>1467</v>
      </c>
      <c r="E136" s="5" t="s">
        <v>1468</v>
      </c>
      <c r="F136" s="5" t="s">
        <v>1469</v>
      </c>
      <c r="G136" s="5" t="s">
        <v>1072</v>
      </c>
      <c r="J136" s="5" t="s">
        <v>1638</v>
      </c>
    </row>
    <row r="137" spans="1:10">
      <c r="A137" s="5">
        <v>136</v>
      </c>
      <c r="B137" s="5" t="s">
        <v>1031</v>
      </c>
      <c r="C137" s="5" t="s">
        <v>65</v>
      </c>
      <c r="D137" s="5" t="s">
        <v>1470</v>
      </c>
      <c r="E137" s="5" t="s">
        <v>1471</v>
      </c>
      <c r="F137" s="5" t="s">
        <v>1472</v>
      </c>
      <c r="G137" s="5" t="s">
        <v>1072</v>
      </c>
      <c r="J137" s="5" t="s">
        <v>1638</v>
      </c>
    </row>
    <row r="138" spans="1:10">
      <c r="A138" s="5">
        <v>137</v>
      </c>
      <c r="B138" s="5" t="s">
        <v>1031</v>
      </c>
      <c r="C138" s="5" t="s">
        <v>65</v>
      </c>
      <c r="D138" s="5" t="s">
        <v>1473</v>
      </c>
      <c r="E138" s="5" t="s">
        <v>1474</v>
      </c>
      <c r="F138" s="5" t="s">
        <v>1475</v>
      </c>
      <c r="G138" s="5" t="s">
        <v>1043</v>
      </c>
      <c r="J138" s="5" t="s">
        <v>1638</v>
      </c>
    </row>
    <row r="139" spans="1:10">
      <c r="A139" s="5">
        <v>138</v>
      </c>
      <c r="B139" s="5" t="s">
        <v>1031</v>
      </c>
      <c r="C139" s="5" t="s">
        <v>65</v>
      </c>
      <c r="D139" s="5" t="s">
        <v>1476</v>
      </c>
      <c r="E139" s="5" t="s">
        <v>1477</v>
      </c>
      <c r="F139" s="5" t="s">
        <v>1478</v>
      </c>
      <c r="G139" s="5" t="s">
        <v>1072</v>
      </c>
      <c r="J139" s="5" t="s">
        <v>1638</v>
      </c>
    </row>
    <row r="140" spans="1:10">
      <c r="A140" s="5">
        <v>139</v>
      </c>
      <c r="B140" s="5" t="s">
        <v>1031</v>
      </c>
      <c r="C140" s="5" t="s">
        <v>65</v>
      </c>
      <c r="D140" s="5" t="s">
        <v>1479</v>
      </c>
      <c r="E140" s="5" t="s">
        <v>1480</v>
      </c>
      <c r="F140" s="5" t="s">
        <v>1481</v>
      </c>
      <c r="G140" s="5" t="s">
        <v>1043</v>
      </c>
      <c r="J140" s="5" t="s">
        <v>1638</v>
      </c>
    </row>
    <row r="141" spans="1:10">
      <c r="A141" s="5">
        <v>140</v>
      </c>
      <c r="B141" s="5" t="s">
        <v>1031</v>
      </c>
      <c r="C141" s="5" t="s">
        <v>65</v>
      </c>
      <c r="D141" s="5" t="s">
        <v>1482</v>
      </c>
      <c r="E141" s="5" t="s">
        <v>1483</v>
      </c>
      <c r="F141" s="5" t="s">
        <v>1484</v>
      </c>
      <c r="G141" s="5" t="s">
        <v>1043</v>
      </c>
      <c r="J141" s="5" t="s">
        <v>1638</v>
      </c>
    </row>
    <row r="142" spans="1:10">
      <c r="A142" s="5">
        <v>141</v>
      </c>
      <c r="B142" s="5" t="s">
        <v>1031</v>
      </c>
      <c r="C142" s="5" t="s">
        <v>65</v>
      </c>
      <c r="D142" s="5" t="s">
        <v>1485</v>
      </c>
      <c r="E142" s="5" t="s">
        <v>1486</v>
      </c>
      <c r="F142" s="5" t="s">
        <v>1487</v>
      </c>
      <c r="G142" s="5" t="s">
        <v>1457</v>
      </c>
      <c r="J142" s="5" t="s">
        <v>1638</v>
      </c>
    </row>
    <row r="143" spans="1:10">
      <c r="A143" s="5">
        <v>142</v>
      </c>
      <c r="B143" s="5" t="s">
        <v>1031</v>
      </c>
      <c r="C143" s="5" t="s">
        <v>65</v>
      </c>
      <c r="D143" s="5" t="s">
        <v>1488</v>
      </c>
      <c r="E143" s="5" t="s">
        <v>1489</v>
      </c>
      <c r="F143" s="5" t="s">
        <v>1490</v>
      </c>
      <c r="G143" s="5" t="s">
        <v>1047</v>
      </c>
      <c r="J143" s="5" t="s">
        <v>1638</v>
      </c>
    </row>
    <row r="144" spans="1:10">
      <c r="A144" s="5">
        <v>143</v>
      </c>
      <c r="B144" s="5" t="s">
        <v>1031</v>
      </c>
      <c r="C144" s="5" t="s">
        <v>65</v>
      </c>
      <c r="D144" s="5" t="s">
        <v>1491</v>
      </c>
      <c r="E144" s="5" t="s">
        <v>1492</v>
      </c>
      <c r="F144" s="5" t="s">
        <v>1493</v>
      </c>
      <c r="G144" s="5" t="s">
        <v>1364</v>
      </c>
      <c r="H144" s="5" t="s">
        <v>1494</v>
      </c>
      <c r="J144" s="5" t="s">
        <v>1638</v>
      </c>
    </row>
    <row r="145" spans="1:10">
      <c r="A145" s="5">
        <v>144</v>
      </c>
      <c r="B145" s="5" t="s">
        <v>1031</v>
      </c>
      <c r="C145" s="5" t="s">
        <v>65</v>
      </c>
      <c r="D145" s="5" t="s">
        <v>1495</v>
      </c>
      <c r="E145" s="5" t="s">
        <v>1496</v>
      </c>
      <c r="F145" s="5" t="s">
        <v>1497</v>
      </c>
      <c r="G145" s="5" t="s">
        <v>1179</v>
      </c>
      <c r="J145" s="5" t="s">
        <v>1638</v>
      </c>
    </row>
    <row r="146" spans="1:10">
      <c r="A146" s="5">
        <v>145</v>
      </c>
      <c r="B146" s="5" t="s">
        <v>1031</v>
      </c>
      <c r="C146" s="5" t="s">
        <v>65</v>
      </c>
      <c r="D146" s="5" t="s">
        <v>1498</v>
      </c>
      <c r="E146" s="5" t="s">
        <v>1499</v>
      </c>
      <c r="F146" s="5" t="s">
        <v>1500</v>
      </c>
      <c r="G146" s="5" t="s">
        <v>1072</v>
      </c>
      <c r="J146" s="5" t="s">
        <v>1638</v>
      </c>
    </row>
    <row r="147" spans="1:10">
      <c r="A147" s="5">
        <v>146</v>
      </c>
      <c r="B147" s="5" t="s">
        <v>1031</v>
      </c>
      <c r="C147" s="5" t="s">
        <v>65</v>
      </c>
      <c r="D147" s="5" t="s">
        <v>1501</v>
      </c>
      <c r="E147" s="5" t="s">
        <v>1502</v>
      </c>
      <c r="F147" s="5" t="s">
        <v>1503</v>
      </c>
      <c r="G147" s="5" t="s">
        <v>1179</v>
      </c>
      <c r="J147" s="5" t="s">
        <v>1638</v>
      </c>
    </row>
    <row r="148" spans="1:10">
      <c r="A148" s="5">
        <v>147</v>
      </c>
      <c r="B148" s="5" t="s">
        <v>1031</v>
      </c>
      <c r="C148" s="5" t="s">
        <v>65</v>
      </c>
      <c r="D148" s="5" t="s">
        <v>1504</v>
      </c>
      <c r="E148" s="5" t="s">
        <v>1505</v>
      </c>
      <c r="F148" s="5" t="s">
        <v>1506</v>
      </c>
      <c r="G148" s="5" t="s">
        <v>1057</v>
      </c>
      <c r="J148" s="5" t="s">
        <v>1638</v>
      </c>
    </row>
    <row r="149" spans="1:10">
      <c r="A149" s="5">
        <v>148</v>
      </c>
      <c r="B149" s="5" t="s">
        <v>1031</v>
      </c>
      <c r="C149" s="5" t="s">
        <v>65</v>
      </c>
      <c r="D149" s="5" t="s">
        <v>1507</v>
      </c>
      <c r="E149" s="5" t="s">
        <v>1508</v>
      </c>
      <c r="F149" s="5" t="s">
        <v>1509</v>
      </c>
      <c r="G149" s="5" t="s">
        <v>1216</v>
      </c>
      <c r="J149" s="5" t="s">
        <v>1638</v>
      </c>
    </row>
    <row r="150" spans="1:10">
      <c r="A150" s="5">
        <v>149</v>
      </c>
      <c r="B150" s="5" t="s">
        <v>1031</v>
      </c>
      <c r="C150" s="5" t="s">
        <v>65</v>
      </c>
      <c r="D150" s="5" t="s">
        <v>1510</v>
      </c>
      <c r="E150" s="5" t="s">
        <v>1511</v>
      </c>
      <c r="F150" s="5" t="s">
        <v>1512</v>
      </c>
      <c r="G150" s="5" t="s">
        <v>1457</v>
      </c>
      <c r="J150" s="5" t="s">
        <v>1638</v>
      </c>
    </row>
    <row r="151" spans="1:10">
      <c r="A151" s="5">
        <v>150</v>
      </c>
      <c r="B151" s="5" t="s">
        <v>1031</v>
      </c>
      <c r="C151" s="5" t="s">
        <v>65</v>
      </c>
      <c r="D151" s="5" t="s">
        <v>1513</v>
      </c>
      <c r="E151" s="5" t="s">
        <v>1514</v>
      </c>
      <c r="F151" s="5" t="s">
        <v>1515</v>
      </c>
      <c r="G151" s="5" t="s">
        <v>1364</v>
      </c>
      <c r="J151" s="5" t="s">
        <v>1638</v>
      </c>
    </row>
    <row r="152" spans="1:10">
      <c r="A152" s="5">
        <v>151</v>
      </c>
      <c r="B152" s="5" t="s">
        <v>1031</v>
      </c>
      <c r="C152" s="5" t="s">
        <v>65</v>
      </c>
      <c r="D152" s="5" t="s">
        <v>1516</v>
      </c>
      <c r="E152" s="5" t="s">
        <v>1517</v>
      </c>
      <c r="F152" s="5" t="s">
        <v>1518</v>
      </c>
      <c r="G152" s="5" t="s">
        <v>1110</v>
      </c>
      <c r="J152" s="5" t="s">
        <v>1638</v>
      </c>
    </row>
    <row r="153" spans="1:10">
      <c r="A153" s="5">
        <v>152</v>
      </c>
      <c r="B153" s="5" t="s">
        <v>1031</v>
      </c>
      <c r="C153" s="5" t="s">
        <v>65</v>
      </c>
      <c r="D153" s="5" t="s">
        <v>1519</v>
      </c>
      <c r="E153" s="5" t="s">
        <v>1520</v>
      </c>
      <c r="F153" s="5" t="s">
        <v>1521</v>
      </c>
      <c r="G153" s="5" t="s">
        <v>1222</v>
      </c>
      <c r="J153" s="5" t="s">
        <v>1638</v>
      </c>
    </row>
    <row r="154" spans="1:10">
      <c r="A154" s="5">
        <v>153</v>
      </c>
      <c r="B154" s="5" t="s">
        <v>1031</v>
      </c>
      <c r="C154" s="5" t="s">
        <v>65</v>
      </c>
      <c r="D154" s="5" t="s">
        <v>1522</v>
      </c>
      <c r="E154" s="5" t="s">
        <v>1523</v>
      </c>
      <c r="F154" s="5" t="s">
        <v>1524</v>
      </c>
      <c r="G154" s="5" t="s">
        <v>1079</v>
      </c>
      <c r="J154" s="5" t="s">
        <v>1638</v>
      </c>
    </row>
    <row r="155" spans="1:10">
      <c r="A155" s="5">
        <v>154</v>
      </c>
      <c r="B155" s="5" t="s">
        <v>1031</v>
      </c>
      <c r="C155" s="5" t="s">
        <v>65</v>
      </c>
      <c r="D155" s="5" t="s">
        <v>1525</v>
      </c>
      <c r="E155" s="5" t="s">
        <v>1526</v>
      </c>
      <c r="F155" s="5" t="s">
        <v>1527</v>
      </c>
      <c r="G155" s="5" t="s">
        <v>1528</v>
      </c>
      <c r="J155" s="5" t="s">
        <v>1638</v>
      </c>
    </row>
    <row r="156" spans="1:10">
      <c r="A156" s="5">
        <v>155</v>
      </c>
      <c r="B156" s="5" t="s">
        <v>1031</v>
      </c>
      <c r="C156" s="5" t="s">
        <v>65</v>
      </c>
      <c r="D156" s="5" t="s">
        <v>1529</v>
      </c>
      <c r="E156" s="5" t="s">
        <v>1530</v>
      </c>
      <c r="F156" s="5" t="s">
        <v>1531</v>
      </c>
      <c r="G156" s="5" t="s">
        <v>1079</v>
      </c>
      <c r="J156" s="5" t="s">
        <v>1638</v>
      </c>
    </row>
    <row r="157" spans="1:10">
      <c r="A157" s="5">
        <v>156</v>
      </c>
      <c r="B157" s="5" t="s">
        <v>1031</v>
      </c>
      <c r="C157" s="5" t="s">
        <v>65</v>
      </c>
      <c r="D157" s="5" t="s">
        <v>1532</v>
      </c>
      <c r="E157" s="5" t="s">
        <v>1533</v>
      </c>
      <c r="F157" s="5" t="s">
        <v>1534</v>
      </c>
      <c r="G157" s="5" t="s">
        <v>1095</v>
      </c>
      <c r="J157" s="5" t="s">
        <v>1638</v>
      </c>
    </row>
    <row r="158" spans="1:10">
      <c r="A158" s="5">
        <v>157</v>
      </c>
      <c r="B158" s="5" t="s">
        <v>1031</v>
      </c>
      <c r="C158" s="5" t="s">
        <v>65</v>
      </c>
      <c r="D158" s="5" t="s">
        <v>1535</v>
      </c>
      <c r="E158" s="5" t="s">
        <v>1536</v>
      </c>
      <c r="F158" s="5" t="s">
        <v>1537</v>
      </c>
      <c r="G158" s="5" t="s">
        <v>1457</v>
      </c>
      <c r="J158" s="5" t="s">
        <v>1638</v>
      </c>
    </row>
    <row r="159" spans="1:10">
      <c r="A159" s="5">
        <v>158</v>
      </c>
      <c r="B159" s="5" t="s">
        <v>1031</v>
      </c>
      <c r="C159" s="5" t="s">
        <v>65</v>
      </c>
      <c r="D159" s="5" t="s">
        <v>1538</v>
      </c>
      <c r="E159" s="5" t="s">
        <v>1539</v>
      </c>
      <c r="F159" s="5" t="s">
        <v>1540</v>
      </c>
      <c r="G159" s="5" t="s">
        <v>1047</v>
      </c>
      <c r="J159" s="5" t="s">
        <v>1638</v>
      </c>
    </row>
    <row r="160" spans="1:10">
      <c r="A160" s="5">
        <v>159</v>
      </c>
      <c r="B160" s="5" t="s">
        <v>1031</v>
      </c>
      <c r="C160" s="5" t="s">
        <v>65</v>
      </c>
      <c r="D160" s="5" t="s">
        <v>1541</v>
      </c>
      <c r="E160" s="5" t="s">
        <v>1542</v>
      </c>
      <c r="F160" s="5" t="s">
        <v>1543</v>
      </c>
      <c r="G160" s="5" t="s">
        <v>1072</v>
      </c>
      <c r="J160" s="5" t="s">
        <v>1638</v>
      </c>
    </row>
    <row r="161" spans="1:10">
      <c r="A161" s="5">
        <v>160</v>
      </c>
      <c r="B161" s="5" t="s">
        <v>1031</v>
      </c>
      <c r="C161" s="5" t="s">
        <v>65</v>
      </c>
      <c r="D161" s="5" t="s">
        <v>1544</v>
      </c>
      <c r="E161" s="5" t="s">
        <v>1545</v>
      </c>
      <c r="F161" s="5" t="s">
        <v>1546</v>
      </c>
      <c r="G161" s="5" t="s">
        <v>1127</v>
      </c>
      <c r="J161" s="5" t="s">
        <v>1638</v>
      </c>
    </row>
    <row r="162" spans="1:10">
      <c r="A162" s="5">
        <v>161</v>
      </c>
      <c r="B162" s="5" t="s">
        <v>1031</v>
      </c>
      <c r="C162" s="5" t="s">
        <v>65</v>
      </c>
      <c r="D162" s="5" t="s">
        <v>1547</v>
      </c>
      <c r="E162" s="5" t="s">
        <v>1548</v>
      </c>
      <c r="F162" s="5" t="s">
        <v>1549</v>
      </c>
      <c r="G162" s="5" t="s">
        <v>1216</v>
      </c>
      <c r="J162" s="5" t="s">
        <v>1638</v>
      </c>
    </row>
    <row r="163" spans="1:10">
      <c r="A163" s="5">
        <v>162</v>
      </c>
      <c r="B163" s="5" t="s">
        <v>1031</v>
      </c>
      <c r="C163" s="5" t="s">
        <v>65</v>
      </c>
      <c r="D163" s="5" t="s">
        <v>1550</v>
      </c>
      <c r="E163" s="5" t="s">
        <v>1551</v>
      </c>
      <c r="F163" s="5" t="s">
        <v>1552</v>
      </c>
      <c r="G163" s="5" t="s">
        <v>1043</v>
      </c>
      <c r="J163" s="5" t="s">
        <v>1638</v>
      </c>
    </row>
    <row r="164" spans="1:10">
      <c r="A164" s="5">
        <v>163</v>
      </c>
      <c r="B164" s="5" t="s">
        <v>1031</v>
      </c>
      <c r="C164" s="5" t="s">
        <v>65</v>
      </c>
      <c r="D164" s="5" t="s">
        <v>1553</v>
      </c>
      <c r="E164" s="5" t="s">
        <v>1551</v>
      </c>
      <c r="F164" s="5" t="s">
        <v>1552</v>
      </c>
      <c r="G164" s="5" t="s">
        <v>1061</v>
      </c>
      <c r="J164" s="5" t="s">
        <v>1638</v>
      </c>
    </row>
    <row r="165" spans="1:10">
      <c r="A165" s="5">
        <v>164</v>
      </c>
      <c r="B165" s="5" t="s">
        <v>1031</v>
      </c>
      <c r="C165" s="5" t="s">
        <v>65</v>
      </c>
      <c r="D165" s="5" t="s">
        <v>1554</v>
      </c>
      <c r="E165" s="5" t="s">
        <v>1555</v>
      </c>
      <c r="F165" s="5" t="s">
        <v>1556</v>
      </c>
      <c r="G165" s="5" t="s">
        <v>1035</v>
      </c>
      <c r="J165" s="5" t="s">
        <v>1638</v>
      </c>
    </row>
    <row r="166" spans="1:10">
      <c r="A166" s="5">
        <v>165</v>
      </c>
      <c r="B166" s="5" t="s">
        <v>1031</v>
      </c>
      <c r="C166" s="5" t="s">
        <v>65</v>
      </c>
      <c r="D166" s="5" t="s">
        <v>1557</v>
      </c>
      <c r="E166" s="5" t="s">
        <v>1558</v>
      </c>
      <c r="F166" s="5" t="s">
        <v>1559</v>
      </c>
      <c r="G166" s="5" t="s">
        <v>1079</v>
      </c>
      <c r="J166" s="5" t="s">
        <v>1638</v>
      </c>
    </row>
    <row r="167" spans="1:10">
      <c r="A167" s="5">
        <v>166</v>
      </c>
      <c r="B167" s="5" t="s">
        <v>1031</v>
      </c>
      <c r="C167" s="5" t="s">
        <v>65</v>
      </c>
      <c r="D167" s="5" t="s">
        <v>1560</v>
      </c>
      <c r="E167" s="5" t="s">
        <v>1561</v>
      </c>
      <c r="F167" s="5" t="s">
        <v>1562</v>
      </c>
      <c r="G167" s="5" t="s">
        <v>1047</v>
      </c>
      <c r="J167" s="5" t="s">
        <v>1638</v>
      </c>
    </row>
    <row r="168" spans="1:10">
      <c r="A168" s="5">
        <v>167</v>
      </c>
      <c r="B168" s="5" t="s">
        <v>1031</v>
      </c>
      <c r="C168" s="5" t="s">
        <v>65</v>
      </c>
      <c r="D168" s="5" t="s">
        <v>1563</v>
      </c>
      <c r="E168" s="5" t="s">
        <v>1564</v>
      </c>
      <c r="F168" s="5" t="s">
        <v>1565</v>
      </c>
      <c r="G168" s="5" t="s">
        <v>1127</v>
      </c>
      <c r="J168" s="5" t="s">
        <v>1638</v>
      </c>
    </row>
    <row r="169" spans="1:10">
      <c r="A169" s="5">
        <v>168</v>
      </c>
      <c r="B169" s="5" t="s">
        <v>1031</v>
      </c>
      <c r="C169" s="5" t="s">
        <v>65</v>
      </c>
      <c r="D169" s="5" t="s">
        <v>1566</v>
      </c>
      <c r="E169" s="5" t="s">
        <v>1567</v>
      </c>
      <c r="F169" s="5" t="s">
        <v>1568</v>
      </c>
      <c r="G169" s="5" t="s">
        <v>1457</v>
      </c>
      <c r="J169" s="5" t="s">
        <v>1638</v>
      </c>
    </row>
    <row r="170" spans="1:10">
      <c r="A170" s="5">
        <v>169</v>
      </c>
      <c r="B170" s="5" t="s">
        <v>1031</v>
      </c>
      <c r="C170" s="5" t="s">
        <v>65</v>
      </c>
      <c r="D170" s="5" t="s">
        <v>1569</v>
      </c>
      <c r="E170" s="5" t="s">
        <v>1570</v>
      </c>
      <c r="F170" s="5" t="s">
        <v>1571</v>
      </c>
      <c r="G170" s="5" t="s">
        <v>1057</v>
      </c>
      <c r="J170" s="5" t="s">
        <v>1638</v>
      </c>
    </row>
    <row r="171" spans="1:10">
      <c r="A171" s="5">
        <v>170</v>
      </c>
      <c r="B171" s="5" t="s">
        <v>1031</v>
      </c>
      <c r="C171" s="5" t="s">
        <v>65</v>
      </c>
      <c r="D171" s="5" t="s">
        <v>1572</v>
      </c>
      <c r="E171" s="5" t="s">
        <v>1573</v>
      </c>
      <c r="F171" s="5" t="s">
        <v>1574</v>
      </c>
      <c r="G171" s="5" t="s">
        <v>1457</v>
      </c>
      <c r="J171" s="5" t="s">
        <v>1638</v>
      </c>
    </row>
    <row r="172" spans="1:10">
      <c r="A172" s="5">
        <v>171</v>
      </c>
      <c r="B172" s="5" t="s">
        <v>1031</v>
      </c>
      <c r="C172" s="5" t="s">
        <v>65</v>
      </c>
      <c r="D172" s="5" t="s">
        <v>1575</v>
      </c>
      <c r="E172" s="5" t="s">
        <v>1576</v>
      </c>
      <c r="F172" s="5" t="s">
        <v>1577</v>
      </c>
      <c r="G172" s="5" t="s">
        <v>1068</v>
      </c>
      <c r="J172" s="5" t="s">
        <v>1638</v>
      </c>
    </row>
    <row r="173" spans="1:10">
      <c r="A173" s="5">
        <v>172</v>
      </c>
      <c r="B173" s="5" t="s">
        <v>1031</v>
      </c>
      <c r="C173" s="5" t="s">
        <v>65</v>
      </c>
      <c r="D173" s="5" t="s">
        <v>1578</v>
      </c>
      <c r="E173" s="5" t="s">
        <v>1579</v>
      </c>
      <c r="F173" s="5" t="s">
        <v>1580</v>
      </c>
      <c r="G173" s="5" t="s">
        <v>1162</v>
      </c>
      <c r="J173" s="5" t="s">
        <v>1638</v>
      </c>
    </row>
    <row r="174" spans="1:10">
      <c r="A174" s="5">
        <v>173</v>
      </c>
      <c r="B174" s="5" t="s">
        <v>1031</v>
      </c>
      <c r="C174" s="5" t="s">
        <v>65</v>
      </c>
      <c r="D174" s="5" t="s">
        <v>1583</v>
      </c>
      <c r="E174" s="5" t="s">
        <v>1584</v>
      </c>
      <c r="F174" s="5" t="s">
        <v>1582</v>
      </c>
      <c r="G174" s="5" t="s">
        <v>1585</v>
      </c>
      <c r="J174" s="5" t="s">
        <v>1638</v>
      </c>
    </row>
    <row r="175" spans="1:10">
      <c r="A175" s="5">
        <v>174</v>
      </c>
      <c r="B175" s="5" t="s">
        <v>1031</v>
      </c>
      <c r="C175" s="5" t="s">
        <v>65</v>
      </c>
      <c r="D175" s="5" t="s">
        <v>1581</v>
      </c>
      <c r="E175" s="5" t="s">
        <v>1741</v>
      </c>
      <c r="F175" s="5" t="s">
        <v>1582</v>
      </c>
      <c r="G175" s="5" t="s">
        <v>1079</v>
      </c>
      <c r="J175" s="5" t="s">
        <v>1638</v>
      </c>
    </row>
    <row r="176" spans="1:10">
      <c r="A176" s="5">
        <v>175</v>
      </c>
      <c r="B176" s="5" t="s">
        <v>1031</v>
      </c>
      <c r="C176" s="5" t="s">
        <v>65</v>
      </c>
      <c r="D176" s="5" t="s">
        <v>1586</v>
      </c>
      <c r="E176" s="5" t="s">
        <v>1587</v>
      </c>
      <c r="F176" s="5" t="s">
        <v>1588</v>
      </c>
      <c r="G176" s="5" t="s">
        <v>1072</v>
      </c>
      <c r="J176" s="5" t="s">
        <v>1638</v>
      </c>
    </row>
    <row r="177" spans="1:10">
      <c r="A177" s="5">
        <v>176</v>
      </c>
      <c r="B177" s="5" t="s">
        <v>1031</v>
      </c>
      <c r="C177" s="5" t="s">
        <v>65</v>
      </c>
      <c r="D177" s="5" t="s">
        <v>1589</v>
      </c>
      <c r="E177" s="5" t="s">
        <v>1590</v>
      </c>
      <c r="F177" s="5" t="s">
        <v>1591</v>
      </c>
      <c r="G177" s="5" t="s">
        <v>1035</v>
      </c>
      <c r="J177" s="5" t="s">
        <v>1638</v>
      </c>
    </row>
    <row r="178" spans="1:10">
      <c r="A178" s="5">
        <v>177</v>
      </c>
      <c r="B178" s="5" t="s">
        <v>1031</v>
      </c>
      <c r="C178" s="5" t="s">
        <v>65</v>
      </c>
      <c r="D178" s="5" t="s">
        <v>1592</v>
      </c>
      <c r="E178" s="5" t="s">
        <v>1593</v>
      </c>
      <c r="F178" s="5" t="s">
        <v>1594</v>
      </c>
      <c r="G178" s="5" t="s">
        <v>1222</v>
      </c>
      <c r="J178" s="5" t="s">
        <v>1638</v>
      </c>
    </row>
    <row r="179" spans="1:10">
      <c r="A179" s="5">
        <v>178</v>
      </c>
      <c r="B179" s="5" t="s">
        <v>1031</v>
      </c>
      <c r="C179" s="5" t="s">
        <v>65</v>
      </c>
      <c r="D179" s="5" t="s">
        <v>1595</v>
      </c>
      <c r="E179" s="5" t="s">
        <v>1596</v>
      </c>
      <c r="F179" s="5" t="s">
        <v>1597</v>
      </c>
      <c r="G179" s="5" t="s">
        <v>1222</v>
      </c>
      <c r="J179" s="5" t="s">
        <v>1638</v>
      </c>
    </row>
    <row r="180" spans="1:10">
      <c r="A180" s="5">
        <v>179</v>
      </c>
      <c r="B180" s="5" t="s">
        <v>1031</v>
      </c>
      <c r="C180" s="5" t="s">
        <v>65</v>
      </c>
      <c r="D180" s="5" t="s">
        <v>1598</v>
      </c>
      <c r="E180" s="5" t="s">
        <v>1599</v>
      </c>
      <c r="F180" s="5" t="s">
        <v>1600</v>
      </c>
      <c r="G180" s="5" t="s">
        <v>1039</v>
      </c>
      <c r="J180" s="5" t="s">
        <v>1638</v>
      </c>
    </row>
    <row r="181" spans="1:10">
      <c r="A181" s="5">
        <v>180</v>
      </c>
      <c r="B181" s="5" t="s">
        <v>1031</v>
      </c>
      <c r="C181" s="5" t="s">
        <v>65</v>
      </c>
      <c r="D181" s="5" t="s">
        <v>1601</v>
      </c>
      <c r="E181" s="5" t="s">
        <v>1602</v>
      </c>
      <c r="F181" s="5" t="s">
        <v>1603</v>
      </c>
      <c r="G181" s="5" t="s">
        <v>1079</v>
      </c>
      <c r="J181" s="5" t="s">
        <v>1638</v>
      </c>
    </row>
    <row r="182" spans="1:10">
      <c r="A182" s="5">
        <v>181</v>
      </c>
      <c r="B182" s="5" t="s">
        <v>1031</v>
      </c>
      <c r="C182" s="5" t="s">
        <v>65</v>
      </c>
      <c r="D182" s="5" t="s">
        <v>1604</v>
      </c>
      <c r="E182" s="5" t="s">
        <v>1605</v>
      </c>
      <c r="F182" s="5" t="s">
        <v>1606</v>
      </c>
      <c r="G182" s="5" t="s">
        <v>1364</v>
      </c>
      <c r="J182" s="5" t="s">
        <v>1638</v>
      </c>
    </row>
    <row r="183" spans="1:10">
      <c r="A183" s="5">
        <v>182</v>
      </c>
      <c r="B183" s="5" t="s">
        <v>1031</v>
      </c>
      <c r="C183" s="5" t="s">
        <v>65</v>
      </c>
      <c r="D183" s="5" t="s">
        <v>1607</v>
      </c>
      <c r="E183" s="5" t="s">
        <v>1608</v>
      </c>
      <c r="F183" s="5" t="s">
        <v>1609</v>
      </c>
      <c r="G183" s="5" t="s">
        <v>1035</v>
      </c>
      <c r="J183" s="5" t="s">
        <v>1638</v>
      </c>
    </row>
    <row r="184" spans="1:10">
      <c r="A184" s="5">
        <v>183</v>
      </c>
      <c r="B184" s="5" t="s">
        <v>1031</v>
      </c>
      <c r="C184" s="5" t="s">
        <v>65</v>
      </c>
      <c r="D184" s="5" t="s">
        <v>1610</v>
      </c>
      <c r="E184" s="5" t="s">
        <v>1611</v>
      </c>
      <c r="F184" s="5" t="s">
        <v>1612</v>
      </c>
      <c r="G184" s="5" t="s">
        <v>1364</v>
      </c>
      <c r="J184" s="5" t="s">
        <v>1638</v>
      </c>
    </row>
    <row r="185" spans="1:10">
      <c r="A185" s="5">
        <v>184</v>
      </c>
      <c r="B185" s="5" t="s">
        <v>1031</v>
      </c>
      <c r="C185" s="5" t="s">
        <v>65</v>
      </c>
      <c r="D185" s="5" t="s">
        <v>1613</v>
      </c>
      <c r="E185" s="5" t="s">
        <v>1614</v>
      </c>
      <c r="F185" s="5" t="s">
        <v>1615</v>
      </c>
      <c r="G185" s="5" t="s">
        <v>1072</v>
      </c>
      <c r="J185" s="5" t="s">
        <v>1638</v>
      </c>
    </row>
    <row r="186" spans="1:10">
      <c r="A186" s="5">
        <v>185</v>
      </c>
      <c r="B186" s="5" t="s">
        <v>1031</v>
      </c>
      <c r="C186" s="5" t="s">
        <v>65</v>
      </c>
      <c r="D186" s="5" t="s">
        <v>1616</v>
      </c>
      <c r="E186" s="5" t="s">
        <v>1617</v>
      </c>
      <c r="F186" s="5" t="s">
        <v>1618</v>
      </c>
      <c r="G186" s="5" t="s">
        <v>1095</v>
      </c>
      <c r="J186" s="5" t="s">
        <v>1638</v>
      </c>
    </row>
    <row r="187" spans="1:10">
      <c r="A187" s="5">
        <v>186</v>
      </c>
      <c r="B187" s="5" t="s">
        <v>1031</v>
      </c>
      <c r="C187" s="5" t="s">
        <v>65</v>
      </c>
      <c r="D187" s="5" t="s">
        <v>1619</v>
      </c>
      <c r="E187" s="5" t="s">
        <v>1620</v>
      </c>
      <c r="F187" s="5" t="s">
        <v>1621</v>
      </c>
      <c r="G187" s="5" t="s">
        <v>1622</v>
      </c>
      <c r="J187" s="5" t="s">
        <v>1638</v>
      </c>
    </row>
    <row r="188" spans="1:10">
      <c r="A188" s="5">
        <v>187</v>
      </c>
      <c r="B188" s="5" t="s">
        <v>1031</v>
      </c>
      <c r="C188" s="5" t="s">
        <v>65</v>
      </c>
      <c r="D188" s="5" t="s">
        <v>1623</v>
      </c>
      <c r="E188" s="5" t="s">
        <v>1624</v>
      </c>
      <c r="F188" s="5" t="s">
        <v>1625</v>
      </c>
      <c r="G188" s="5" t="s">
        <v>1079</v>
      </c>
      <c r="J188" s="5" t="s">
        <v>1638</v>
      </c>
    </row>
    <row r="189" spans="1:10">
      <c r="A189" s="5">
        <v>188</v>
      </c>
      <c r="B189" s="5" t="s">
        <v>1031</v>
      </c>
      <c r="C189" s="5" t="s">
        <v>65</v>
      </c>
      <c r="D189" s="5" t="s">
        <v>1626</v>
      </c>
      <c r="E189" s="5" t="s">
        <v>1627</v>
      </c>
      <c r="F189" s="5" t="s">
        <v>1628</v>
      </c>
      <c r="G189" s="5" t="s">
        <v>1061</v>
      </c>
      <c r="J189" s="5" t="s">
        <v>1638</v>
      </c>
    </row>
    <row r="190" spans="1:10">
      <c r="A190" s="5">
        <v>189</v>
      </c>
      <c r="B190" s="5" t="s">
        <v>1031</v>
      </c>
      <c r="C190" s="5" t="s">
        <v>65</v>
      </c>
      <c r="D190" s="5" t="s">
        <v>1629</v>
      </c>
      <c r="E190" s="5" t="s">
        <v>1630</v>
      </c>
      <c r="F190" s="5" t="s">
        <v>1631</v>
      </c>
      <c r="G190" s="5" t="s">
        <v>1222</v>
      </c>
      <c r="J190" s="5" t="s">
        <v>1638</v>
      </c>
    </row>
    <row r="191" spans="1:10">
      <c r="A191" s="5">
        <v>190</v>
      </c>
      <c r="B191" s="5" t="s">
        <v>1031</v>
      </c>
      <c r="C191" s="5" t="s">
        <v>65</v>
      </c>
      <c r="D191" s="5" t="s">
        <v>1632</v>
      </c>
      <c r="E191" s="5" t="s">
        <v>1633</v>
      </c>
      <c r="F191" s="5" t="s">
        <v>1634</v>
      </c>
      <c r="G191" s="5" t="s">
        <v>1635</v>
      </c>
      <c r="J191" s="5" t="s">
        <v>1638</v>
      </c>
    </row>
    <row r="192" spans="1:10">
      <c r="A192" s="5">
        <v>191</v>
      </c>
      <c r="B192" s="5" t="s">
        <v>1031</v>
      </c>
      <c r="C192" s="5" t="s">
        <v>65</v>
      </c>
      <c r="D192" s="5" t="s">
        <v>1636</v>
      </c>
      <c r="E192" s="5" t="s">
        <v>1637</v>
      </c>
      <c r="F192" s="5" t="s">
        <v>1621</v>
      </c>
      <c r="G192" s="5" t="s">
        <v>1250</v>
      </c>
      <c r="J192" s="5" t="s">
        <v>1638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C3" sqref="C3"/>
    </sheetView>
  </sheetViews>
  <sheetFormatPr defaultColWidth="9.125" defaultRowHeight="13.8"/>
  <cols>
    <col min="1" max="1" width="9.125" style="125" hidden="1" customWidth="1"/>
    <col min="2" max="2" width="9.125" style="36" hidden="1" customWidth="1"/>
    <col min="3" max="3" width="3.75" style="232" customWidth="1"/>
    <col min="4" max="4" width="6.25" style="36" customWidth="1"/>
    <col min="5" max="5" width="46.375" style="36" customWidth="1"/>
    <col min="6" max="6" width="3.75" style="36" customWidth="1"/>
    <col min="7" max="7" width="5.75" style="36" customWidth="1"/>
    <col min="8" max="8" width="41.375" style="36" bestFit="1" customWidth="1"/>
    <col min="9" max="9" width="3.75" style="36" customWidth="1"/>
    <col min="10" max="10" width="5.75" style="36" customWidth="1"/>
    <col min="11" max="11" width="32.625" style="36" customWidth="1"/>
    <col min="12" max="12" width="14.875" style="36" customWidth="1"/>
    <col min="13" max="13" width="3.75" style="212" hidden="1" customWidth="1"/>
    <col min="14" max="16" width="9.125" style="212" hidden="1" customWidth="1"/>
    <col min="17" max="17" width="25.75" style="359" hidden="1" customWidth="1"/>
    <col min="18" max="18" width="14.375" style="212" hidden="1" customWidth="1"/>
    <col min="19" max="22" width="9.125" style="356"/>
    <col min="23" max="16384" width="9.125" style="36"/>
  </cols>
  <sheetData>
    <row r="1" spans="1:256" s="202" customFormat="1" ht="16.5" hidden="1" customHeight="1">
      <c r="C1" s="350"/>
      <c r="H1" s="350"/>
      <c r="I1" s="350"/>
      <c r="J1" s="350"/>
      <c r="K1" s="350" t="s">
        <v>514</v>
      </c>
      <c r="L1" s="360" t="s">
        <v>400</v>
      </c>
      <c r="M1" s="395" t="s">
        <v>513</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15"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2">
      <c r="A4" s="125"/>
      <c r="B4" s="36"/>
      <c r="C4" s="230"/>
      <c r="D4" s="1172" t="s">
        <v>396</v>
      </c>
      <c r="E4" s="1173"/>
      <c r="F4" s="1173"/>
      <c r="G4" s="1173"/>
      <c r="H4" s="1174"/>
      <c r="I4" s="435"/>
      <c r="M4" s="212"/>
      <c r="N4" s="212"/>
      <c r="O4" s="212"/>
      <c r="P4" s="212"/>
      <c r="Q4" s="359"/>
      <c r="R4" s="212"/>
      <c r="S4" s="356"/>
      <c r="T4" s="356"/>
      <c r="U4" s="356"/>
      <c r="V4" s="356"/>
    </row>
    <row r="5" spans="1:256" s="126" customFormat="1" ht="3.15"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75"/>
      <c r="E6" s="1175"/>
      <c r="F6" s="1176" t="s">
        <v>83</v>
      </c>
      <c r="G6" s="1176"/>
      <c r="H6" s="234"/>
      <c r="I6" s="234"/>
      <c r="J6" s="237"/>
      <c r="K6" s="238"/>
      <c r="L6" s="238"/>
      <c r="M6" s="212"/>
      <c r="N6" s="212"/>
      <c r="O6" s="212"/>
      <c r="P6" s="212"/>
      <c r="Q6" s="359"/>
      <c r="R6" s="212"/>
      <c r="S6" s="356"/>
      <c r="T6" s="356"/>
      <c r="U6" s="356"/>
      <c r="V6" s="356"/>
    </row>
    <row r="7" spans="1:256" ht="3.15" customHeight="1"/>
    <row r="8" spans="1:256" s="126" customFormat="1">
      <c r="A8" s="125"/>
      <c r="B8" s="36"/>
      <c r="C8" s="230"/>
      <c r="D8" s="1163" t="s">
        <v>16</v>
      </c>
      <c r="E8" s="1163"/>
      <c r="F8" s="1163" t="s">
        <v>397</v>
      </c>
      <c r="G8" s="1163"/>
      <c r="H8" s="1163"/>
      <c r="I8" s="1177" t="s">
        <v>398</v>
      </c>
      <c r="J8" s="1177"/>
      <c r="K8" s="1177"/>
      <c r="L8" s="1177"/>
      <c r="M8" s="212"/>
      <c r="N8" s="212"/>
      <c r="O8" s="212"/>
      <c r="P8" s="212"/>
      <c r="Q8" s="359"/>
      <c r="R8" s="212"/>
      <c r="S8" s="356"/>
      <c r="T8" s="356"/>
      <c r="U8" s="356"/>
      <c r="V8" s="356"/>
    </row>
    <row r="9" spans="1:256" s="126" customFormat="1" ht="20.25" customHeight="1">
      <c r="A9" s="125"/>
      <c r="B9" s="36"/>
      <c r="C9" s="230"/>
      <c r="D9" s="240" t="s">
        <v>91</v>
      </c>
      <c r="E9" s="240" t="s">
        <v>399</v>
      </c>
      <c r="F9" s="1168" t="s">
        <v>91</v>
      </c>
      <c r="G9" s="1169"/>
      <c r="H9" s="241" t="s">
        <v>399</v>
      </c>
      <c r="I9" s="1170" t="s">
        <v>91</v>
      </c>
      <c r="J9" s="1170"/>
      <c r="K9" s="241" t="s">
        <v>399</v>
      </c>
      <c r="L9" s="241" t="s">
        <v>400</v>
      </c>
      <c r="M9" s="212"/>
      <c r="N9" s="212"/>
      <c r="O9" s="212"/>
      <c r="P9" s="212"/>
      <c r="Q9" s="359"/>
      <c r="R9" s="212"/>
      <c r="S9" s="356"/>
      <c r="T9" s="356"/>
      <c r="U9" s="356"/>
      <c r="V9" s="356"/>
    </row>
    <row r="10" spans="1:256" ht="12.15" customHeight="1">
      <c r="C10" s="249"/>
      <c r="D10" s="354" t="s">
        <v>92</v>
      </c>
      <c r="E10" s="354" t="s">
        <v>48</v>
      </c>
      <c r="F10" s="1171" t="s">
        <v>49</v>
      </c>
      <c r="G10" s="1171"/>
      <c r="H10" s="354" t="s">
        <v>50</v>
      </c>
      <c r="I10" s="1171" t="s">
        <v>67</v>
      </c>
      <c r="J10" s="1171"/>
      <c r="K10" s="354" t="s">
        <v>68</v>
      </c>
      <c r="L10" s="354" t="s">
        <v>182</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521</v>
      </c>
      <c r="N11" s="212"/>
      <c r="O11" s="212"/>
      <c r="P11" s="212" t="s">
        <v>519</v>
      </c>
      <c r="Q11" s="359" t="s">
        <v>520</v>
      </c>
      <c r="R11" s="212" t="s">
        <v>583</v>
      </c>
      <c r="S11" s="356"/>
      <c r="T11" s="356"/>
      <c r="U11" s="356"/>
      <c r="V11" s="356"/>
    </row>
    <row r="12" spans="1:256" s="265" customFormat="1" ht="1.2" customHeight="1">
      <c r="A12" s="89"/>
      <c r="B12" s="186" t="s">
        <v>404</v>
      </c>
      <c r="C12" s="1162"/>
      <c r="D12" s="1163">
        <v>1</v>
      </c>
      <c r="E12" s="1164" t="s">
        <v>1650</v>
      </c>
      <c r="F12" s="1100"/>
      <c r="G12" s="1098">
        <v>0</v>
      </c>
      <c r="H12" s="357"/>
      <c r="I12" s="250"/>
      <c r="J12" s="394" t="s">
        <v>518</v>
      </c>
      <c r="K12" s="733"/>
      <c r="L12" s="266"/>
      <c r="M12" s="829">
        <f>mergeValue(H12)</f>
        <v>0</v>
      </c>
      <c r="N12" s="1008"/>
      <c r="O12" s="1008"/>
      <c r="P12" s="829" t="str">
        <f>IF(ISERROR(MATCH(Q12,MODesc,0)),"n","y")</f>
        <v>n</v>
      </c>
      <c r="Q12" s="1008" t="s">
        <v>1650</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1.2" customHeight="1">
      <c r="A13" s="89"/>
      <c r="B13" s="186" t="s">
        <v>404</v>
      </c>
      <c r="C13" s="1162"/>
      <c r="D13" s="1163"/>
      <c r="E13" s="1165"/>
      <c r="F13" s="1166"/>
      <c r="G13" s="1163">
        <v>1</v>
      </c>
      <c r="H13" s="1161" t="s">
        <v>782</v>
      </c>
      <c r="I13" s="250"/>
      <c r="J13" s="394" t="s">
        <v>518</v>
      </c>
      <c r="K13" s="733"/>
      <c r="L13" s="266"/>
      <c r="M13" s="829" t="str">
        <f>mergeValue(H13)</f>
        <v>город Санкт-Петербург</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35.25" customHeight="1">
      <c r="A14" s="89"/>
      <c r="B14" s="186" t="s">
        <v>404</v>
      </c>
      <c r="C14" s="1162"/>
      <c r="D14" s="1163"/>
      <c r="E14" s="1165"/>
      <c r="F14" s="1167"/>
      <c r="G14" s="1163"/>
      <c r="H14" s="1161"/>
      <c r="I14" s="1123"/>
      <c r="J14" s="1098">
        <v>1</v>
      </c>
      <c r="K14" s="1099" t="s">
        <v>782</v>
      </c>
      <c r="L14" s="247" t="s">
        <v>783</v>
      </c>
      <c r="M14" s="829" t="str">
        <f>mergeValue(H14)</f>
        <v>город Санкт-Петербург</v>
      </c>
      <c r="N14" s="1008"/>
      <c r="O14" s="1008"/>
      <c r="P14" s="1008"/>
      <c r="Q14" s="1008"/>
      <c r="R14" s="829" t="str">
        <f>K14&amp;" ("&amp;L14&amp;")"</f>
        <v>город Санкт-Петербург (40000000)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1.2" customHeight="1">
      <c r="A15" s="36"/>
      <c r="B15" s="36" t="s">
        <v>401</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15"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199999999999999">
      <c r="A19" s="255"/>
      <c r="C19" s="257"/>
      <c r="D19" s="258"/>
      <c r="E19" s="258"/>
      <c r="M19" s="212"/>
      <c r="N19" s="212"/>
      <c r="O19" s="212"/>
      <c r="P19" s="212"/>
      <c r="Q19" s="359"/>
      <c r="R19" s="212"/>
      <c r="S19" s="356"/>
      <c r="T19" s="356"/>
      <c r="U19" s="356"/>
      <c r="V19" s="356"/>
    </row>
    <row r="20" spans="1:22" s="256" customFormat="1" ht="10.199999999999999">
      <c r="A20" s="255"/>
      <c r="C20" s="257"/>
      <c r="D20" s="258"/>
      <c r="E20" s="258"/>
      <c r="M20" s="212"/>
      <c r="N20" s="212"/>
      <c r="O20" s="212"/>
      <c r="P20" s="212"/>
      <c r="Q20" s="359"/>
      <c r="R20" s="212"/>
      <c r="S20" s="356"/>
      <c r="T20" s="356"/>
      <c r="U20" s="356"/>
      <c r="V20" s="356"/>
    </row>
  </sheetData>
  <sheetProtection algorithmName="SHA-512" hashValue="1+8OIV7rqEzctAj+0+XlRSh3u4GzjmusjEHoeJ6A/P9h7dfvz1U6U5IFxKAmYlFigLd6kEckXVHNJvnqwuTQlA==" saltValue="4X8fbWusDlIjZjBTpBKEj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ColWidth="9.125" defaultRowHeight="11.4"/>
  <cols>
    <col min="1" max="16384" width="9.1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ColWidth="9.125" defaultRowHeight="13.2"/>
  <cols>
    <col min="1" max="16384" width="9.1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25" defaultRowHeight="11.4"/>
  <cols>
    <col min="1" max="16384" width="9.1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ColWidth="9.125" defaultRowHeight="11.4"/>
  <cols>
    <col min="1" max="16384" width="9.1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4"/>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ColWidth="9.125" defaultRowHeight="11.4"/>
  <cols>
    <col min="1" max="16384" width="9.1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4"/>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13"/>
  <sheetViews>
    <sheetView showGridLines="0" zoomScaleNormal="100" workbookViewId="0"/>
  </sheetViews>
  <sheetFormatPr defaultRowHeight="11.4"/>
  <cols>
    <col min="1" max="1" width="9.125" style="1056"/>
  </cols>
  <sheetData>
    <row r="1" spans="1:4">
      <c r="A1" s="1056" t="s">
        <v>1007</v>
      </c>
      <c r="B1" t="s">
        <v>513</v>
      </c>
      <c r="C1" t="s">
        <v>514</v>
      </c>
      <c r="D1" t="s">
        <v>1006</v>
      </c>
    </row>
    <row r="2" spans="1:4">
      <c r="A2" s="1056">
        <v>1</v>
      </c>
      <c r="B2" t="s">
        <v>782</v>
      </c>
      <c r="C2" t="s">
        <v>784</v>
      </c>
      <c r="D2" t="s">
        <v>785</v>
      </c>
    </row>
    <row r="3" spans="1:4">
      <c r="A3" s="1056">
        <v>2</v>
      </c>
      <c r="B3" t="s">
        <v>782</v>
      </c>
      <c r="C3" t="s">
        <v>786</v>
      </c>
      <c r="D3" t="s">
        <v>787</v>
      </c>
    </row>
    <row r="4" spans="1:4">
      <c r="A4" s="1056">
        <v>3</v>
      </c>
      <c r="B4" t="s">
        <v>782</v>
      </c>
      <c r="C4" t="s">
        <v>788</v>
      </c>
      <c r="D4" t="s">
        <v>789</v>
      </c>
    </row>
    <row r="5" spans="1:4">
      <c r="A5" s="1056">
        <v>4</v>
      </c>
      <c r="B5" t="s">
        <v>782</v>
      </c>
      <c r="C5" t="s">
        <v>790</v>
      </c>
      <c r="D5" t="s">
        <v>791</v>
      </c>
    </row>
    <row r="6" spans="1:4">
      <c r="A6" s="1056">
        <v>5</v>
      </c>
      <c r="B6" t="s">
        <v>782</v>
      </c>
      <c r="C6" t="s">
        <v>792</v>
      </c>
      <c r="D6" t="s">
        <v>793</v>
      </c>
    </row>
    <row r="7" spans="1:4">
      <c r="A7" s="1056">
        <v>6</v>
      </c>
      <c r="B7" t="s">
        <v>782</v>
      </c>
      <c r="C7" t="s">
        <v>794</v>
      </c>
      <c r="D7" t="s">
        <v>795</v>
      </c>
    </row>
    <row r="8" spans="1:4">
      <c r="A8" s="1056">
        <v>7</v>
      </c>
      <c r="B8" t="s">
        <v>782</v>
      </c>
      <c r="C8" t="s">
        <v>796</v>
      </c>
      <c r="D8" t="s">
        <v>797</v>
      </c>
    </row>
    <row r="9" spans="1:4">
      <c r="A9" s="1056">
        <v>8</v>
      </c>
      <c r="B9" t="s">
        <v>782</v>
      </c>
      <c r="C9" t="s">
        <v>798</v>
      </c>
      <c r="D9" t="s">
        <v>799</v>
      </c>
    </row>
    <row r="10" spans="1:4">
      <c r="A10" s="1056">
        <v>9</v>
      </c>
      <c r="B10" t="s">
        <v>782</v>
      </c>
      <c r="C10" t="s">
        <v>782</v>
      </c>
      <c r="D10" t="s">
        <v>783</v>
      </c>
    </row>
    <row r="11" spans="1:4">
      <c r="A11" s="1056">
        <v>10</v>
      </c>
      <c r="B11" t="s">
        <v>782</v>
      </c>
      <c r="C11" t="s">
        <v>800</v>
      </c>
      <c r="D11" t="s">
        <v>801</v>
      </c>
    </row>
    <row r="12" spans="1:4">
      <c r="A12" s="1056">
        <v>11</v>
      </c>
      <c r="B12" t="s">
        <v>782</v>
      </c>
      <c r="C12" t="s">
        <v>802</v>
      </c>
      <c r="D12" t="s">
        <v>803</v>
      </c>
    </row>
    <row r="13" spans="1:4">
      <c r="A13" s="1056">
        <v>12</v>
      </c>
      <c r="B13" t="s">
        <v>782</v>
      </c>
      <c r="C13" t="s">
        <v>804</v>
      </c>
      <c r="D13" t="s">
        <v>805</v>
      </c>
    </row>
    <row r="14" spans="1:4">
      <c r="A14" s="1056">
        <v>13</v>
      </c>
      <c r="B14" t="s">
        <v>782</v>
      </c>
      <c r="C14" t="s">
        <v>806</v>
      </c>
      <c r="D14" t="s">
        <v>807</v>
      </c>
    </row>
    <row r="15" spans="1:4">
      <c r="A15" s="1056">
        <v>14</v>
      </c>
      <c r="B15" t="s">
        <v>782</v>
      </c>
      <c r="C15" t="s">
        <v>808</v>
      </c>
      <c r="D15" t="s">
        <v>809</v>
      </c>
    </row>
    <row r="16" spans="1:4">
      <c r="A16" s="1056">
        <v>15</v>
      </c>
      <c r="B16" t="s">
        <v>782</v>
      </c>
      <c r="C16" t="s">
        <v>810</v>
      </c>
      <c r="D16" t="s">
        <v>811</v>
      </c>
    </row>
    <row r="17" spans="1:4">
      <c r="A17" s="1056">
        <v>16</v>
      </c>
      <c r="B17" t="s">
        <v>782</v>
      </c>
      <c r="C17" t="s">
        <v>812</v>
      </c>
      <c r="D17" t="s">
        <v>813</v>
      </c>
    </row>
    <row r="18" spans="1:4">
      <c r="A18" s="1056">
        <v>17</v>
      </c>
      <c r="B18" t="s">
        <v>782</v>
      </c>
      <c r="C18" t="s">
        <v>814</v>
      </c>
      <c r="D18" t="s">
        <v>815</v>
      </c>
    </row>
    <row r="19" spans="1:4">
      <c r="A19" s="1056">
        <v>18</v>
      </c>
      <c r="B19" t="s">
        <v>782</v>
      </c>
      <c r="C19" t="s">
        <v>816</v>
      </c>
      <c r="D19" t="s">
        <v>817</v>
      </c>
    </row>
    <row r="20" spans="1:4">
      <c r="A20" s="1056">
        <v>19</v>
      </c>
      <c r="B20" t="s">
        <v>782</v>
      </c>
      <c r="C20" t="s">
        <v>818</v>
      </c>
      <c r="D20" t="s">
        <v>819</v>
      </c>
    </row>
    <row r="21" spans="1:4">
      <c r="A21" s="1056">
        <v>20</v>
      </c>
      <c r="B21" t="s">
        <v>782</v>
      </c>
      <c r="C21" t="s">
        <v>820</v>
      </c>
      <c r="D21" t="s">
        <v>821</v>
      </c>
    </row>
    <row r="22" spans="1:4">
      <c r="A22" s="1056">
        <v>21</v>
      </c>
      <c r="B22" t="s">
        <v>782</v>
      </c>
      <c r="C22" t="s">
        <v>822</v>
      </c>
      <c r="D22" t="s">
        <v>823</v>
      </c>
    </row>
    <row r="23" spans="1:4">
      <c r="A23" s="1056">
        <v>22</v>
      </c>
      <c r="B23" t="s">
        <v>782</v>
      </c>
      <c r="C23" t="s">
        <v>824</v>
      </c>
      <c r="D23" t="s">
        <v>825</v>
      </c>
    </row>
    <row r="24" spans="1:4">
      <c r="A24" s="1056">
        <v>23</v>
      </c>
      <c r="B24" t="s">
        <v>782</v>
      </c>
      <c r="C24" t="s">
        <v>826</v>
      </c>
      <c r="D24" t="s">
        <v>827</v>
      </c>
    </row>
    <row r="25" spans="1:4">
      <c r="A25" s="1056">
        <v>24</v>
      </c>
      <c r="B25" t="s">
        <v>782</v>
      </c>
      <c r="C25" t="s">
        <v>828</v>
      </c>
      <c r="D25" t="s">
        <v>829</v>
      </c>
    </row>
    <row r="26" spans="1:4">
      <c r="A26" s="1056">
        <v>25</v>
      </c>
      <c r="B26" t="s">
        <v>782</v>
      </c>
      <c r="C26" t="s">
        <v>830</v>
      </c>
      <c r="D26" t="s">
        <v>831</v>
      </c>
    </row>
    <row r="27" spans="1:4">
      <c r="A27" s="1056">
        <v>26</v>
      </c>
      <c r="B27" t="s">
        <v>782</v>
      </c>
      <c r="C27" t="s">
        <v>832</v>
      </c>
      <c r="D27" t="s">
        <v>833</v>
      </c>
    </row>
    <row r="28" spans="1:4">
      <c r="A28" s="1056">
        <v>27</v>
      </c>
      <c r="B28" t="s">
        <v>782</v>
      </c>
      <c r="C28" t="s">
        <v>834</v>
      </c>
      <c r="D28" t="s">
        <v>835</v>
      </c>
    </row>
    <row r="29" spans="1:4">
      <c r="A29" s="1056">
        <v>28</v>
      </c>
      <c r="B29" t="s">
        <v>782</v>
      </c>
      <c r="C29" t="s">
        <v>836</v>
      </c>
      <c r="D29" t="s">
        <v>837</v>
      </c>
    </row>
    <row r="30" spans="1:4">
      <c r="A30" s="1056">
        <v>29</v>
      </c>
      <c r="B30" t="s">
        <v>782</v>
      </c>
      <c r="C30" t="s">
        <v>838</v>
      </c>
      <c r="D30" t="s">
        <v>839</v>
      </c>
    </row>
    <row r="31" spans="1:4">
      <c r="A31" s="1056">
        <v>30</v>
      </c>
      <c r="B31" t="s">
        <v>782</v>
      </c>
      <c r="C31" t="s">
        <v>840</v>
      </c>
      <c r="D31" t="s">
        <v>841</v>
      </c>
    </row>
    <row r="32" spans="1:4">
      <c r="A32" s="1056">
        <v>31</v>
      </c>
      <c r="B32" t="s">
        <v>782</v>
      </c>
      <c r="C32" t="s">
        <v>842</v>
      </c>
      <c r="D32" t="s">
        <v>843</v>
      </c>
    </row>
    <row r="33" spans="1:4">
      <c r="A33" s="1056">
        <v>32</v>
      </c>
      <c r="B33" t="s">
        <v>782</v>
      </c>
      <c r="C33" t="s">
        <v>844</v>
      </c>
      <c r="D33" t="s">
        <v>845</v>
      </c>
    </row>
    <row r="34" spans="1:4">
      <c r="A34" s="1056">
        <v>33</v>
      </c>
      <c r="B34" t="s">
        <v>782</v>
      </c>
      <c r="C34" t="s">
        <v>846</v>
      </c>
      <c r="D34" t="s">
        <v>847</v>
      </c>
    </row>
    <row r="35" spans="1:4">
      <c r="A35" s="1056">
        <v>34</v>
      </c>
      <c r="B35" t="s">
        <v>782</v>
      </c>
      <c r="C35" t="s">
        <v>848</v>
      </c>
      <c r="D35" t="s">
        <v>849</v>
      </c>
    </row>
    <row r="36" spans="1:4">
      <c r="A36" s="1056">
        <v>35</v>
      </c>
      <c r="B36" t="s">
        <v>782</v>
      </c>
      <c r="C36" t="s">
        <v>850</v>
      </c>
      <c r="D36" t="s">
        <v>851</v>
      </c>
    </row>
    <row r="37" spans="1:4">
      <c r="A37" s="1056">
        <v>36</v>
      </c>
      <c r="B37" t="s">
        <v>782</v>
      </c>
      <c r="C37" t="s">
        <v>852</v>
      </c>
      <c r="D37" t="s">
        <v>853</v>
      </c>
    </row>
    <row r="38" spans="1:4">
      <c r="A38" s="1056">
        <v>37</v>
      </c>
      <c r="B38" t="s">
        <v>782</v>
      </c>
      <c r="C38" t="s">
        <v>854</v>
      </c>
      <c r="D38" t="s">
        <v>855</v>
      </c>
    </row>
    <row r="39" spans="1:4">
      <c r="A39" s="1056">
        <v>38</v>
      </c>
      <c r="B39" t="s">
        <v>782</v>
      </c>
      <c r="C39" t="s">
        <v>856</v>
      </c>
      <c r="D39" t="s">
        <v>857</v>
      </c>
    </row>
    <row r="40" spans="1:4">
      <c r="A40" s="1056">
        <v>39</v>
      </c>
      <c r="B40" t="s">
        <v>782</v>
      </c>
      <c r="C40" t="s">
        <v>858</v>
      </c>
      <c r="D40" t="s">
        <v>859</v>
      </c>
    </row>
    <row r="41" spans="1:4">
      <c r="A41" s="1056">
        <v>40</v>
      </c>
      <c r="B41" t="s">
        <v>782</v>
      </c>
      <c r="C41" t="s">
        <v>860</v>
      </c>
      <c r="D41" t="s">
        <v>861</v>
      </c>
    </row>
    <row r="42" spans="1:4">
      <c r="A42" s="1056">
        <v>41</v>
      </c>
      <c r="B42" t="s">
        <v>782</v>
      </c>
      <c r="C42" t="s">
        <v>862</v>
      </c>
      <c r="D42" t="s">
        <v>863</v>
      </c>
    </row>
    <row r="43" spans="1:4">
      <c r="A43" s="1056">
        <v>42</v>
      </c>
      <c r="B43" t="s">
        <v>782</v>
      </c>
      <c r="C43" t="s">
        <v>864</v>
      </c>
      <c r="D43" t="s">
        <v>865</v>
      </c>
    </row>
    <row r="44" spans="1:4">
      <c r="A44" s="1056">
        <v>43</v>
      </c>
      <c r="B44" t="s">
        <v>782</v>
      </c>
      <c r="C44" t="s">
        <v>866</v>
      </c>
      <c r="D44" t="s">
        <v>867</v>
      </c>
    </row>
    <row r="45" spans="1:4">
      <c r="A45" s="1056">
        <v>44</v>
      </c>
      <c r="B45" t="s">
        <v>782</v>
      </c>
      <c r="C45" t="s">
        <v>868</v>
      </c>
      <c r="D45" t="s">
        <v>869</v>
      </c>
    </row>
    <row r="46" spans="1:4">
      <c r="A46" s="1056">
        <v>45</v>
      </c>
      <c r="B46" t="s">
        <v>782</v>
      </c>
      <c r="C46" t="s">
        <v>870</v>
      </c>
      <c r="D46" t="s">
        <v>871</v>
      </c>
    </row>
    <row r="47" spans="1:4">
      <c r="A47" s="1056">
        <v>46</v>
      </c>
      <c r="B47" t="s">
        <v>782</v>
      </c>
      <c r="C47" t="s">
        <v>872</v>
      </c>
      <c r="D47" t="s">
        <v>873</v>
      </c>
    </row>
    <row r="48" spans="1:4">
      <c r="A48" s="1056">
        <v>47</v>
      </c>
      <c r="B48" t="s">
        <v>782</v>
      </c>
      <c r="C48" t="s">
        <v>874</v>
      </c>
      <c r="D48" t="s">
        <v>875</v>
      </c>
    </row>
    <row r="49" spans="1:4">
      <c r="A49" s="1056">
        <v>48</v>
      </c>
      <c r="B49" t="s">
        <v>782</v>
      </c>
      <c r="C49" t="s">
        <v>876</v>
      </c>
      <c r="D49" t="s">
        <v>877</v>
      </c>
    </row>
    <row r="50" spans="1:4">
      <c r="A50" s="1056">
        <v>49</v>
      </c>
      <c r="B50" t="s">
        <v>782</v>
      </c>
      <c r="C50" t="s">
        <v>878</v>
      </c>
      <c r="D50" t="s">
        <v>879</v>
      </c>
    </row>
    <row r="51" spans="1:4">
      <c r="A51" s="1056">
        <v>50</v>
      </c>
      <c r="B51" t="s">
        <v>782</v>
      </c>
      <c r="C51" t="s">
        <v>880</v>
      </c>
      <c r="D51" t="s">
        <v>881</v>
      </c>
    </row>
    <row r="52" spans="1:4">
      <c r="A52" s="1056">
        <v>51</v>
      </c>
      <c r="B52" t="s">
        <v>782</v>
      </c>
      <c r="C52" t="s">
        <v>882</v>
      </c>
      <c r="D52" t="s">
        <v>883</v>
      </c>
    </row>
    <row r="53" spans="1:4">
      <c r="A53" s="1056">
        <v>52</v>
      </c>
      <c r="B53" t="s">
        <v>782</v>
      </c>
      <c r="C53" t="s">
        <v>884</v>
      </c>
      <c r="D53" t="s">
        <v>885</v>
      </c>
    </row>
    <row r="54" spans="1:4">
      <c r="A54" s="1056">
        <v>53</v>
      </c>
      <c r="B54" t="s">
        <v>782</v>
      </c>
      <c r="C54" t="s">
        <v>886</v>
      </c>
      <c r="D54" t="s">
        <v>887</v>
      </c>
    </row>
    <row r="55" spans="1:4">
      <c r="A55" s="1056">
        <v>54</v>
      </c>
      <c r="B55" t="s">
        <v>782</v>
      </c>
      <c r="C55" t="s">
        <v>888</v>
      </c>
      <c r="D55" t="s">
        <v>889</v>
      </c>
    </row>
    <row r="56" spans="1:4">
      <c r="A56" s="1056">
        <v>55</v>
      </c>
      <c r="B56" t="s">
        <v>782</v>
      </c>
      <c r="C56" t="s">
        <v>890</v>
      </c>
      <c r="D56" t="s">
        <v>891</v>
      </c>
    </row>
    <row r="57" spans="1:4">
      <c r="A57" s="1056">
        <v>56</v>
      </c>
      <c r="B57" t="s">
        <v>782</v>
      </c>
      <c r="C57" t="s">
        <v>892</v>
      </c>
      <c r="D57" t="s">
        <v>893</v>
      </c>
    </row>
    <row r="58" spans="1:4">
      <c r="A58" s="1056">
        <v>57</v>
      </c>
      <c r="B58" t="s">
        <v>782</v>
      </c>
      <c r="C58" t="s">
        <v>894</v>
      </c>
      <c r="D58" t="s">
        <v>895</v>
      </c>
    </row>
    <row r="59" spans="1:4">
      <c r="A59" s="1056">
        <v>58</v>
      </c>
      <c r="B59" t="s">
        <v>782</v>
      </c>
      <c r="C59" t="s">
        <v>896</v>
      </c>
      <c r="D59" t="s">
        <v>897</v>
      </c>
    </row>
    <row r="60" spans="1:4">
      <c r="A60" s="1056">
        <v>59</v>
      </c>
      <c r="B60" t="s">
        <v>782</v>
      </c>
      <c r="C60" t="s">
        <v>898</v>
      </c>
      <c r="D60" t="s">
        <v>899</v>
      </c>
    </row>
    <row r="61" spans="1:4">
      <c r="A61" s="1056">
        <v>60</v>
      </c>
      <c r="B61" t="s">
        <v>782</v>
      </c>
      <c r="C61" t="s">
        <v>900</v>
      </c>
      <c r="D61" t="s">
        <v>901</v>
      </c>
    </row>
    <row r="62" spans="1:4">
      <c r="A62" s="1056">
        <v>61</v>
      </c>
      <c r="B62" t="s">
        <v>782</v>
      </c>
      <c r="C62" t="s">
        <v>902</v>
      </c>
      <c r="D62" t="s">
        <v>903</v>
      </c>
    </row>
    <row r="63" spans="1:4">
      <c r="A63" s="1056">
        <v>62</v>
      </c>
      <c r="B63" t="s">
        <v>782</v>
      </c>
      <c r="C63" t="s">
        <v>904</v>
      </c>
      <c r="D63" t="s">
        <v>905</v>
      </c>
    </row>
    <row r="64" spans="1:4">
      <c r="A64" s="1056">
        <v>63</v>
      </c>
      <c r="B64" t="s">
        <v>782</v>
      </c>
      <c r="C64" t="s">
        <v>906</v>
      </c>
      <c r="D64" t="s">
        <v>907</v>
      </c>
    </row>
    <row r="65" spans="1:4">
      <c r="A65" s="1056">
        <v>64</v>
      </c>
      <c r="B65" t="s">
        <v>782</v>
      </c>
      <c r="C65" t="s">
        <v>908</v>
      </c>
      <c r="D65" t="s">
        <v>909</v>
      </c>
    </row>
    <row r="66" spans="1:4">
      <c r="A66" s="1056">
        <v>65</v>
      </c>
      <c r="B66" t="s">
        <v>782</v>
      </c>
      <c r="C66" t="s">
        <v>910</v>
      </c>
      <c r="D66" t="s">
        <v>911</v>
      </c>
    </row>
    <row r="67" spans="1:4">
      <c r="A67" s="1056">
        <v>66</v>
      </c>
      <c r="B67" t="s">
        <v>782</v>
      </c>
      <c r="C67" t="s">
        <v>912</v>
      </c>
      <c r="D67" t="s">
        <v>913</v>
      </c>
    </row>
    <row r="68" spans="1:4">
      <c r="A68" s="1056">
        <v>67</v>
      </c>
      <c r="B68" t="s">
        <v>782</v>
      </c>
      <c r="C68" t="s">
        <v>914</v>
      </c>
      <c r="D68" t="s">
        <v>915</v>
      </c>
    </row>
    <row r="69" spans="1:4">
      <c r="A69" s="1056">
        <v>68</v>
      </c>
      <c r="B69" t="s">
        <v>782</v>
      </c>
      <c r="C69" t="s">
        <v>916</v>
      </c>
      <c r="D69" t="s">
        <v>917</v>
      </c>
    </row>
    <row r="70" spans="1:4">
      <c r="A70" s="1056">
        <v>69</v>
      </c>
      <c r="B70" t="s">
        <v>782</v>
      </c>
      <c r="C70" t="s">
        <v>918</v>
      </c>
      <c r="D70" t="s">
        <v>919</v>
      </c>
    </row>
    <row r="71" spans="1:4">
      <c r="A71" s="1056">
        <v>70</v>
      </c>
      <c r="B71" t="s">
        <v>782</v>
      </c>
      <c r="C71" t="s">
        <v>920</v>
      </c>
      <c r="D71" t="s">
        <v>921</v>
      </c>
    </row>
    <row r="72" spans="1:4">
      <c r="A72" s="1056">
        <v>71</v>
      </c>
      <c r="B72" t="s">
        <v>782</v>
      </c>
      <c r="C72" t="s">
        <v>922</v>
      </c>
      <c r="D72" t="s">
        <v>923</v>
      </c>
    </row>
    <row r="73" spans="1:4">
      <c r="A73" s="1056">
        <v>72</v>
      </c>
      <c r="B73" t="s">
        <v>782</v>
      </c>
      <c r="C73" t="s">
        <v>924</v>
      </c>
      <c r="D73" t="s">
        <v>925</v>
      </c>
    </row>
    <row r="74" spans="1:4">
      <c r="A74" s="1056">
        <v>73</v>
      </c>
      <c r="B74" t="s">
        <v>782</v>
      </c>
      <c r="C74" t="s">
        <v>926</v>
      </c>
      <c r="D74" t="s">
        <v>927</v>
      </c>
    </row>
    <row r="75" spans="1:4">
      <c r="A75" s="1056">
        <v>74</v>
      </c>
      <c r="B75" t="s">
        <v>782</v>
      </c>
      <c r="C75" t="s">
        <v>928</v>
      </c>
      <c r="D75" t="s">
        <v>929</v>
      </c>
    </row>
    <row r="76" spans="1:4">
      <c r="A76" s="1056">
        <v>75</v>
      </c>
      <c r="B76" t="s">
        <v>782</v>
      </c>
      <c r="C76" t="s">
        <v>930</v>
      </c>
      <c r="D76" t="s">
        <v>931</v>
      </c>
    </row>
    <row r="77" spans="1:4">
      <c r="A77" s="1056">
        <v>76</v>
      </c>
      <c r="B77" t="s">
        <v>782</v>
      </c>
      <c r="C77" t="s">
        <v>932</v>
      </c>
      <c r="D77" t="s">
        <v>933</v>
      </c>
    </row>
    <row r="78" spans="1:4">
      <c r="A78" s="1056">
        <v>77</v>
      </c>
      <c r="B78" t="s">
        <v>782</v>
      </c>
      <c r="C78" t="s">
        <v>934</v>
      </c>
      <c r="D78" t="s">
        <v>935</v>
      </c>
    </row>
    <row r="79" spans="1:4">
      <c r="A79" s="1056">
        <v>78</v>
      </c>
      <c r="B79" t="s">
        <v>782</v>
      </c>
      <c r="C79" t="s">
        <v>936</v>
      </c>
      <c r="D79" t="s">
        <v>937</v>
      </c>
    </row>
    <row r="80" spans="1:4">
      <c r="A80" s="1056">
        <v>79</v>
      </c>
      <c r="B80" t="s">
        <v>782</v>
      </c>
      <c r="C80" t="s">
        <v>938</v>
      </c>
      <c r="D80" t="s">
        <v>939</v>
      </c>
    </row>
    <row r="81" spans="1:4">
      <c r="A81" s="1056">
        <v>80</v>
      </c>
      <c r="B81" t="s">
        <v>782</v>
      </c>
      <c r="C81" t="s">
        <v>940</v>
      </c>
      <c r="D81" t="s">
        <v>941</v>
      </c>
    </row>
    <row r="82" spans="1:4">
      <c r="A82" s="1056">
        <v>81</v>
      </c>
      <c r="B82" t="s">
        <v>782</v>
      </c>
      <c r="C82" t="s">
        <v>942</v>
      </c>
      <c r="D82" t="s">
        <v>943</v>
      </c>
    </row>
    <row r="83" spans="1:4">
      <c r="A83" s="1056">
        <v>82</v>
      </c>
      <c r="B83" t="s">
        <v>782</v>
      </c>
      <c r="C83" t="s">
        <v>944</v>
      </c>
      <c r="D83" t="s">
        <v>945</v>
      </c>
    </row>
    <row r="84" spans="1:4">
      <c r="A84" s="1056">
        <v>83</v>
      </c>
      <c r="B84" t="s">
        <v>782</v>
      </c>
      <c r="C84" t="s">
        <v>946</v>
      </c>
      <c r="D84" t="s">
        <v>947</v>
      </c>
    </row>
    <row r="85" spans="1:4">
      <c r="A85" s="1056">
        <v>84</v>
      </c>
      <c r="B85" t="s">
        <v>782</v>
      </c>
      <c r="C85" t="s">
        <v>948</v>
      </c>
      <c r="D85" t="s">
        <v>949</v>
      </c>
    </row>
    <row r="86" spans="1:4">
      <c r="A86" s="1056">
        <v>85</v>
      </c>
      <c r="B86" t="s">
        <v>782</v>
      </c>
      <c r="C86" t="s">
        <v>950</v>
      </c>
      <c r="D86" t="s">
        <v>951</v>
      </c>
    </row>
    <row r="87" spans="1:4">
      <c r="A87" s="1056">
        <v>86</v>
      </c>
      <c r="B87" t="s">
        <v>782</v>
      </c>
      <c r="C87" t="s">
        <v>952</v>
      </c>
      <c r="D87" t="s">
        <v>953</v>
      </c>
    </row>
    <row r="88" spans="1:4">
      <c r="A88" s="1056">
        <v>87</v>
      </c>
      <c r="B88" t="s">
        <v>782</v>
      </c>
      <c r="C88" t="s">
        <v>954</v>
      </c>
      <c r="D88" t="s">
        <v>955</v>
      </c>
    </row>
    <row r="89" spans="1:4">
      <c r="A89" s="1056">
        <v>88</v>
      </c>
      <c r="B89" t="s">
        <v>782</v>
      </c>
      <c r="C89" t="s">
        <v>956</v>
      </c>
      <c r="D89" t="s">
        <v>957</v>
      </c>
    </row>
    <row r="90" spans="1:4">
      <c r="A90" s="1056">
        <v>89</v>
      </c>
      <c r="B90" t="s">
        <v>782</v>
      </c>
      <c r="C90" t="s">
        <v>958</v>
      </c>
      <c r="D90" t="s">
        <v>959</v>
      </c>
    </row>
    <row r="91" spans="1:4">
      <c r="A91" s="1056">
        <v>90</v>
      </c>
      <c r="B91" t="s">
        <v>782</v>
      </c>
      <c r="C91" t="s">
        <v>960</v>
      </c>
      <c r="D91" t="s">
        <v>961</v>
      </c>
    </row>
    <row r="92" spans="1:4">
      <c r="A92" s="1056">
        <v>91</v>
      </c>
      <c r="B92" t="s">
        <v>782</v>
      </c>
      <c r="C92" t="s">
        <v>962</v>
      </c>
      <c r="D92" t="s">
        <v>963</v>
      </c>
    </row>
    <row r="93" spans="1:4">
      <c r="A93" s="1056">
        <v>92</v>
      </c>
      <c r="B93" t="s">
        <v>782</v>
      </c>
      <c r="C93" t="s">
        <v>964</v>
      </c>
      <c r="D93" t="s">
        <v>965</v>
      </c>
    </row>
    <row r="94" spans="1:4">
      <c r="A94" s="1056">
        <v>93</v>
      </c>
      <c r="B94" t="s">
        <v>782</v>
      </c>
      <c r="C94" t="s">
        <v>966</v>
      </c>
      <c r="D94" t="s">
        <v>967</v>
      </c>
    </row>
    <row r="95" spans="1:4">
      <c r="A95" s="1056">
        <v>94</v>
      </c>
      <c r="B95" t="s">
        <v>782</v>
      </c>
      <c r="C95" t="s">
        <v>968</v>
      </c>
      <c r="D95" t="s">
        <v>969</v>
      </c>
    </row>
    <row r="96" spans="1:4">
      <c r="A96" s="1056">
        <v>95</v>
      </c>
      <c r="B96" t="s">
        <v>782</v>
      </c>
      <c r="C96" t="s">
        <v>970</v>
      </c>
      <c r="D96" t="s">
        <v>971</v>
      </c>
    </row>
    <row r="97" spans="1:4">
      <c r="A97" s="1056">
        <v>96</v>
      </c>
      <c r="B97" t="s">
        <v>782</v>
      </c>
      <c r="C97" t="s">
        <v>972</v>
      </c>
      <c r="D97" t="s">
        <v>973</v>
      </c>
    </row>
    <row r="98" spans="1:4">
      <c r="A98" s="1056">
        <v>97</v>
      </c>
      <c r="B98" t="s">
        <v>782</v>
      </c>
      <c r="C98" t="s">
        <v>974</v>
      </c>
      <c r="D98" t="s">
        <v>975</v>
      </c>
    </row>
    <row r="99" spans="1:4">
      <c r="A99" s="1056">
        <v>98</v>
      </c>
      <c r="B99" t="s">
        <v>782</v>
      </c>
      <c r="C99" t="s">
        <v>976</v>
      </c>
      <c r="D99" t="s">
        <v>977</v>
      </c>
    </row>
    <row r="100" spans="1:4">
      <c r="A100" s="1056">
        <v>99</v>
      </c>
      <c r="B100" t="s">
        <v>782</v>
      </c>
      <c r="C100" t="s">
        <v>978</v>
      </c>
      <c r="D100" t="s">
        <v>979</v>
      </c>
    </row>
    <row r="101" spans="1:4">
      <c r="A101" s="1056">
        <v>100</v>
      </c>
      <c r="B101" t="s">
        <v>782</v>
      </c>
      <c r="C101" t="s">
        <v>980</v>
      </c>
      <c r="D101" t="s">
        <v>981</v>
      </c>
    </row>
    <row r="102" spans="1:4">
      <c r="A102" s="1056">
        <v>101</v>
      </c>
      <c r="B102" t="s">
        <v>782</v>
      </c>
      <c r="C102" t="s">
        <v>982</v>
      </c>
      <c r="D102" t="s">
        <v>983</v>
      </c>
    </row>
    <row r="103" spans="1:4">
      <c r="A103" s="1056">
        <v>102</v>
      </c>
      <c r="B103" t="s">
        <v>782</v>
      </c>
      <c r="C103" t="s">
        <v>984</v>
      </c>
      <c r="D103" t="s">
        <v>985</v>
      </c>
    </row>
    <row r="104" spans="1:4">
      <c r="A104" s="1056">
        <v>103</v>
      </c>
      <c r="B104" t="s">
        <v>782</v>
      </c>
      <c r="C104" t="s">
        <v>986</v>
      </c>
      <c r="D104" t="s">
        <v>987</v>
      </c>
    </row>
    <row r="105" spans="1:4">
      <c r="A105" s="1056">
        <v>104</v>
      </c>
      <c r="B105" t="s">
        <v>782</v>
      </c>
      <c r="C105" t="s">
        <v>988</v>
      </c>
      <c r="D105" t="s">
        <v>989</v>
      </c>
    </row>
    <row r="106" spans="1:4">
      <c r="A106" s="1056">
        <v>105</v>
      </c>
      <c r="B106" t="s">
        <v>782</v>
      </c>
      <c r="C106" t="s">
        <v>990</v>
      </c>
      <c r="D106" t="s">
        <v>991</v>
      </c>
    </row>
    <row r="107" spans="1:4">
      <c r="A107" s="1056">
        <v>106</v>
      </c>
      <c r="B107" t="s">
        <v>782</v>
      </c>
      <c r="C107" t="s">
        <v>992</v>
      </c>
      <c r="D107" t="s">
        <v>993</v>
      </c>
    </row>
    <row r="108" spans="1:4">
      <c r="A108" s="1056">
        <v>107</v>
      </c>
      <c r="B108" t="s">
        <v>782</v>
      </c>
      <c r="C108" t="s">
        <v>994</v>
      </c>
      <c r="D108" t="s">
        <v>995</v>
      </c>
    </row>
    <row r="109" spans="1:4">
      <c r="A109" s="1056">
        <v>108</v>
      </c>
      <c r="B109" t="s">
        <v>782</v>
      </c>
      <c r="C109" t="s">
        <v>996</v>
      </c>
      <c r="D109" t="s">
        <v>997</v>
      </c>
    </row>
    <row r="110" spans="1:4">
      <c r="A110" s="1056">
        <v>109</v>
      </c>
      <c r="B110" t="s">
        <v>782</v>
      </c>
      <c r="C110" t="s">
        <v>998</v>
      </c>
      <c r="D110" t="s">
        <v>999</v>
      </c>
    </row>
    <row r="111" spans="1:4">
      <c r="A111" s="1056">
        <v>110</v>
      </c>
      <c r="B111" t="s">
        <v>782</v>
      </c>
      <c r="C111" t="s">
        <v>1000</v>
      </c>
      <c r="D111" t="s">
        <v>1001</v>
      </c>
    </row>
    <row r="112" spans="1:4">
      <c r="A112" s="1056">
        <v>111</v>
      </c>
      <c r="B112" t="s">
        <v>782</v>
      </c>
      <c r="C112" t="s">
        <v>1002</v>
      </c>
      <c r="D112" t="s">
        <v>1003</v>
      </c>
    </row>
    <row r="113" spans="1:4">
      <c r="A113" s="1056">
        <v>112</v>
      </c>
      <c r="B113" t="s">
        <v>782</v>
      </c>
      <c r="C113" t="s">
        <v>1004</v>
      </c>
      <c r="D113" t="s">
        <v>1005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ColWidth="9.125" defaultRowHeight="11.4"/>
  <cols>
    <col min="1" max="1" width="3.75" style="43" customWidth="1"/>
    <col min="2" max="2" width="90.75" style="43" customWidth="1"/>
    <col min="3" max="16384" width="9.125" style="43"/>
  </cols>
  <sheetData>
    <row r="1" spans="2:4">
      <c r="B1" s="51" t="s">
        <v>59</v>
      </c>
    </row>
    <row r="2" spans="2:4" ht="91.2">
      <c r="B2" s="53" t="s">
        <v>502</v>
      </c>
    </row>
    <row r="3" spans="2:4" ht="68.400000000000006">
      <c r="B3" s="53" t="s">
        <v>390</v>
      </c>
    </row>
    <row r="4" spans="2:4" ht="34.200000000000003">
      <c r="B4" s="53" t="s">
        <v>603</v>
      </c>
    </row>
    <row r="5" spans="2:4">
      <c r="B5" s="53" t="s">
        <v>222</v>
      </c>
    </row>
    <row r="6" spans="2:4" ht="22.8">
      <c r="B6" s="53" t="s">
        <v>266</v>
      </c>
    </row>
    <row r="7" spans="2:4" ht="22.8">
      <c r="B7" s="53" t="s">
        <v>267</v>
      </c>
    </row>
    <row r="8" spans="2:4" ht="22.8">
      <c r="B8" s="53" t="s">
        <v>268</v>
      </c>
    </row>
    <row r="9" spans="2:4" ht="22.8">
      <c r="B9" s="53" t="s">
        <v>503</v>
      </c>
    </row>
    <row r="10" spans="2:4" ht="57">
      <c r="B10" s="53" t="s">
        <v>765</v>
      </c>
    </row>
    <row r="11" spans="2:4" ht="26.4">
      <c r="B11" s="222" t="s">
        <v>388</v>
      </c>
    </row>
    <row r="12" spans="2:4">
      <c r="B12" s="51" t="s">
        <v>181</v>
      </c>
    </row>
    <row r="13" spans="2:4" ht="34.200000000000003">
      <c r="B13" s="53" t="s">
        <v>197</v>
      </c>
    </row>
    <row r="14" spans="2:4" ht="68.400000000000006">
      <c r="B14" s="53" t="s">
        <v>250</v>
      </c>
    </row>
    <row r="15" spans="2:4" ht="22.8">
      <c r="B15" s="53" t="s">
        <v>230</v>
      </c>
    </row>
    <row r="16" spans="2:4">
      <c r="B16" s="51" t="s">
        <v>206</v>
      </c>
      <c r="D16" s="93"/>
    </row>
    <row r="17" spans="1:2" ht="34.200000000000003">
      <c r="B17" s="53" t="s">
        <v>264</v>
      </c>
    </row>
    <row r="18" spans="1:2" ht="34.200000000000003">
      <c r="B18" s="53" t="s">
        <v>265</v>
      </c>
    </row>
    <row r="19" spans="1:2">
      <c r="B19" s="53" t="s">
        <v>251</v>
      </c>
    </row>
    <row r="20" spans="1:2" ht="34.200000000000003">
      <c r="B20" s="53" t="s">
        <v>292</v>
      </c>
    </row>
    <row r="21" spans="1:2">
      <c r="B21" s="51" t="s">
        <v>219</v>
      </c>
    </row>
    <row r="22" spans="1:2">
      <c r="B22" s="53" t="s">
        <v>221</v>
      </c>
    </row>
    <row r="24" spans="1:2" ht="22.8">
      <c r="B24" s="224" t="s">
        <v>371</v>
      </c>
    </row>
    <row r="26" spans="1:2">
      <c r="B26" s="51" t="s">
        <v>332</v>
      </c>
    </row>
    <row r="27" spans="1:2" ht="22.8">
      <c r="B27" s="223" t="s">
        <v>475</v>
      </c>
    </row>
    <row r="28" spans="1:2" ht="57">
      <c r="B28" s="223" t="s">
        <v>474</v>
      </c>
    </row>
    <row r="29" spans="1:2">
      <c r="B29" s="311" t="s">
        <v>389</v>
      </c>
    </row>
    <row r="30" spans="1:2" ht="22.8">
      <c r="B30" s="223" t="s">
        <v>602</v>
      </c>
    </row>
    <row r="32" spans="1:2">
      <c r="A32" s="281"/>
      <c r="B32" s="282" t="s">
        <v>433</v>
      </c>
    </row>
    <row r="33" spans="1:2" ht="14.4">
      <c r="A33" s="283">
        <v>1</v>
      </c>
      <c r="B33" s="284" t="s">
        <v>434</v>
      </c>
    </row>
    <row r="34" spans="1:2" ht="14.4">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66"/>
  <sheetViews>
    <sheetView showGridLines="0" topLeftCell="C4" zoomScale="90" zoomScaleNormal="90" workbookViewId="0">
      <pane xSplit="2" ySplit="22" topLeftCell="E26" activePane="bottomRight" state="frozen"/>
      <selection activeCell="C4" sqref="C4"/>
      <selection pane="topRight" activeCell="E4" sqref="E4"/>
      <selection pane="bottomLeft" activeCell="C26" sqref="C26"/>
      <selection pane="bottomRight" activeCell="E26" sqref="E26:E30"/>
    </sheetView>
  </sheetViews>
  <sheetFormatPr defaultColWidth="9.125" defaultRowHeight="11.4"/>
  <cols>
    <col min="1" max="2" width="3.75" style="210" hidden="1" customWidth="1"/>
    <col min="3" max="3" width="3.75" style="102" bestFit="1" customWidth="1"/>
    <col min="4" max="4" width="6.125" style="102" customWidth="1"/>
    <col min="5" max="5" width="50.75" style="102" customWidth="1"/>
    <col min="6" max="6" width="33.875" style="102" customWidth="1"/>
    <col min="7" max="7" width="8.625" style="102" customWidth="1"/>
    <col min="8" max="8" width="3.75" style="102" customWidth="1"/>
    <col min="9" max="9" width="5.375" style="102" customWidth="1"/>
    <col min="10" max="10" width="47.875" style="102" customWidth="1"/>
    <col min="11" max="12" width="3.75" style="102" customWidth="1"/>
    <col min="13" max="13" width="5.75" style="102" customWidth="1"/>
    <col min="14" max="14" width="28.125" style="102" customWidth="1"/>
    <col min="15" max="16" width="3.75" style="102" customWidth="1"/>
    <col min="17" max="17" width="5.75" style="102" customWidth="1"/>
    <col min="18" max="18" width="34.375" style="102" customWidth="1"/>
    <col min="19" max="20" width="3.75" style="533" customWidth="1"/>
    <col min="21" max="21" width="5.75" style="533" customWidth="1"/>
    <col min="22" max="22" width="34.375" style="533" customWidth="1"/>
    <col min="23" max="23" width="103.125" style="102" customWidth="1"/>
    <col min="24" max="24" width="3.75" style="102" customWidth="1"/>
    <col min="25" max="16384" width="9.125" style="102"/>
  </cols>
  <sheetData>
    <row r="1" spans="1:24" ht="11.25" hidden="1" customHeight="1">
      <c r="A1" s="216"/>
    </row>
    <row r="2" spans="1:24" ht="11.25" hidden="1" customHeight="1"/>
    <row r="3" spans="1:24" ht="11.25" hidden="1" customHeight="1"/>
    <row r="4" spans="1:24" ht="3.15" customHeight="1"/>
    <row r="5" spans="1:24" s="120" customFormat="1" ht="29.1" customHeight="1">
      <c r="A5" s="211"/>
      <c r="B5" s="211"/>
      <c r="D5" s="1172" t="s">
        <v>710</v>
      </c>
      <c r="E5" s="1173"/>
      <c r="F5" s="1173"/>
      <c r="G5" s="1173"/>
      <c r="H5" s="1173"/>
      <c r="I5" s="1173"/>
      <c r="J5" s="1174"/>
      <c r="K5" s="436"/>
      <c r="L5" s="176"/>
      <c r="M5" s="176"/>
      <c r="N5" s="176"/>
      <c r="O5" s="176"/>
      <c r="P5" s="176"/>
      <c r="Q5" s="176"/>
      <c r="R5" s="176"/>
      <c r="S5" s="567"/>
      <c r="T5" s="567"/>
      <c r="U5" s="567"/>
      <c r="V5" s="567"/>
      <c r="W5" s="176"/>
    </row>
    <row r="6" spans="1:24" s="469" customFormat="1" ht="3.15" customHeight="1">
      <c r="A6" s="312"/>
      <c r="B6" s="312"/>
      <c r="D6" s="1197"/>
      <c r="E6" s="1198"/>
      <c r="F6" s="1198"/>
      <c r="G6" s="1198"/>
      <c r="H6" s="1198"/>
      <c r="I6" s="1198"/>
      <c r="J6" s="1199"/>
      <c r="S6" s="645"/>
      <c r="T6" s="645"/>
      <c r="U6" s="645"/>
      <c r="V6" s="645"/>
    </row>
    <row r="7" spans="1:24" s="469" customFormat="1" ht="5.25" hidden="1" customHeight="1">
      <c r="A7" s="312"/>
      <c r="B7" s="312"/>
      <c r="E7" s="1200"/>
      <c r="F7" s="1200"/>
      <c r="G7" s="1196"/>
      <c r="H7" s="1196"/>
      <c r="I7" s="1196"/>
      <c r="J7" s="1196"/>
      <c r="S7" s="645"/>
      <c r="T7" s="645"/>
      <c r="U7" s="645"/>
      <c r="V7" s="645"/>
    </row>
    <row r="8" spans="1:24" s="469" customFormat="1" ht="5.25" hidden="1" customHeight="1">
      <c r="A8" s="312"/>
      <c r="B8" s="312"/>
      <c r="E8" s="1200"/>
      <c r="F8" s="1200"/>
      <c r="G8" s="1196"/>
      <c r="H8" s="1196"/>
      <c r="I8" s="1196"/>
      <c r="J8" s="1196"/>
      <c r="S8" s="645"/>
      <c r="T8" s="645"/>
      <c r="U8" s="645"/>
      <c r="V8" s="645"/>
    </row>
    <row r="9" spans="1:24" s="469" customFormat="1" ht="5.25" hidden="1" customHeight="1">
      <c r="A9" s="312"/>
      <c r="B9" s="312"/>
      <c r="E9" s="1200"/>
      <c r="F9" s="1200"/>
      <c r="G9" s="1196"/>
      <c r="H9" s="1196"/>
      <c r="I9" s="1196"/>
      <c r="J9" s="1196"/>
      <c r="S9" s="645"/>
      <c r="T9" s="645"/>
      <c r="U9" s="645"/>
      <c r="V9" s="645"/>
    </row>
    <row r="10" spans="1:24" s="645" customFormat="1" ht="4.2" hidden="1">
      <c r="A10" s="312"/>
      <c r="B10" s="312"/>
      <c r="E10" s="1201"/>
      <c r="F10" s="1201"/>
      <c r="G10" s="840"/>
      <c r="H10" s="465"/>
      <c r="I10" s="793"/>
      <c r="J10" s="793"/>
    </row>
    <row r="11" spans="1:24" s="159" customFormat="1" ht="18.75" customHeight="1">
      <c r="A11" s="312"/>
      <c r="B11" s="312"/>
      <c r="D11" s="152"/>
      <c r="E11" s="1202" t="s">
        <v>717</v>
      </c>
      <c r="F11" s="1202"/>
      <c r="G11" s="1127" t="s">
        <v>84</v>
      </c>
      <c r="H11" s="467"/>
      <c r="I11" s="166"/>
      <c r="J11" s="152"/>
      <c r="K11" s="153"/>
      <c r="L11" s="152"/>
      <c r="M11" s="152"/>
      <c r="N11" s="153"/>
      <c r="O11" s="153"/>
      <c r="P11" s="152"/>
      <c r="Q11" s="152"/>
      <c r="R11" s="153"/>
      <c r="S11" s="553"/>
      <c r="T11" s="552"/>
      <c r="U11" s="552"/>
      <c r="V11" s="553"/>
    </row>
    <row r="12" spans="1:24" s="469" customFormat="1" ht="18.600000000000001">
      <c r="A12" s="312"/>
      <c r="B12" s="312"/>
      <c r="E12" s="1202" t="s">
        <v>718</v>
      </c>
      <c r="F12" s="1202"/>
      <c r="G12" s="1127" t="s">
        <v>84</v>
      </c>
      <c r="H12" s="467"/>
      <c r="I12" s="465"/>
      <c r="J12" s="468"/>
      <c r="K12" s="464"/>
      <c r="L12" s="464"/>
      <c r="M12" s="464"/>
      <c r="N12" s="463"/>
      <c r="O12" s="464"/>
      <c r="P12" s="464"/>
      <c r="Q12" s="464"/>
      <c r="R12" s="463"/>
      <c r="S12" s="644"/>
      <c r="T12" s="644"/>
      <c r="U12" s="644"/>
      <c r="V12" s="643"/>
    </row>
    <row r="13" spans="1:24" s="469" customFormat="1" ht="5.25" hidden="1" customHeight="1">
      <c r="A13" s="312"/>
      <c r="B13" s="312"/>
      <c r="E13" s="1195"/>
      <c r="F13" s="1195"/>
      <c r="G13" s="466"/>
      <c r="H13" s="465"/>
      <c r="I13" s="464"/>
      <c r="J13" s="464"/>
      <c r="K13" s="464"/>
      <c r="L13" s="464"/>
      <c r="M13" s="464"/>
      <c r="N13" s="463"/>
      <c r="O13" s="464"/>
      <c r="P13" s="464"/>
      <c r="Q13" s="464"/>
      <c r="R13" s="463"/>
      <c r="S13" s="644"/>
      <c r="T13" s="644"/>
      <c r="U13" s="644"/>
      <c r="V13" s="643"/>
    </row>
    <row r="14" spans="1:24" s="469" customFormat="1" ht="5.25" hidden="1" customHeight="1">
      <c r="A14" s="312"/>
      <c r="B14" s="312"/>
      <c r="S14" s="645"/>
      <c r="T14" s="645"/>
      <c r="U14" s="645"/>
      <c r="V14" s="645"/>
    </row>
    <row r="15" spans="1:24" s="462" customFormat="1" ht="5.25" hidden="1" customHeight="1">
      <c r="A15" s="471"/>
      <c r="B15" s="471"/>
      <c r="S15" s="642"/>
      <c r="T15" s="642"/>
      <c r="U15" s="642"/>
      <c r="V15" s="642"/>
    </row>
    <row r="16" spans="1:24" s="120" customFormat="1" ht="3.15"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4" t="s">
        <v>91</v>
      </c>
      <c r="E17" s="1194" t="s">
        <v>296</v>
      </c>
      <c r="F17" s="1194" t="s">
        <v>79</v>
      </c>
      <c r="G17" s="1194" t="s">
        <v>438</v>
      </c>
      <c r="H17" s="1194" t="s">
        <v>91</v>
      </c>
      <c r="I17" s="1194"/>
      <c r="J17" s="1194" t="s">
        <v>20</v>
      </c>
      <c r="K17" s="1203" t="s">
        <v>478</v>
      </c>
      <c r="L17" s="1203"/>
      <c r="M17" s="1203"/>
      <c r="N17" s="1203"/>
      <c r="O17" s="1203" t="s">
        <v>708</v>
      </c>
      <c r="P17" s="1203"/>
      <c r="Q17" s="1203"/>
      <c r="R17" s="1203"/>
      <c r="S17" s="1203" t="s">
        <v>709</v>
      </c>
      <c r="T17" s="1203"/>
      <c r="U17" s="1203"/>
      <c r="V17" s="1203"/>
      <c r="W17" s="1194" t="s">
        <v>243</v>
      </c>
    </row>
    <row r="18" spans="1:24" ht="30.75" customHeight="1">
      <c r="D18" s="1194"/>
      <c r="E18" s="1194"/>
      <c r="F18" s="1194"/>
      <c r="G18" s="1194"/>
      <c r="H18" s="1194"/>
      <c r="I18" s="1194"/>
      <c r="J18" s="1194"/>
      <c r="K18" s="115" t="s">
        <v>299</v>
      </c>
      <c r="L18" s="1194" t="s">
        <v>91</v>
      </c>
      <c r="M18" s="1194"/>
      <c r="N18" s="115" t="s">
        <v>229</v>
      </c>
      <c r="O18" s="115" t="s">
        <v>299</v>
      </c>
      <c r="P18" s="1194" t="s">
        <v>91</v>
      </c>
      <c r="Q18" s="1194"/>
      <c r="R18" s="115" t="s">
        <v>229</v>
      </c>
      <c r="S18" s="540" t="s">
        <v>299</v>
      </c>
      <c r="T18" s="1194" t="s">
        <v>91</v>
      </c>
      <c r="U18" s="1194"/>
      <c r="V18" s="540" t="s">
        <v>399</v>
      </c>
      <c r="W18" s="1194"/>
    </row>
    <row r="19" spans="1:24" s="405" customFormat="1" ht="12.15" customHeight="1">
      <c r="A19" s="404"/>
      <c r="B19" s="404"/>
      <c r="D19" s="42" t="s">
        <v>92</v>
      </c>
      <c r="E19" s="42" t="s">
        <v>48</v>
      </c>
      <c r="F19" s="42" t="s">
        <v>49</v>
      </c>
      <c r="G19" s="42" t="s">
        <v>50</v>
      </c>
      <c r="H19" s="1204" t="s">
        <v>67</v>
      </c>
      <c r="I19" s="1204"/>
      <c r="J19" s="42" t="s">
        <v>68</v>
      </c>
      <c r="K19" s="42" t="s">
        <v>182</v>
      </c>
      <c r="L19" s="1204" t="s">
        <v>183</v>
      </c>
      <c r="M19" s="1204"/>
      <c r="N19" s="42" t="s">
        <v>207</v>
      </c>
      <c r="O19" s="42" t="s">
        <v>208</v>
      </c>
      <c r="P19" s="1204" t="s">
        <v>209</v>
      </c>
      <c r="Q19" s="1204"/>
      <c r="R19" s="42" t="s">
        <v>210</v>
      </c>
      <c r="S19" s="525" t="s">
        <v>209</v>
      </c>
      <c r="T19" s="1204" t="s">
        <v>210</v>
      </c>
      <c r="U19" s="1204"/>
      <c r="V19" s="525" t="s">
        <v>211</v>
      </c>
      <c r="W19" s="42" t="s">
        <v>212</v>
      </c>
    </row>
    <row r="20" spans="1:24" ht="14.25" hidden="1" customHeight="1">
      <c r="C20" s="310"/>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097" customFormat="1" ht="159.6">
      <c r="A21" s="748">
        <v>13</v>
      </c>
      <c r="C21" s="310"/>
      <c r="D21" s="1184">
        <v>1</v>
      </c>
      <c r="E21" s="1185" t="s">
        <v>769</v>
      </c>
      <c r="F21" s="1187" t="s">
        <v>1651</v>
      </c>
      <c r="G21" s="1190" t="s">
        <v>84</v>
      </c>
      <c r="H21" s="1184"/>
      <c r="I21" s="1184">
        <v>1</v>
      </c>
      <c r="J21" s="1191" t="s">
        <v>1652</v>
      </c>
      <c r="K21" s="1182" t="s">
        <v>84</v>
      </c>
      <c r="L21" s="1178"/>
      <c r="M21" s="1178" t="s">
        <v>92</v>
      </c>
      <c r="N21" s="1180"/>
      <c r="O21" s="1182" t="s">
        <v>84</v>
      </c>
      <c r="P21" s="1178"/>
      <c r="Q21" s="1178" t="s">
        <v>92</v>
      </c>
      <c r="R21" s="1181"/>
      <c r="S21" s="1182" t="s">
        <v>84</v>
      </c>
      <c r="T21" s="1083"/>
      <c r="U21" s="1083" t="s">
        <v>92</v>
      </c>
      <c r="V21" s="1128"/>
      <c r="W21" s="308" t="s">
        <v>1671</v>
      </c>
    </row>
    <row r="22" spans="1:24" s="1097" customFormat="1">
      <c r="A22" s="748"/>
      <c r="C22" s="747"/>
      <c r="D22" s="1184"/>
      <c r="E22" s="1185"/>
      <c r="F22" s="1188"/>
      <c r="G22" s="1190"/>
      <c r="H22" s="1184"/>
      <c r="I22" s="1184"/>
      <c r="J22" s="1192"/>
      <c r="K22" s="1182"/>
      <c r="L22" s="1178"/>
      <c r="M22" s="1178"/>
      <c r="N22" s="1180"/>
      <c r="O22" s="1182"/>
      <c r="P22" s="1178"/>
      <c r="Q22" s="1178"/>
      <c r="R22" s="1181"/>
      <c r="S22" s="1182"/>
      <c r="T22" s="1085"/>
      <c r="U22" s="744"/>
      <c r="V22" s="745"/>
      <c r="W22" s="746"/>
    </row>
    <row r="23" spans="1:24" s="1097" customFormat="1" ht="93.15" customHeight="1">
      <c r="A23" s="748"/>
      <c r="C23" s="747"/>
      <c r="D23" s="1179"/>
      <c r="E23" s="1186"/>
      <c r="F23" s="1188"/>
      <c r="G23" s="1183"/>
      <c r="H23" s="1179"/>
      <c r="I23" s="1179"/>
      <c r="J23" s="1192"/>
      <c r="K23" s="1183"/>
      <c r="L23" s="1179"/>
      <c r="M23" s="1179"/>
      <c r="N23" s="1181"/>
      <c r="O23" s="1183"/>
      <c r="P23" s="1101"/>
      <c r="Q23" s="744"/>
      <c r="R23" s="745"/>
      <c r="S23" s="741"/>
      <c r="T23" s="741"/>
      <c r="U23" s="741"/>
      <c r="V23" s="741"/>
      <c r="W23" s="746"/>
    </row>
    <row r="24" spans="1:24" s="1097" customFormat="1" ht="15" customHeight="1">
      <c r="A24" s="748"/>
      <c r="C24" s="747"/>
      <c r="D24" s="1179"/>
      <c r="E24" s="1186"/>
      <c r="F24" s="1188"/>
      <c r="G24" s="1183"/>
      <c r="H24" s="1179"/>
      <c r="I24" s="1179"/>
      <c r="J24" s="1193"/>
      <c r="K24" s="1183"/>
      <c r="L24" s="744"/>
      <c r="M24" s="745"/>
      <c r="N24" s="745"/>
      <c r="O24" s="745"/>
      <c r="P24" s="745"/>
      <c r="Q24" s="745"/>
      <c r="R24" s="745"/>
      <c r="S24" s="741"/>
      <c r="T24" s="741"/>
      <c r="U24" s="741"/>
      <c r="V24" s="741"/>
      <c r="W24" s="746"/>
    </row>
    <row r="25" spans="1:24" s="1097" customFormat="1" ht="15" customHeight="1">
      <c r="A25" s="748"/>
      <c r="C25" s="747"/>
      <c r="D25" s="1179"/>
      <c r="E25" s="1186"/>
      <c r="F25" s="1189"/>
      <c r="G25" s="1183"/>
      <c r="H25" s="744"/>
      <c r="I25" s="745"/>
      <c r="J25" s="745"/>
      <c r="K25" s="745"/>
      <c r="L25" s="745"/>
      <c r="M25" s="745"/>
      <c r="N25" s="745"/>
      <c r="O25" s="745"/>
      <c r="P25" s="745"/>
      <c r="Q25" s="745"/>
      <c r="R25" s="745"/>
      <c r="S25" s="741"/>
      <c r="T25" s="741"/>
      <c r="U25" s="741"/>
      <c r="V25" s="741"/>
      <c r="W25" s="746"/>
    </row>
    <row r="26" spans="1:24" s="1097" customFormat="1" ht="54.75" customHeight="1">
      <c r="A26" s="748">
        <v>6</v>
      </c>
      <c r="C26" s="310"/>
      <c r="D26" s="1184">
        <v>2</v>
      </c>
      <c r="E26" s="1185" t="s">
        <v>614</v>
      </c>
      <c r="F26" s="1187" t="s">
        <v>1012</v>
      </c>
      <c r="G26" s="1190" t="s">
        <v>84</v>
      </c>
      <c r="H26" s="1184"/>
      <c r="I26" s="1184">
        <v>1</v>
      </c>
      <c r="J26" s="1191" t="s">
        <v>1653</v>
      </c>
      <c r="K26" s="1182" t="s">
        <v>84</v>
      </c>
      <c r="L26" s="1178"/>
      <c r="M26" s="1178" t="s">
        <v>92</v>
      </c>
      <c r="N26" s="1180"/>
      <c r="O26" s="1182" t="s">
        <v>84</v>
      </c>
      <c r="P26" s="1178"/>
      <c r="Q26" s="1178" t="s">
        <v>92</v>
      </c>
      <c r="R26" s="1181"/>
      <c r="S26" s="1182" t="s">
        <v>84</v>
      </c>
      <c r="T26" s="1083"/>
      <c r="U26" s="1083" t="s">
        <v>92</v>
      </c>
      <c r="V26" s="1128"/>
      <c r="W26" s="308" t="s">
        <v>1667</v>
      </c>
    </row>
    <row r="27" spans="1:24" s="1097" customFormat="1" ht="17.100000000000001" customHeight="1">
      <c r="A27" s="748"/>
      <c r="C27" s="747"/>
      <c r="D27" s="1184"/>
      <c r="E27" s="1185"/>
      <c r="F27" s="1188"/>
      <c r="G27" s="1190"/>
      <c r="H27" s="1184"/>
      <c r="I27" s="1184"/>
      <c r="J27" s="1192"/>
      <c r="K27" s="1182"/>
      <c r="L27" s="1178"/>
      <c r="M27" s="1178"/>
      <c r="N27" s="1180"/>
      <c r="O27" s="1182"/>
      <c r="P27" s="1178"/>
      <c r="Q27" s="1178"/>
      <c r="R27" s="1181"/>
      <c r="S27" s="1182"/>
      <c r="T27" s="1085"/>
      <c r="U27" s="744"/>
      <c r="V27" s="745"/>
      <c r="W27" s="746"/>
    </row>
    <row r="28" spans="1:24" s="1097" customFormat="1" ht="17.100000000000001" customHeight="1">
      <c r="A28" s="748"/>
      <c r="C28" s="747"/>
      <c r="D28" s="1179"/>
      <c r="E28" s="1186"/>
      <c r="F28" s="1188"/>
      <c r="G28" s="1183"/>
      <c r="H28" s="1179"/>
      <c r="I28" s="1179"/>
      <c r="J28" s="1192"/>
      <c r="K28" s="1183"/>
      <c r="L28" s="1179"/>
      <c r="M28" s="1179"/>
      <c r="N28" s="1181"/>
      <c r="O28" s="1183"/>
      <c r="P28" s="1101"/>
      <c r="Q28" s="744"/>
      <c r="R28" s="745"/>
      <c r="S28" s="741"/>
      <c r="T28" s="741"/>
      <c r="U28" s="741"/>
      <c r="V28" s="741"/>
      <c r="W28" s="746"/>
    </row>
    <row r="29" spans="1:24" s="1097" customFormat="1" ht="15" customHeight="1">
      <c r="A29" s="748"/>
      <c r="C29" s="747"/>
      <c r="D29" s="1179"/>
      <c r="E29" s="1186"/>
      <c r="F29" s="1188"/>
      <c r="G29" s="1183"/>
      <c r="H29" s="1179"/>
      <c r="I29" s="1179"/>
      <c r="J29" s="1193"/>
      <c r="K29" s="1183"/>
      <c r="L29" s="744"/>
      <c r="M29" s="745"/>
      <c r="N29" s="745"/>
      <c r="O29" s="745"/>
      <c r="P29" s="745"/>
      <c r="Q29" s="745"/>
      <c r="R29" s="745"/>
      <c r="S29" s="741"/>
      <c r="T29" s="741"/>
      <c r="U29" s="741"/>
      <c r="V29" s="741"/>
      <c r="W29" s="746"/>
    </row>
    <row r="30" spans="1:24" s="1097" customFormat="1" ht="15" customHeight="1">
      <c r="A30" s="748"/>
      <c r="C30" s="747"/>
      <c r="D30" s="1179"/>
      <c r="E30" s="1186"/>
      <c r="F30" s="1189"/>
      <c r="G30" s="1183"/>
      <c r="H30" s="744"/>
      <c r="I30" s="745"/>
      <c r="J30" s="745"/>
      <c r="K30" s="745"/>
      <c r="L30" s="745"/>
      <c r="M30" s="745"/>
      <c r="N30" s="745"/>
      <c r="O30" s="745"/>
      <c r="P30" s="745"/>
      <c r="Q30" s="745"/>
      <c r="R30" s="745"/>
      <c r="S30" s="741"/>
      <c r="T30" s="741"/>
      <c r="U30" s="741"/>
      <c r="V30" s="741"/>
      <c r="W30" s="746"/>
    </row>
    <row r="31" spans="1:24" s="1097" customFormat="1" ht="51" customHeight="1">
      <c r="A31" s="748">
        <v>2</v>
      </c>
      <c r="C31" s="310"/>
      <c r="D31" s="1184">
        <v>3</v>
      </c>
      <c r="E31" s="1185" t="s">
        <v>768</v>
      </c>
      <c r="F31" s="1187" t="s">
        <v>1651</v>
      </c>
      <c r="G31" s="1190" t="s">
        <v>84</v>
      </c>
      <c r="H31" s="1184"/>
      <c r="I31" s="1184">
        <v>1</v>
      </c>
      <c r="J31" s="1191" t="s">
        <v>1654</v>
      </c>
      <c r="K31" s="1182" t="s">
        <v>84</v>
      </c>
      <c r="L31" s="1178"/>
      <c r="M31" s="1178" t="s">
        <v>92</v>
      </c>
      <c r="N31" s="1180"/>
      <c r="O31" s="1182" t="s">
        <v>84</v>
      </c>
      <c r="P31" s="1178"/>
      <c r="Q31" s="1178" t="s">
        <v>92</v>
      </c>
      <c r="R31" s="1181"/>
      <c r="S31" s="1182" t="s">
        <v>83</v>
      </c>
      <c r="T31" s="1083"/>
      <c r="U31" s="1083" t="s">
        <v>92</v>
      </c>
      <c r="V31" s="1128" t="s">
        <v>1660</v>
      </c>
      <c r="W31" s="308" t="s">
        <v>1668</v>
      </c>
    </row>
    <row r="32" spans="1:24" s="1104" customFormat="1" ht="50.25" customHeight="1">
      <c r="A32" s="748"/>
      <c r="C32" s="747"/>
      <c r="D32" s="1184"/>
      <c r="E32" s="1185"/>
      <c r="F32" s="1188"/>
      <c r="G32" s="1190"/>
      <c r="H32" s="1184"/>
      <c r="I32" s="1184"/>
      <c r="J32" s="1192"/>
      <c r="K32" s="1182"/>
      <c r="L32" s="1178"/>
      <c r="M32" s="1178"/>
      <c r="N32" s="1180"/>
      <c r="O32" s="1182"/>
      <c r="P32" s="1178"/>
      <c r="Q32" s="1178"/>
      <c r="R32" s="1181"/>
      <c r="S32" s="1182"/>
      <c r="T32" s="1126" t="s">
        <v>1649</v>
      </c>
      <c r="U32" s="1083" t="s">
        <v>48</v>
      </c>
      <c r="V32" s="1128" t="s">
        <v>1661</v>
      </c>
      <c r="W32" s="308" t="s">
        <v>1668</v>
      </c>
    </row>
    <row r="33" spans="1:23" s="1097" customFormat="1" ht="20.100000000000001" customHeight="1">
      <c r="A33" s="748"/>
      <c r="C33" s="747"/>
      <c r="D33" s="1184"/>
      <c r="E33" s="1185"/>
      <c r="F33" s="1188"/>
      <c r="G33" s="1190"/>
      <c r="H33" s="1184"/>
      <c r="I33" s="1184"/>
      <c r="J33" s="1192"/>
      <c r="K33" s="1182"/>
      <c r="L33" s="1178"/>
      <c r="M33" s="1178"/>
      <c r="N33" s="1180"/>
      <c r="O33" s="1182"/>
      <c r="P33" s="1178"/>
      <c r="Q33" s="1178"/>
      <c r="R33" s="1181"/>
      <c r="S33" s="1182"/>
      <c r="T33" s="1085"/>
      <c r="U33" s="744"/>
      <c r="V33" s="745"/>
      <c r="W33" s="746"/>
    </row>
    <row r="34" spans="1:23" s="1097" customFormat="1" ht="20.100000000000001" customHeight="1">
      <c r="A34" s="748"/>
      <c r="C34" s="747"/>
      <c r="D34" s="1179"/>
      <c r="E34" s="1186"/>
      <c r="F34" s="1188"/>
      <c r="G34" s="1183"/>
      <c r="H34" s="1179"/>
      <c r="I34" s="1179"/>
      <c r="J34" s="1192"/>
      <c r="K34" s="1183"/>
      <c r="L34" s="1179"/>
      <c r="M34" s="1179"/>
      <c r="N34" s="1181"/>
      <c r="O34" s="1183"/>
      <c r="P34" s="1101"/>
      <c r="Q34" s="744"/>
      <c r="R34" s="745"/>
      <c r="S34" s="741"/>
      <c r="T34" s="741"/>
      <c r="U34" s="741"/>
      <c r="V34" s="741"/>
      <c r="W34" s="746"/>
    </row>
    <row r="35" spans="1:23" s="1097" customFormat="1" ht="15" customHeight="1">
      <c r="A35" s="748"/>
      <c r="C35" s="747"/>
      <c r="D35" s="1179"/>
      <c r="E35" s="1186"/>
      <c r="F35" s="1188"/>
      <c r="G35" s="1183"/>
      <c r="H35" s="1179"/>
      <c r="I35" s="1179"/>
      <c r="J35" s="1193"/>
      <c r="K35" s="1183"/>
      <c r="L35" s="744"/>
      <c r="M35" s="745"/>
      <c r="N35" s="745"/>
      <c r="O35" s="745"/>
      <c r="P35" s="745"/>
      <c r="Q35" s="745"/>
      <c r="R35" s="745"/>
      <c r="S35" s="741"/>
      <c r="T35" s="741"/>
      <c r="U35" s="741"/>
      <c r="V35" s="741"/>
      <c r="W35" s="746"/>
    </row>
    <row r="36" spans="1:23" s="1097" customFormat="1" ht="15" customHeight="1">
      <c r="A36" s="748"/>
      <c r="C36" s="747"/>
      <c r="D36" s="1179"/>
      <c r="E36" s="1186"/>
      <c r="F36" s="1189"/>
      <c r="G36" s="1183"/>
      <c r="H36" s="744"/>
      <c r="I36" s="745"/>
      <c r="J36" s="745"/>
      <c r="K36" s="745"/>
      <c r="L36" s="745"/>
      <c r="M36" s="745"/>
      <c r="N36" s="745"/>
      <c r="O36" s="745"/>
      <c r="P36" s="745"/>
      <c r="Q36" s="745"/>
      <c r="R36" s="745"/>
      <c r="S36" s="741"/>
      <c r="T36" s="741"/>
      <c r="U36" s="741"/>
      <c r="V36" s="741"/>
      <c r="W36" s="746"/>
    </row>
    <row r="37" spans="1:23" s="1097" customFormat="1" ht="87" customHeight="1">
      <c r="A37" s="748">
        <v>5</v>
      </c>
      <c r="C37" s="310"/>
      <c r="D37" s="1184">
        <v>4</v>
      </c>
      <c r="E37" s="1185" t="s">
        <v>613</v>
      </c>
      <c r="F37" s="1187" t="s">
        <v>1656</v>
      </c>
      <c r="G37" s="1190" t="s">
        <v>84</v>
      </c>
      <c r="H37" s="1184"/>
      <c r="I37" s="1184">
        <v>1</v>
      </c>
      <c r="J37" s="1191" t="s">
        <v>1655</v>
      </c>
      <c r="K37" s="1182" t="s">
        <v>84</v>
      </c>
      <c r="L37" s="1178"/>
      <c r="M37" s="1178" t="s">
        <v>92</v>
      </c>
      <c r="N37" s="1180"/>
      <c r="O37" s="1182" t="s">
        <v>84</v>
      </c>
      <c r="P37" s="1178"/>
      <c r="Q37" s="1178" t="s">
        <v>92</v>
      </c>
      <c r="R37" s="1181"/>
      <c r="S37" s="1182" t="s">
        <v>84</v>
      </c>
      <c r="T37" s="1083"/>
      <c r="U37" s="1083" t="s">
        <v>92</v>
      </c>
      <c r="V37" s="1128"/>
      <c r="W37" s="308" t="s">
        <v>1669</v>
      </c>
    </row>
    <row r="38" spans="1:23" s="1097" customFormat="1" ht="18" customHeight="1">
      <c r="A38" s="748"/>
      <c r="C38" s="747"/>
      <c r="D38" s="1184"/>
      <c r="E38" s="1185"/>
      <c r="F38" s="1188"/>
      <c r="G38" s="1190"/>
      <c r="H38" s="1184"/>
      <c r="I38" s="1184"/>
      <c r="J38" s="1192"/>
      <c r="K38" s="1182"/>
      <c r="L38" s="1178"/>
      <c r="M38" s="1178"/>
      <c r="N38" s="1180"/>
      <c r="O38" s="1182"/>
      <c r="P38" s="1178"/>
      <c r="Q38" s="1178"/>
      <c r="R38" s="1181"/>
      <c r="S38" s="1182"/>
      <c r="T38" s="1085"/>
      <c r="U38" s="744"/>
      <c r="V38" s="745"/>
      <c r="W38" s="746"/>
    </row>
    <row r="39" spans="1:23" s="1097" customFormat="1" ht="18" customHeight="1">
      <c r="A39" s="748"/>
      <c r="C39" s="747"/>
      <c r="D39" s="1179"/>
      <c r="E39" s="1186"/>
      <c r="F39" s="1188"/>
      <c r="G39" s="1183"/>
      <c r="H39" s="1179"/>
      <c r="I39" s="1179"/>
      <c r="J39" s="1192"/>
      <c r="K39" s="1183"/>
      <c r="L39" s="1179"/>
      <c r="M39" s="1179"/>
      <c r="N39" s="1181"/>
      <c r="O39" s="1183"/>
      <c r="P39" s="1101"/>
      <c r="Q39" s="744"/>
      <c r="R39" s="745"/>
      <c r="S39" s="741"/>
      <c r="T39" s="741"/>
      <c r="U39" s="741"/>
      <c r="V39" s="741"/>
      <c r="W39" s="746"/>
    </row>
    <row r="40" spans="1:23" s="1097" customFormat="1" ht="18" customHeight="1">
      <c r="A40" s="748"/>
      <c r="C40" s="747"/>
      <c r="D40" s="1179"/>
      <c r="E40" s="1186"/>
      <c r="F40" s="1188"/>
      <c r="G40" s="1183"/>
      <c r="H40" s="1179"/>
      <c r="I40" s="1179"/>
      <c r="J40" s="1193"/>
      <c r="K40" s="1183"/>
      <c r="L40" s="744"/>
      <c r="M40" s="745"/>
      <c r="N40" s="745"/>
      <c r="O40" s="745"/>
      <c r="P40" s="745"/>
      <c r="Q40" s="745"/>
      <c r="R40" s="745"/>
      <c r="S40" s="741"/>
      <c r="T40" s="741"/>
      <c r="U40" s="741"/>
      <c r="V40" s="741"/>
      <c r="W40" s="746"/>
    </row>
    <row r="41" spans="1:23" s="1097" customFormat="1" ht="15" customHeight="1">
      <c r="A41" s="748"/>
      <c r="C41" s="747"/>
      <c r="D41" s="1179"/>
      <c r="E41" s="1186"/>
      <c r="F41" s="1189"/>
      <c r="G41" s="1183"/>
      <c r="H41" s="744"/>
      <c r="I41" s="745"/>
      <c r="J41" s="745"/>
      <c r="K41" s="745"/>
      <c r="L41" s="745"/>
      <c r="M41" s="745"/>
      <c r="N41" s="745"/>
      <c r="O41" s="745"/>
      <c r="P41" s="745"/>
      <c r="Q41" s="745"/>
      <c r="R41" s="745"/>
      <c r="S41" s="741"/>
      <c r="T41" s="741"/>
      <c r="U41" s="741"/>
      <c r="V41" s="741"/>
      <c r="W41" s="746"/>
    </row>
    <row r="42" spans="1:23" s="1097" customFormat="1" ht="59.25" customHeight="1">
      <c r="A42" s="748">
        <v>4</v>
      </c>
      <c r="C42" s="310"/>
      <c r="D42" s="1184">
        <v>5</v>
      </c>
      <c r="E42" s="1185" t="s">
        <v>612</v>
      </c>
      <c r="F42" s="1187" t="s">
        <v>1657</v>
      </c>
      <c r="G42" s="1190" t="s">
        <v>84</v>
      </c>
      <c r="H42" s="1184"/>
      <c r="I42" s="1184">
        <v>1</v>
      </c>
      <c r="J42" s="1191" t="s">
        <v>715</v>
      </c>
      <c r="K42" s="1182" t="s">
        <v>84</v>
      </c>
      <c r="L42" s="1178"/>
      <c r="M42" s="1178" t="s">
        <v>92</v>
      </c>
      <c r="N42" s="1180"/>
      <c r="O42" s="1182" t="s">
        <v>84</v>
      </c>
      <c r="P42" s="1178"/>
      <c r="Q42" s="1178" t="s">
        <v>92</v>
      </c>
      <c r="R42" s="1181"/>
      <c r="S42" s="1182" t="s">
        <v>84</v>
      </c>
      <c r="T42" s="1083"/>
      <c r="U42" s="1083" t="s">
        <v>92</v>
      </c>
      <c r="V42" s="1128"/>
      <c r="W42" s="308" t="s">
        <v>1670</v>
      </c>
    </row>
    <row r="43" spans="1:23" s="1097" customFormat="1" ht="17.100000000000001" customHeight="1">
      <c r="A43" s="748"/>
      <c r="C43" s="747"/>
      <c r="D43" s="1184"/>
      <c r="E43" s="1185"/>
      <c r="F43" s="1188"/>
      <c r="G43" s="1190"/>
      <c r="H43" s="1184"/>
      <c r="I43" s="1184"/>
      <c r="J43" s="1192"/>
      <c r="K43" s="1182"/>
      <c r="L43" s="1178"/>
      <c r="M43" s="1178"/>
      <c r="N43" s="1180"/>
      <c r="O43" s="1182"/>
      <c r="P43" s="1178"/>
      <c r="Q43" s="1178"/>
      <c r="R43" s="1181"/>
      <c r="S43" s="1182"/>
      <c r="T43" s="1085"/>
      <c r="U43" s="744"/>
      <c r="V43" s="745"/>
      <c r="W43" s="746"/>
    </row>
    <row r="44" spans="1:23" s="1097" customFormat="1" ht="17.100000000000001" customHeight="1">
      <c r="A44" s="748"/>
      <c r="C44" s="747"/>
      <c r="D44" s="1179"/>
      <c r="E44" s="1186"/>
      <c r="F44" s="1188"/>
      <c r="G44" s="1183"/>
      <c r="H44" s="1179"/>
      <c r="I44" s="1179"/>
      <c r="J44" s="1192"/>
      <c r="K44" s="1183"/>
      <c r="L44" s="1179"/>
      <c r="M44" s="1179"/>
      <c r="N44" s="1181"/>
      <c r="O44" s="1183"/>
      <c r="P44" s="1101"/>
      <c r="Q44" s="744"/>
      <c r="R44" s="745"/>
      <c r="S44" s="741"/>
      <c r="T44" s="741"/>
      <c r="U44" s="741"/>
      <c r="V44" s="741"/>
      <c r="W44" s="746"/>
    </row>
    <row r="45" spans="1:23" s="1097" customFormat="1" ht="15" customHeight="1">
      <c r="A45" s="748"/>
      <c r="C45" s="747"/>
      <c r="D45" s="1179"/>
      <c r="E45" s="1186"/>
      <c r="F45" s="1188"/>
      <c r="G45" s="1183"/>
      <c r="H45" s="1179"/>
      <c r="I45" s="1179"/>
      <c r="J45" s="1193"/>
      <c r="K45" s="1183"/>
      <c r="L45" s="744"/>
      <c r="M45" s="745"/>
      <c r="N45" s="745"/>
      <c r="O45" s="745"/>
      <c r="P45" s="745"/>
      <c r="Q45" s="745"/>
      <c r="R45" s="745"/>
      <c r="S45" s="741"/>
      <c r="T45" s="741"/>
      <c r="U45" s="741"/>
      <c r="V45" s="741"/>
      <c r="W45" s="746"/>
    </row>
    <row r="46" spans="1:23" s="1097" customFormat="1" ht="15" customHeight="1">
      <c r="A46" s="748"/>
      <c r="C46" s="747"/>
      <c r="D46" s="1179"/>
      <c r="E46" s="1186"/>
      <c r="F46" s="1189"/>
      <c r="G46" s="1183"/>
      <c r="H46" s="744"/>
      <c r="I46" s="745"/>
      <c r="J46" s="745"/>
      <c r="K46" s="745"/>
      <c r="L46" s="745"/>
      <c r="M46" s="745"/>
      <c r="N46" s="745"/>
      <c r="O46" s="745"/>
      <c r="P46" s="745"/>
      <c r="Q46" s="745"/>
      <c r="R46" s="745"/>
      <c r="S46" s="741"/>
      <c r="T46" s="741"/>
      <c r="U46" s="741"/>
      <c r="V46" s="741"/>
      <c r="W46" s="746"/>
    </row>
    <row r="47" spans="1:23" s="1097" customFormat="1" ht="17.100000000000001" customHeight="1">
      <c r="A47" s="748">
        <v>10</v>
      </c>
      <c r="C47" s="310"/>
      <c r="D47" s="1184">
        <v>6</v>
      </c>
      <c r="E47" s="1185" t="s">
        <v>618</v>
      </c>
      <c r="F47" s="1187" t="s">
        <v>1016</v>
      </c>
      <c r="G47" s="1190" t="s">
        <v>84</v>
      </c>
      <c r="H47" s="1184"/>
      <c r="I47" s="1184">
        <v>1</v>
      </c>
      <c r="J47" s="1191" t="s">
        <v>1658</v>
      </c>
      <c r="K47" s="1182" t="s">
        <v>84</v>
      </c>
      <c r="L47" s="1178"/>
      <c r="M47" s="1178" t="s">
        <v>92</v>
      </c>
      <c r="N47" s="1180"/>
      <c r="O47" s="1182" t="s">
        <v>84</v>
      </c>
      <c r="P47" s="1178"/>
      <c r="Q47" s="1178" t="s">
        <v>92</v>
      </c>
      <c r="R47" s="1181"/>
      <c r="S47" s="1182" t="s">
        <v>84</v>
      </c>
      <c r="T47" s="1083"/>
      <c r="U47" s="1083" t="s">
        <v>92</v>
      </c>
      <c r="V47" s="1128"/>
      <c r="W47" s="308"/>
    </row>
    <row r="48" spans="1:23" s="1097" customFormat="1" ht="17.100000000000001" customHeight="1">
      <c r="A48" s="748"/>
      <c r="C48" s="747"/>
      <c r="D48" s="1184"/>
      <c r="E48" s="1185"/>
      <c r="F48" s="1188"/>
      <c r="G48" s="1190"/>
      <c r="H48" s="1184"/>
      <c r="I48" s="1184"/>
      <c r="J48" s="1192"/>
      <c r="K48" s="1182"/>
      <c r="L48" s="1178"/>
      <c r="M48" s="1178"/>
      <c r="N48" s="1180"/>
      <c r="O48" s="1182"/>
      <c r="P48" s="1178"/>
      <c r="Q48" s="1178"/>
      <c r="R48" s="1181"/>
      <c r="S48" s="1182"/>
      <c r="T48" s="1085"/>
      <c r="U48" s="744"/>
      <c r="V48" s="745"/>
      <c r="W48" s="746"/>
    </row>
    <row r="49" spans="1:23" s="1097" customFormat="1" ht="17.100000000000001" customHeight="1">
      <c r="A49" s="748"/>
      <c r="C49" s="747"/>
      <c r="D49" s="1179"/>
      <c r="E49" s="1186"/>
      <c r="F49" s="1188"/>
      <c r="G49" s="1183"/>
      <c r="H49" s="1179"/>
      <c r="I49" s="1179"/>
      <c r="J49" s="1192"/>
      <c r="K49" s="1183"/>
      <c r="L49" s="1179"/>
      <c r="M49" s="1179"/>
      <c r="N49" s="1181"/>
      <c r="O49" s="1183"/>
      <c r="P49" s="1101"/>
      <c r="Q49" s="744"/>
      <c r="R49" s="745"/>
      <c r="S49" s="741"/>
      <c r="T49" s="741"/>
      <c r="U49" s="741"/>
      <c r="V49" s="741"/>
      <c r="W49" s="746"/>
    </row>
    <row r="50" spans="1:23" s="1097" customFormat="1" ht="15" customHeight="1">
      <c r="A50" s="748"/>
      <c r="C50" s="747"/>
      <c r="D50" s="1179"/>
      <c r="E50" s="1186"/>
      <c r="F50" s="1188"/>
      <c r="G50" s="1183"/>
      <c r="H50" s="1179"/>
      <c r="I50" s="1179"/>
      <c r="J50" s="1193"/>
      <c r="K50" s="1183"/>
      <c r="L50" s="744"/>
      <c r="M50" s="745"/>
      <c r="N50" s="745"/>
      <c r="O50" s="745"/>
      <c r="P50" s="745"/>
      <c r="Q50" s="745"/>
      <c r="R50" s="745"/>
      <c r="S50" s="741"/>
      <c r="T50" s="741"/>
      <c r="U50" s="741"/>
      <c r="V50" s="741"/>
      <c r="W50" s="746"/>
    </row>
    <row r="51" spans="1:23" s="1097" customFormat="1" ht="15" customHeight="1">
      <c r="A51" s="748"/>
      <c r="C51" s="747"/>
      <c r="D51" s="1179"/>
      <c r="E51" s="1186"/>
      <c r="F51" s="1189"/>
      <c r="G51" s="1183"/>
      <c r="H51" s="744"/>
      <c r="I51" s="745"/>
      <c r="J51" s="745"/>
      <c r="K51" s="745"/>
      <c r="L51" s="745"/>
      <c r="M51" s="745"/>
      <c r="N51" s="745"/>
      <c r="O51" s="745"/>
      <c r="P51" s="745"/>
      <c r="Q51" s="745"/>
      <c r="R51" s="745"/>
      <c r="S51" s="741"/>
      <c r="T51" s="741"/>
      <c r="U51" s="741"/>
      <c r="V51" s="741"/>
      <c r="W51" s="746"/>
    </row>
    <row r="52" spans="1:23" ht="17.100000000000001" customHeight="1">
      <c r="D52" s="117"/>
      <c r="E52" s="118"/>
      <c r="F52" s="118"/>
      <c r="G52" s="118"/>
      <c r="H52" s="118"/>
      <c r="I52" s="118"/>
      <c r="J52" s="118"/>
      <c r="K52" s="118"/>
      <c r="L52" s="118"/>
      <c r="M52" s="118"/>
      <c r="N52" s="118"/>
      <c r="O52" s="118"/>
      <c r="P52" s="118"/>
      <c r="Q52" s="118"/>
      <c r="R52" s="118"/>
      <c r="S52" s="541"/>
      <c r="T52" s="541"/>
      <c r="U52" s="541"/>
      <c r="V52" s="541"/>
      <c r="W52" s="119"/>
    </row>
    <row r="53" spans="1:23" ht="3.15" customHeight="1"/>
    <row r="54" spans="1:23" ht="11.25" hidden="1" customHeight="1"/>
    <row r="55" spans="1:23" ht="1.2" customHeight="1"/>
    <row r="56" spans="1:23" ht="23.25" customHeight="1"/>
    <row r="57" spans="1:23" ht="3.15" customHeight="1"/>
    <row r="58" spans="1:23" ht="17.100000000000001" customHeight="1">
      <c r="E58" s="1205" t="s">
        <v>734</v>
      </c>
      <c r="F58" s="1205"/>
      <c r="G58" s="1205"/>
      <c r="H58" s="1205"/>
      <c r="I58" s="1205"/>
      <c r="J58" s="1205"/>
      <c r="K58" s="1205"/>
      <c r="L58" s="1205"/>
      <c r="M58" s="1205"/>
      <c r="N58" s="1205"/>
      <c r="O58" s="1205"/>
      <c r="P58" s="1205"/>
      <c r="Q58" s="1205"/>
      <c r="R58" s="1205"/>
      <c r="S58" s="1205"/>
      <c r="T58" s="1205"/>
      <c r="U58" s="1205"/>
      <c r="V58" s="1205"/>
      <c r="W58" s="1205"/>
    </row>
    <row r="59" spans="1:23" ht="37.200000000000003" customHeight="1">
      <c r="E59" s="1206" t="s">
        <v>736</v>
      </c>
      <c r="F59" s="1207"/>
      <c r="G59" s="1207"/>
      <c r="H59" s="1207"/>
      <c r="I59" s="1207"/>
      <c r="J59" s="1207"/>
      <c r="K59" s="1207"/>
      <c r="L59" s="1207"/>
      <c r="M59" s="1207"/>
      <c r="N59" s="1207"/>
      <c r="O59" s="1207"/>
      <c r="P59" s="1207"/>
      <c r="Q59" s="1207"/>
      <c r="R59" s="1207"/>
      <c r="S59" s="1207"/>
      <c r="T59" s="1207"/>
      <c r="U59" s="1207"/>
      <c r="V59" s="1207"/>
      <c r="W59" s="1207"/>
    </row>
    <row r="60" spans="1:23" ht="17.100000000000001" customHeight="1">
      <c r="E60" s="1206" t="s">
        <v>737</v>
      </c>
      <c r="F60" s="1207"/>
      <c r="G60" s="1207"/>
      <c r="H60" s="1207"/>
      <c r="I60" s="1207"/>
      <c r="J60" s="1207"/>
      <c r="K60" s="1207"/>
      <c r="L60" s="1207"/>
      <c r="M60" s="1207"/>
      <c r="N60" s="1207"/>
      <c r="O60" s="1207"/>
      <c r="P60" s="1207"/>
      <c r="Q60" s="1207"/>
      <c r="R60" s="1207"/>
      <c r="S60" s="1207"/>
      <c r="T60" s="1207"/>
      <c r="U60" s="1207"/>
      <c r="V60" s="1207"/>
      <c r="W60" s="1207"/>
    </row>
    <row r="61" spans="1:23" ht="27" customHeight="1">
      <c r="E61" s="1206" t="s">
        <v>738</v>
      </c>
      <c r="F61" s="1207"/>
      <c r="G61" s="1207"/>
      <c r="H61" s="1207"/>
      <c r="I61" s="1207"/>
      <c r="J61" s="1207"/>
      <c r="K61" s="1207"/>
      <c r="L61" s="1207"/>
      <c r="M61" s="1207"/>
      <c r="N61" s="1207"/>
      <c r="O61" s="1207"/>
      <c r="P61" s="1207"/>
      <c r="Q61" s="1207"/>
      <c r="R61" s="1207"/>
      <c r="S61" s="1207"/>
      <c r="T61" s="1207"/>
      <c r="U61" s="1207"/>
      <c r="V61" s="1207"/>
      <c r="W61" s="1207"/>
    </row>
    <row r="62" spans="1:23" ht="17.100000000000001" customHeight="1">
      <c r="E62" s="1206" t="s">
        <v>739</v>
      </c>
      <c r="F62" s="1207"/>
      <c r="G62" s="1207"/>
      <c r="H62" s="1207"/>
      <c r="I62" s="1207"/>
      <c r="J62" s="1207"/>
      <c r="K62" s="1207"/>
      <c r="L62" s="1207"/>
      <c r="M62" s="1207"/>
      <c r="N62" s="1207"/>
      <c r="O62" s="1207"/>
      <c r="P62" s="1207"/>
      <c r="Q62" s="1207"/>
      <c r="R62" s="1207"/>
      <c r="S62" s="1207"/>
      <c r="T62" s="1207"/>
      <c r="U62" s="1207"/>
      <c r="V62" s="1207"/>
      <c r="W62" s="1207"/>
    </row>
    <row r="63" spans="1:23" ht="15" customHeight="1">
      <c r="E63" s="792"/>
      <c r="F63" s="218"/>
      <c r="G63" s="218"/>
      <c r="H63" s="218"/>
      <c r="I63" s="218"/>
      <c r="J63" s="218"/>
      <c r="K63" s="218"/>
      <c r="L63" s="218"/>
      <c r="M63" s="218"/>
      <c r="N63" s="218"/>
      <c r="O63" s="218"/>
      <c r="P63" s="218"/>
      <c r="Q63" s="218"/>
      <c r="R63" s="218"/>
      <c r="S63" s="218"/>
      <c r="T63" s="218"/>
      <c r="U63" s="218"/>
      <c r="V63" s="218"/>
      <c r="W63" s="218"/>
    </row>
    <row r="64" spans="1:23" ht="15" customHeight="1">
      <c r="E64" s="1205" t="s">
        <v>735</v>
      </c>
      <c r="F64" s="1205"/>
      <c r="G64" s="1205"/>
      <c r="H64" s="1205"/>
      <c r="I64" s="1205"/>
      <c r="J64" s="1205"/>
      <c r="K64" s="1205"/>
      <c r="L64" s="1205"/>
      <c r="M64" s="1205"/>
      <c r="N64" s="1205"/>
      <c r="O64" s="1205"/>
      <c r="P64" s="1205"/>
      <c r="Q64" s="1205"/>
      <c r="R64" s="1205"/>
      <c r="S64" s="1205"/>
      <c r="T64" s="1205"/>
      <c r="U64" s="1205"/>
      <c r="V64" s="1205"/>
      <c r="W64" s="1205"/>
    </row>
    <row r="65" spans="5:23" ht="17.100000000000001" customHeight="1">
      <c r="E65" s="1206" t="s">
        <v>740</v>
      </c>
      <c r="F65" s="1207"/>
      <c r="G65" s="1207"/>
      <c r="H65" s="1207"/>
      <c r="I65" s="1207"/>
      <c r="J65" s="1207"/>
      <c r="K65" s="1207"/>
      <c r="L65" s="1207"/>
      <c r="M65" s="1207"/>
      <c r="N65" s="1207"/>
      <c r="O65" s="1207"/>
      <c r="P65" s="1207"/>
      <c r="Q65" s="1207"/>
      <c r="R65" s="1207"/>
      <c r="S65" s="1207"/>
      <c r="T65" s="1207"/>
      <c r="U65" s="1207"/>
      <c r="V65" s="1207"/>
      <c r="W65" s="1207"/>
    </row>
    <row r="66" spans="5:23" ht="17.100000000000001" customHeight="1">
      <c r="E66" s="1206" t="s">
        <v>741</v>
      </c>
      <c r="F66" s="1207"/>
      <c r="G66" s="1207"/>
      <c r="H66" s="1207"/>
      <c r="I66" s="1207"/>
      <c r="J66" s="1207"/>
      <c r="K66" s="1207"/>
      <c r="L66" s="1207"/>
      <c r="M66" s="1207"/>
      <c r="N66" s="1207"/>
      <c r="O66" s="1207"/>
      <c r="P66" s="1207"/>
      <c r="Q66" s="1207"/>
      <c r="R66" s="1207"/>
      <c r="S66" s="1207"/>
      <c r="T66" s="1207"/>
      <c r="U66" s="1207"/>
      <c r="V66" s="1207"/>
      <c r="W66" s="1207"/>
    </row>
  </sheetData>
  <sheetProtection algorithmName="SHA-512" hashValue="cyizTdAD+mLgURAno9bO549alb5uNSf2kRhgtAwWyvue6kUTMnYeRxJ8GVUJWbZpQbrl+g/B2Q3HGpYCWZGRfw==" saltValue="kJ/J2cdgWMEXQZczadFVNg==" spinCount="100000" sheet="1" objects="1" scenarios="1" formatColumns="0" formatRows="0"/>
  <dataConsolidate/>
  <mergeCells count="133">
    <mergeCell ref="E64:W64"/>
    <mergeCell ref="E65:W65"/>
    <mergeCell ref="E66:W66"/>
    <mergeCell ref="E58:W58"/>
    <mergeCell ref="E59:W59"/>
    <mergeCell ref="E60:W60"/>
    <mergeCell ref="E61:W61"/>
    <mergeCell ref="L19:M19"/>
    <mergeCell ref="E62:W62"/>
    <mergeCell ref="P19:Q19"/>
    <mergeCell ref="G21:G25"/>
    <mergeCell ref="H21:H24"/>
    <mergeCell ref="M26:M28"/>
    <mergeCell ref="N26:N28"/>
    <mergeCell ref="O26:O28"/>
    <mergeCell ref="M37:M39"/>
    <mergeCell ref="N37:N39"/>
    <mergeCell ref="O37:O39"/>
    <mergeCell ref="P37:P38"/>
    <mergeCell ref="Q37:Q38"/>
    <mergeCell ref="R37:R38"/>
    <mergeCell ref="S37:S38"/>
    <mergeCell ref="M42:M44"/>
    <mergeCell ref="N42:N44"/>
    <mergeCell ref="I21:I24"/>
    <mergeCell ref="J21:J24"/>
    <mergeCell ref="H19:I19"/>
    <mergeCell ref="P21:P22"/>
    <mergeCell ref="Q21:Q22"/>
    <mergeCell ref="R21:R22"/>
    <mergeCell ref="S21:S22"/>
    <mergeCell ref="K21:K24"/>
    <mergeCell ref="L21:L23"/>
    <mergeCell ref="M21:M23"/>
    <mergeCell ref="N21:N23"/>
    <mergeCell ref="O21:O23"/>
    <mergeCell ref="G8:J8"/>
    <mergeCell ref="J17:J18"/>
    <mergeCell ref="W17:W18"/>
    <mergeCell ref="O17:R17"/>
    <mergeCell ref="K17:N17"/>
    <mergeCell ref="T19:U19"/>
    <mergeCell ref="S17:V17"/>
    <mergeCell ref="T18:U18"/>
    <mergeCell ref="L18:M18"/>
    <mergeCell ref="P18:Q18"/>
    <mergeCell ref="E26:E30"/>
    <mergeCell ref="F26:F30"/>
    <mergeCell ref="G26:G30"/>
    <mergeCell ref="H26:H29"/>
    <mergeCell ref="I26:I29"/>
    <mergeCell ref="J26:J29"/>
    <mergeCell ref="K26:K29"/>
    <mergeCell ref="L26:L28"/>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P26:P27"/>
    <mergeCell ref="Q26:Q27"/>
    <mergeCell ref="R26:R27"/>
    <mergeCell ref="S26:S27"/>
    <mergeCell ref="D31:D36"/>
    <mergeCell ref="E31:E36"/>
    <mergeCell ref="F31:F36"/>
    <mergeCell ref="G31:G36"/>
    <mergeCell ref="H31:H35"/>
    <mergeCell ref="I31:I35"/>
    <mergeCell ref="J31:J35"/>
    <mergeCell ref="K31:K35"/>
    <mergeCell ref="L31:L34"/>
    <mergeCell ref="M31:M34"/>
    <mergeCell ref="N31:N34"/>
    <mergeCell ref="O31:O34"/>
    <mergeCell ref="P31:P33"/>
    <mergeCell ref="Q31:Q33"/>
    <mergeCell ref="R31:R33"/>
    <mergeCell ref="S31:S33"/>
    <mergeCell ref="D26:D30"/>
    <mergeCell ref="D37:D41"/>
    <mergeCell ref="E37:E41"/>
    <mergeCell ref="F37:F41"/>
    <mergeCell ref="G37:G41"/>
    <mergeCell ref="H37:H40"/>
    <mergeCell ref="I37:I40"/>
    <mergeCell ref="J37:J40"/>
    <mergeCell ref="K37:K40"/>
    <mergeCell ref="L37:L39"/>
    <mergeCell ref="D42:D46"/>
    <mergeCell ref="E42:E46"/>
    <mergeCell ref="F42:F46"/>
    <mergeCell ref="G42:G46"/>
    <mergeCell ref="H42:H45"/>
    <mergeCell ref="I42:I45"/>
    <mergeCell ref="J42:J45"/>
    <mergeCell ref="K42:K45"/>
    <mergeCell ref="L42:L44"/>
    <mergeCell ref="O42:O44"/>
    <mergeCell ref="P47:P48"/>
    <mergeCell ref="Q47:Q48"/>
    <mergeCell ref="R47:R48"/>
    <mergeCell ref="S47:S48"/>
    <mergeCell ref="P42:P43"/>
    <mergeCell ref="Q42:Q43"/>
    <mergeCell ref="R42:R43"/>
    <mergeCell ref="S42:S43"/>
    <mergeCell ref="M47:M49"/>
    <mergeCell ref="N47:N49"/>
    <mergeCell ref="O47:O49"/>
    <mergeCell ref="D47:D51"/>
    <mergeCell ref="E47:E51"/>
    <mergeCell ref="F47:F51"/>
    <mergeCell ref="G47:G51"/>
    <mergeCell ref="H47:H50"/>
    <mergeCell ref="I47:I50"/>
    <mergeCell ref="J47:J50"/>
    <mergeCell ref="K47:K50"/>
    <mergeCell ref="L47:L49"/>
  </mergeCells>
  <phoneticPr fontId="13" type="noConversion"/>
  <dataValidations xWindow="622" yWindow="221" count="6">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S47:S48 G37:G38 K37:K38 O37:O38 S37:S38 G42:G43 K42:K43 O42:O43 S42:S43 G47:G48 K47:K48 O47:O48 S31:S33 O31:O33 K31:K33 G31:G3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47:N49 N37:N39 N42:N44 N31:N34">
      <formula1>DESCRIPTION_TERRITORY</formula1>
    </dataValidation>
    <dataValidation allowBlank="1" showInputMessage="1" showErrorMessage="1" prompt="Выберите виды деятельности, выполнив двойной щелчок левой кнопки мыши по ячейке." sqref="F47 F21 F26 F42 F37 F31:F32"/>
    <dataValidation type="textLength" operator="lessThanOrEqual" allowBlank="1" showInputMessage="1" showErrorMessage="1" errorTitle="Ошибка" error="Допускается ввод не более 900 символов!" sqref="R21:R22 V21:W21 R26:R27 V26:W26 V42:W42 V31:W32 J31:J32 V47:W47 R37:R38 V37:W37 R47:R48 R42:R43 J47 J37 J21 J26 R31:R33">
      <formula1>900</formula1>
    </dataValidation>
    <dataValidation type="list" showInputMessage="1" showErrorMessage="1" errorTitle="Ошибка" error="Выберите значение из списка" sqref="J42">
      <formula1>name_rates_4_filter</formula1>
    </dataValidation>
    <dataValidation type="list" allowBlank="1" showInputMessage="1" showErrorMessage="1" errorTitle="Ошибка" error="Выберите значение из списка" prompt="Выберите значение из списка" sqref="E32">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4"/>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ColWidth="9.125" defaultRowHeight="11.4"/>
  <cols>
    <col min="1" max="16384" width="9.1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4"/>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4"/>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625" defaultRowHeight="13.8"/>
  <cols>
    <col min="1" max="1" width="3.75" style="591" hidden="1" customWidth="1"/>
    <col min="2" max="4" width="3.75" style="585" hidden="1" customWidth="1"/>
    <col min="5" max="5" width="3.75" style="530" customWidth="1"/>
    <col min="6" max="6" width="9.75" style="523" customWidth="1"/>
    <col min="7" max="7" width="37.75" style="523" customWidth="1"/>
    <col min="8" max="8" width="66.875" style="523" customWidth="1"/>
    <col min="9" max="9" width="115.75" style="523" customWidth="1"/>
    <col min="10" max="11" width="10.625" style="585"/>
    <col min="12" max="12" width="11.125" style="585" customWidth="1"/>
    <col min="13" max="14" width="10.625" style="585"/>
    <col min="15" max="16384" width="10.625" style="523"/>
  </cols>
  <sheetData>
    <row r="1" spans="1:14" ht="3.15" customHeight="1">
      <c r="A1" s="591" t="s">
        <v>92</v>
      </c>
    </row>
    <row r="2" spans="1:14" ht="22.2">
      <c r="F2" s="1209" t="s">
        <v>490</v>
      </c>
      <c r="G2" s="1210"/>
      <c r="H2" s="1211"/>
      <c r="I2" s="640"/>
    </row>
    <row r="3" spans="1:14" ht="3.15" customHeight="1"/>
    <row r="4" spans="1:14" s="570" customFormat="1" ht="11.4">
      <c r="A4" s="590"/>
      <c r="B4" s="590"/>
      <c r="C4" s="590"/>
      <c r="D4" s="590"/>
      <c r="F4" s="1163" t="s">
        <v>453</v>
      </c>
      <c r="G4" s="1163"/>
      <c r="H4" s="1163"/>
      <c r="I4" s="1212" t="s">
        <v>454</v>
      </c>
      <c r="J4" s="590"/>
      <c r="K4" s="590"/>
      <c r="L4" s="590"/>
      <c r="M4" s="590"/>
      <c r="N4" s="590"/>
    </row>
    <row r="5" spans="1:14" s="570" customFormat="1" ht="11.25" customHeight="1">
      <c r="A5" s="590"/>
      <c r="B5" s="590"/>
      <c r="C5" s="590"/>
      <c r="D5" s="590"/>
      <c r="F5" s="606" t="s">
        <v>91</v>
      </c>
      <c r="G5" s="618" t="s">
        <v>456</v>
      </c>
      <c r="H5" s="605" t="s">
        <v>441</v>
      </c>
      <c r="I5" s="1212"/>
      <c r="J5" s="590"/>
      <c r="K5" s="590"/>
      <c r="L5" s="590"/>
      <c r="M5" s="590"/>
      <c r="N5" s="590"/>
    </row>
    <row r="6" spans="1:14" s="570" customFormat="1" ht="12.15" customHeight="1">
      <c r="A6" s="590"/>
      <c r="B6" s="590"/>
      <c r="C6" s="590"/>
      <c r="D6" s="590"/>
      <c r="F6" s="607" t="s">
        <v>92</v>
      </c>
      <c r="G6" s="609">
        <v>2</v>
      </c>
      <c r="H6" s="610">
        <v>3</v>
      </c>
      <c r="I6" s="608">
        <v>4</v>
      </c>
      <c r="J6" s="590">
        <v>4</v>
      </c>
      <c r="K6" s="590"/>
      <c r="L6" s="590"/>
      <c r="M6" s="590"/>
      <c r="N6" s="590"/>
    </row>
    <row r="7" spans="1:14" s="570" customFormat="1" ht="18.600000000000001">
      <c r="A7" s="590"/>
      <c r="B7" s="590"/>
      <c r="C7" s="590"/>
      <c r="D7" s="590"/>
      <c r="F7" s="616">
        <v>1</v>
      </c>
      <c r="G7" s="632" t="s">
        <v>491</v>
      </c>
      <c r="H7" s="604" t="str">
        <f>IF(dateCh="","",dateCh)</f>
        <v>18.12.2020</v>
      </c>
      <c r="I7" s="581" t="s">
        <v>492</v>
      </c>
      <c r="J7" s="615"/>
      <c r="K7" s="590"/>
      <c r="L7" s="590"/>
      <c r="M7" s="590"/>
      <c r="N7" s="590"/>
    </row>
    <row r="8" spans="1:14" s="570" customFormat="1" ht="45.6">
      <c r="A8" s="1213">
        <v>1</v>
      </c>
      <c r="B8" s="590"/>
      <c r="C8" s="590"/>
      <c r="D8" s="590"/>
      <c r="F8" s="616" t="str">
        <f>"2." &amp;mergeValue(A8)</f>
        <v>2.1</v>
      </c>
      <c r="G8" s="632" t="s">
        <v>493</v>
      </c>
      <c r="H8" s="604"/>
      <c r="I8" s="581" t="s">
        <v>589</v>
      </c>
      <c r="J8" s="615"/>
      <c r="K8" s="590"/>
      <c r="L8" s="590"/>
      <c r="M8" s="590"/>
      <c r="N8" s="590"/>
    </row>
    <row r="9" spans="1:14" s="570" customFormat="1" ht="22.8">
      <c r="A9" s="1213"/>
      <c r="B9" s="590"/>
      <c r="C9" s="590"/>
      <c r="D9" s="590"/>
      <c r="F9" s="616" t="str">
        <f>"3." &amp;mergeValue(A9)</f>
        <v>3.1</v>
      </c>
      <c r="G9" s="632" t="s">
        <v>494</v>
      </c>
      <c r="H9" s="604"/>
      <c r="I9" s="581" t="s">
        <v>587</v>
      </c>
      <c r="J9" s="615"/>
      <c r="K9" s="590"/>
      <c r="L9" s="590"/>
      <c r="M9" s="590"/>
      <c r="N9" s="590"/>
    </row>
    <row r="10" spans="1:14" s="570" customFormat="1" ht="22.8">
      <c r="A10" s="1213"/>
      <c r="B10" s="590"/>
      <c r="C10" s="590"/>
      <c r="D10" s="590"/>
      <c r="F10" s="616" t="str">
        <f>"4."&amp;mergeValue(A10)</f>
        <v>4.1</v>
      </c>
      <c r="G10" s="632" t="s">
        <v>495</v>
      </c>
      <c r="H10" s="605" t="s">
        <v>457</v>
      </c>
      <c r="I10" s="581"/>
      <c r="J10" s="615"/>
      <c r="K10" s="590"/>
      <c r="L10" s="590"/>
      <c r="M10" s="590"/>
      <c r="N10" s="590"/>
    </row>
    <row r="11" spans="1:14" s="570" customFormat="1" ht="18.600000000000001">
      <c r="A11" s="1213"/>
      <c r="B11" s="1213">
        <v>1</v>
      </c>
      <c r="C11" s="623"/>
      <c r="D11" s="623"/>
      <c r="F11" s="616" t="str">
        <f>"4."&amp;mergeValue(A11) &amp;"."&amp;mergeValue(B11)</f>
        <v>4.1.1</v>
      </c>
      <c r="G11" s="611" t="s">
        <v>591</v>
      </c>
      <c r="H11" s="604" t="str">
        <f>IF(region_name="","",region_name)</f>
        <v>г.Санкт-Петербург</v>
      </c>
      <c r="I11" s="581" t="s">
        <v>498</v>
      </c>
      <c r="J11" s="615"/>
      <c r="K11" s="590"/>
      <c r="L11" s="590"/>
      <c r="M11" s="590"/>
      <c r="N11" s="590"/>
    </row>
    <row r="12" spans="1:14" s="570" customFormat="1" ht="22.8">
      <c r="A12" s="1213"/>
      <c r="B12" s="1213"/>
      <c r="C12" s="1213">
        <v>1</v>
      </c>
      <c r="D12" s="623"/>
      <c r="F12" s="616" t="str">
        <f>"4."&amp;mergeValue(A12) &amp;"."&amp;mergeValue(B12)&amp;"."&amp;mergeValue(C12)</f>
        <v>4.1.1.1</v>
      </c>
      <c r="G12" s="622" t="s">
        <v>496</v>
      </c>
      <c r="H12" s="604"/>
      <c r="I12" s="581" t="s">
        <v>499</v>
      </c>
      <c r="J12" s="615"/>
      <c r="K12" s="590"/>
      <c r="L12" s="590"/>
      <c r="M12" s="590"/>
      <c r="N12" s="590"/>
    </row>
    <row r="13" spans="1:14" s="570" customFormat="1" ht="39.15" customHeight="1">
      <c r="A13" s="1213"/>
      <c r="B13" s="1213"/>
      <c r="C13" s="1213"/>
      <c r="D13" s="623">
        <v>1</v>
      </c>
      <c r="F13" s="616" t="str">
        <f>"4."&amp;mergeValue(A13) &amp;"."&amp;mergeValue(B13)&amp;"."&amp;mergeValue(C13)&amp;"."&amp;mergeValue(D13)</f>
        <v>4.1.1.1.1</v>
      </c>
      <c r="G13" s="633" t="s">
        <v>497</v>
      </c>
      <c r="H13" s="604"/>
      <c r="I13" s="1214" t="s">
        <v>590</v>
      </c>
      <c r="J13" s="615"/>
      <c r="K13" s="590"/>
      <c r="L13" s="590"/>
      <c r="M13" s="590"/>
      <c r="N13" s="590"/>
    </row>
    <row r="14" spans="1:14" s="570" customFormat="1" ht="18.600000000000001">
      <c r="A14" s="1213"/>
      <c r="B14" s="1213"/>
      <c r="C14" s="1213"/>
      <c r="D14" s="623"/>
      <c r="F14" s="619"/>
      <c r="G14" s="550" t="s">
        <v>4</v>
      </c>
      <c r="H14" s="624"/>
      <c r="I14" s="1214"/>
      <c r="J14" s="615"/>
      <c r="K14" s="590"/>
      <c r="L14" s="590"/>
      <c r="M14" s="590"/>
      <c r="N14" s="590"/>
    </row>
    <row r="15" spans="1:14" s="570" customFormat="1" ht="18.600000000000001">
      <c r="A15" s="1213"/>
      <c r="B15" s="1213"/>
      <c r="C15" s="623"/>
      <c r="D15" s="623"/>
      <c r="F15" s="634"/>
      <c r="G15" s="577" t="s">
        <v>402</v>
      </c>
      <c r="H15" s="635"/>
      <c r="I15" s="636"/>
      <c r="J15" s="615"/>
      <c r="K15" s="590"/>
      <c r="L15" s="590"/>
      <c r="M15" s="590"/>
      <c r="N15" s="590"/>
    </row>
    <row r="16" spans="1:14" s="570" customFormat="1" ht="18.600000000000001">
      <c r="A16" s="1213"/>
      <c r="B16" s="590"/>
      <c r="C16" s="590"/>
      <c r="D16" s="590"/>
      <c r="F16" s="619"/>
      <c r="G16" s="558" t="s">
        <v>505</v>
      </c>
      <c r="H16" s="620"/>
      <c r="I16" s="621"/>
      <c r="J16" s="615"/>
      <c r="K16" s="590"/>
      <c r="L16" s="590"/>
      <c r="M16" s="590"/>
      <c r="N16" s="590"/>
    </row>
    <row r="17" spans="1:14" s="570" customFormat="1" ht="18.600000000000001">
      <c r="A17" s="590"/>
      <c r="B17" s="590"/>
      <c r="C17" s="590"/>
      <c r="D17" s="590"/>
      <c r="F17" s="619"/>
      <c r="G17" s="565" t="s">
        <v>504</v>
      </c>
      <c r="H17" s="620"/>
      <c r="I17" s="621"/>
      <c r="J17" s="615"/>
      <c r="K17" s="590"/>
      <c r="L17" s="590"/>
      <c r="M17" s="590"/>
      <c r="N17" s="590"/>
    </row>
    <row r="18" spans="1:14" s="613" customFormat="1" ht="3.15"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8" t="s">
        <v>592</v>
      </c>
      <c r="H19" s="1208"/>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625" defaultRowHeight="13.8"/>
  <cols>
    <col min="1" max="6" width="10.625" style="585" hidden="1" customWidth="1"/>
    <col min="7" max="8" width="9.125" style="591" hidden="1" customWidth="1"/>
    <col min="9" max="9" width="3.75" style="531" customWidth="1"/>
    <col min="10" max="11" width="3.75" style="530" customWidth="1"/>
    <col min="12" max="12" width="12.75" style="523" customWidth="1"/>
    <col min="13" max="13" width="44.75" style="523" customWidth="1"/>
    <col min="14" max="14" width="1.75" style="523" hidden="1" customWidth="1"/>
    <col min="15" max="15" width="29.75" style="523" hidden="1" customWidth="1"/>
    <col min="16" max="17" width="23.75" style="523" hidden="1" customWidth="1"/>
    <col min="18" max="18" width="11.75" style="523" customWidth="1"/>
    <col min="19" max="19" width="3.75" style="523" customWidth="1"/>
    <col min="20" max="20" width="11.75" style="523" customWidth="1"/>
    <col min="21" max="21" width="8.625" style="523" hidden="1" customWidth="1"/>
    <col min="22" max="22" width="4.75" style="523" customWidth="1"/>
    <col min="23" max="23" width="115.75" style="523" customWidth="1"/>
    <col min="24" max="25" width="10.625" style="585"/>
    <col min="26" max="26" width="11.125" style="585" customWidth="1"/>
    <col min="27" max="28" width="10.625" style="585"/>
    <col min="29" max="16384" width="10.625" style="523"/>
  </cols>
  <sheetData>
    <row r="1" spans="1:28" hidden="1">
      <c r="Q1" s="583"/>
      <c r="R1" s="583"/>
    </row>
    <row r="2" spans="1:28" hidden="1">
      <c r="U2" s="583"/>
    </row>
    <row r="3" spans="1:28" hidden="1"/>
    <row r="4" spans="1:28" ht="3.15" customHeight="1">
      <c r="J4" s="529"/>
      <c r="K4" s="529"/>
      <c r="L4" s="524"/>
      <c r="M4" s="524"/>
      <c r="N4" s="524"/>
      <c r="O4" s="532"/>
      <c r="P4" s="532"/>
      <c r="Q4" s="532"/>
      <c r="R4" s="532"/>
      <c r="S4" s="532"/>
      <c r="T4" s="532"/>
      <c r="U4" s="532"/>
    </row>
    <row r="5" spans="1:28" ht="22.65" customHeight="1">
      <c r="J5" s="529"/>
      <c r="K5" s="529"/>
      <c r="L5" s="1229" t="s">
        <v>630</v>
      </c>
      <c r="M5" s="1229"/>
      <c r="N5" s="1229"/>
      <c r="O5" s="1229"/>
      <c r="P5" s="1229"/>
      <c r="Q5" s="1229"/>
      <c r="R5" s="1229"/>
      <c r="S5" s="1229"/>
      <c r="T5" s="1229"/>
      <c r="U5" s="664"/>
    </row>
    <row r="6" spans="1:28" ht="3.15" customHeight="1">
      <c r="J6" s="529"/>
      <c r="K6" s="529"/>
      <c r="L6" s="524"/>
      <c r="M6" s="524"/>
      <c r="N6" s="524"/>
      <c r="O6" s="528"/>
      <c r="P6" s="528"/>
      <c r="Q6" s="528"/>
      <c r="R6" s="528"/>
      <c r="S6" s="528"/>
      <c r="T6" s="528"/>
      <c r="U6" s="528"/>
      <c r="V6" s="532"/>
    </row>
    <row r="7" spans="1:28" s="570" customFormat="1" ht="34.200000000000003">
      <c r="A7" s="590"/>
      <c r="B7" s="590"/>
      <c r="C7" s="590"/>
      <c r="D7" s="590"/>
      <c r="E7" s="590"/>
      <c r="F7" s="590"/>
      <c r="G7" s="590"/>
      <c r="H7" s="590"/>
      <c r="L7" s="499"/>
      <c r="M7" s="617" t="s">
        <v>501</v>
      </c>
      <c r="N7" s="666"/>
      <c r="O7" s="1235" t="str">
        <f>IF(NameOrPr_ch="",IF(NameOrPr="","",NameOrPr),NameOrPr_ch)</f>
        <v>Комитет по тарифам Санкт-Петербурга</v>
      </c>
      <c r="P7" s="1235"/>
      <c r="Q7" s="1235"/>
      <c r="R7" s="1235"/>
      <c r="S7" s="1235"/>
      <c r="T7" s="1235"/>
      <c r="U7" s="582"/>
      <c r="V7" s="582"/>
      <c r="W7" s="519"/>
      <c r="X7" s="590"/>
      <c r="Y7" s="590"/>
      <c r="Z7" s="590"/>
      <c r="AA7" s="590"/>
      <c r="AB7" s="590"/>
    </row>
    <row r="8" spans="1:28" s="570" customFormat="1" ht="18.600000000000001">
      <c r="A8" s="590"/>
      <c r="B8" s="590"/>
      <c r="C8" s="590"/>
      <c r="D8" s="590"/>
      <c r="E8" s="590"/>
      <c r="F8" s="590"/>
      <c r="G8" s="590"/>
      <c r="H8" s="590"/>
      <c r="L8" s="499"/>
      <c r="M8" s="617" t="s">
        <v>595</v>
      </c>
      <c r="N8" s="666"/>
      <c r="O8" s="1235" t="str">
        <f>IF(datePr_ch="",IF(datePr="","",datePr),datePr_ch)</f>
        <v>18.12.2020</v>
      </c>
      <c r="P8" s="1235"/>
      <c r="Q8" s="1235"/>
      <c r="R8" s="1235"/>
      <c r="S8" s="1235"/>
      <c r="T8" s="1235"/>
      <c r="U8" s="582"/>
      <c r="V8" s="582"/>
      <c r="W8" s="519"/>
      <c r="X8" s="590"/>
      <c r="Y8" s="590"/>
      <c r="Z8" s="590"/>
      <c r="AA8" s="590"/>
      <c r="AB8" s="590"/>
    </row>
    <row r="9" spans="1:28" s="570" customFormat="1" ht="18.600000000000001">
      <c r="A9" s="590"/>
      <c r="B9" s="590"/>
      <c r="C9" s="590"/>
      <c r="D9" s="590"/>
      <c r="E9" s="590"/>
      <c r="F9" s="590"/>
      <c r="G9" s="590"/>
      <c r="H9" s="590"/>
      <c r="L9" s="552"/>
      <c r="M9" s="617" t="s">
        <v>594</v>
      </c>
      <c r="N9" s="666"/>
      <c r="O9" s="1235" t="str">
        <f>IF(numberPr_ch="",IF(numberPr="","",numberPr),numberPr_ch)</f>
        <v>52-р, 226-р, 257-р</v>
      </c>
      <c r="P9" s="1235"/>
      <c r="Q9" s="1235"/>
      <c r="R9" s="1235"/>
      <c r="S9" s="1235"/>
      <c r="T9" s="1235"/>
      <c r="U9" s="582"/>
      <c r="V9" s="582"/>
      <c r="W9" s="519"/>
      <c r="X9" s="590"/>
      <c r="Y9" s="590"/>
      <c r="Z9" s="590"/>
      <c r="AA9" s="590"/>
      <c r="AB9" s="590"/>
    </row>
    <row r="10" spans="1:28" s="570" customFormat="1" ht="22.8">
      <c r="A10" s="590"/>
      <c r="B10" s="590"/>
      <c r="C10" s="590"/>
      <c r="D10" s="590"/>
      <c r="E10" s="590"/>
      <c r="F10" s="590"/>
      <c r="G10" s="590"/>
      <c r="H10" s="590"/>
      <c r="L10" s="552"/>
      <c r="M10" s="617" t="s">
        <v>500</v>
      </c>
      <c r="N10" s="666"/>
      <c r="O10" s="1235" t="str">
        <f>IF(IstPub_ch="",IF(IstPub="","",IstPub),IstPub_ch)</f>
        <v>официальный сайт Комитета по тарифам Санкт-Петербурга</v>
      </c>
      <c r="P10" s="1235"/>
      <c r="Q10" s="1235"/>
      <c r="R10" s="1235"/>
      <c r="S10" s="1235"/>
      <c r="T10" s="1235"/>
      <c r="U10" s="582"/>
      <c r="V10" s="582"/>
      <c r="W10" s="519"/>
      <c r="X10" s="590"/>
      <c r="Y10" s="590"/>
      <c r="Z10" s="590"/>
      <c r="AA10" s="590"/>
      <c r="AB10" s="590"/>
    </row>
    <row r="11" spans="1:28" s="570" customFormat="1" ht="11.4" hidden="1">
      <c r="A11" s="590"/>
      <c r="B11" s="590"/>
      <c r="C11" s="590"/>
      <c r="D11" s="590"/>
      <c r="E11" s="590"/>
      <c r="F11" s="590"/>
      <c r="G11" s="590"/>
      <c r="H11" s="590"/>
      <c r="L11" s="1230"/>
      <c r="M11" s="1230"/>
      <c r="N11" s="566"/>
      <c r="O11" s="582"/>
      <c r="P11" s="582"/>
      <c r="Q11" s="582"/>
      <c r="R11" s="582"/>
      <c r="S11" s="582"/>
      <c r="T11" s="582"/>
      <c r="U11" s="588" t="s">
        <v>372</v>
      </c>
      <c r="X11" s="590"/>
      <c r="Y11" s="590"/>
      <c r="Z11" s="590"/>
      <c r="AA11" s="590"/>
      <c r="AB11" s="590"/>
    </row>
    <row r="12" spans="1:28">
      <c r="J12" s="529"/>
      <c r="K12" s="529"/>
      <c r="L12" s="524"/>
      <c r="M12" s="524"/>
      <c r="N12" s="502"/>
      <c r="O12" s="1236"/>
      <c r="P12" s="1236"/>
      <c r="Q12" s="1236"/>
      <c r="R12" s="1236"/>
      <c r="S12" s="1236"/>
      <c r="T12" s="1236"/>
      <c r="U12" s="1236"/>
    </row>
    <row r="13" spans="1:28">
      <c r="J13" s="529"/>
      <c r="K13" s="529"/>
      <c r="L13" s="1163" t="s">
        <v>453</v>
      </c>
      <c r="M13" s="1163"/>
      <c r="N13" s="1163"/>
      <c r="O13" s="1163"/>
      <c r="P13" s="1163"/>
      <c r="Q13" s="1163"/>
      <c r="R13" s="1163"/>
      <c r="S13" s="1163"/>
      <c r="T13" s="1163"/>
      <c r="U13" s="1163"/>
      <c r="V13" s="1163"/>
      <c r="W13" s="1163" t="s">
        <v>454</v>
      </c>
    </row>
    <row r="14" spans="1:28" ht="14.25" customHeight="1">
      <c r="J14" s="529"/>
      <c r="K14" s="529"/>
      <c r="L14" s="1242" t="s">
        <v>91</v>
      </c>
      <c r="M14" s="1242" t="s">
        <v>638</v>
      </c>
      <c r="N14" s="661"/>
      <c r="O14" s="1243" t="s">
        <v>640</v>
      </c>
      <c r="P14" s="1244"/>
      <c r="Q14" s="1244"/>
      <c r="R14" s="1244"/>
      <c r="S14" s="1244"/>
      <c r="T14" s="1245"/>
      <c r="U14" s="1226" t="s">
        <v>340</v>
      </c>
      <c r="V14" s="1239" t="s">
        <v>274</v>
      </c>
      <c r="W14" s="1163"/>
    </row>
    <row r="15" spans="1:28" ht="14.25" customHeight="1">
      <c r="J15" s="529"/>
      <c r="K15" s="529"/>
      <c r="L15" s="1242"/>
      <c r="M15" s="1242"/>
      <c r="N15" s="662"/>
      <c r="O15" s="1248" t="s">
        <v>604</v>
      </c>
      <c r="P15" s="1246" t="s">
        <v>270</v>
      </c>
      <c r="Q15" s="1247"/>
      <c r="R15" s="1223" t="s">
        <v>653</v>
      </c>
      <c r="S15" s="1224"/>
      <c r="T15" s="1225"/>
      <c r="U15" s="1227"/>
      <c r="V15" s="1240"/>
      <c r="W15" s="1163"/>
    </row>
    <row r="16" spans="1:28" ht="33.75" customHeight="1">
      <c r="J16" s="529"/>
      <c r="K16" s="529"/>
      <c r="L16" s="1242"/>
      <c r="M16" s="1242"/>
      <c r="N16" s="663"/>
      <c r="O16" s="1249"/>
      <c r="P16" s="535" t="s">
        <v>605</v>
      </c>
      <c r="Q16" s="535" t="s">
        <v>6</v>
      </c>
      <c r="R16" s="536" t="s">
        <v>273</v>
      </c>
      <c r="S16" s="1237" t="s">
        <v>272</v>
      </c>
      <c r="T16" s="1238"/>
      <c r="U16" s="1228"/>
      <c r="V16" s="1241"/>
      <c r="W16" s="1163"/>
    </row>
    <row r="17" spans="1:28">
      <c r="J17" s="529"/>
      <c r="K17" s="569">
        <v>1</v>
      </c>
      <c r="L17" s="647" t="s">
        <v>92</v>
      </c>
      <c r="M17" s="647" t="s">
        <v>48</v>
      </c>
      <c r="N17" s="649" t="str">
        <f ca="1">OFFSET(N17,0,-1)</f>
        <v>2</v>
      </c>
      <c r="O17" s="648">
        <f ca="1">OFFSET(O17,0,-1)+1</f>
        <v>3</v>
      </c>
      <c r="P17" s="648">
        <f ca="1">OFFSET(P17,0,-1)+1</f>
        <v>4</v>
      </c>
      <c r="Q17" s="648">
        <f ca="1">OFFSET(Q17,0,-1)+1</f>
        <v>5</v>
      </c>
      <c r="R17" s="648">
        <f ca="1">OFFSET(R17,0,-1)+1</f>
        <v>6</v>
      </c>
      <c r="S17" s="1231">
        <f ca="1">OFFSET(S17,0,-1)+1</f>
        <v>7</v>
      </c>
      <c r="T17" s="1231"/>
      <c r="U17" s="648">
        <f ca="1">OFFSET(U17,0,-2)+1</f>
        <v>8</v>
      </c>
      <c r="V17" s="649">
        <f ca="1">OFFSET(V17,0,-1)</f>
        <v>8</v>
      </c>
      <c r="W17" s="648">
        <f ca="1">OFFSET(W17,0,-1)+1</f>
        <v>9</v>
      </c>
    </row>
    <row r="18" spans="1:28" ht="22.8">
      <c r="A18" s="1215">
        <v>1</v>
      </c>
      <c r="B18" s="847"/>
      <c r="C18" s="847"/>
      <c r="D18" s="847"/>
      <c r="E18" s="848"/>
      <c r="F18" s="849"/>
      <c r="G18" s="849"/>
      <c r="H18" s="849"/>
      <c r="I18" s="850"/>
      <c r="J18" s="845"/>
      <c r="K18" s="852"/>
      <c r="L18" s="593">
        <f>mergeValue(A18)</f>
        <v>1</v>
      </c>
      <c r="M18" s="641" t="s">
        <v>20</v>
      </c>
      <c r="N18" s="646"/>
      <c r="O18" s="1216"/>
      <c r="P18" s="1216"/>
      <c r="Q18" s="1216"/>
      <c r="R18" s="1216"/>
      <c r="S18" s="1216"/>
      <c r="T18" s="1216"/>
      <c r="U18" s="1216"/>
      <c r="V18" s="1216"/>
      <c r="W18" s="630" t="s">
        <v>475</v>
      </c>
      <c r="Y18" s="589"/>
      <c r="Z18" s="589" t="str">
        <f t="shared" ref="Z18:Z31" si="0">IF(M18="","",M18 )</f>
        <v>Наименование тарифа</v>
      </c>
      <c r="AA18" s="589"/>
      <c r="AB18" s="589"/>
    </row>
    <row r="19" spans="1:28" ht="34.200000000000003">
      <c r="A19" s="1215"/>
      <c r="B19" s="1215">
        <v>1</v>
      </c>
      <c r="C19" s="847"/>
      <c r="D19" s="847"/>
      <c r="E19" s="849"/>
      <c r="F19" s="849"/>
      <c r="G19" s="849"/>
      <c r="H19" s="849"/>
      <c r="I19" s="844"/>
      <c r="J19" s="843"/>
      <c r="K19" s="846"/>
      <c r="L19" s="593" t="str">
        <f>mergeValue(A19) &amp;"."&amp; mergeValue(B19)</f>
        <v>1.1</v>
      </c>
      <c r="M19" s="546" t="s">
        <v>16</v>
      </c>
      <c r="N19" s="646"/>
      <c r="O19" s="1216"/>
      <c r="P19" s="1216"/>
      <c r="Q19" s="1216"/>
      <c r="R19" s="1216"/>
      <c r="S19" s="1216"/>
      <c r="T19" s="1216"/>
      <c r="U19" s="1216"/>
      <c r="V19" s="1216"/>
      <c r="W19" s="630" t="s">
        <v>476</v>
      </c>
      <c r="Y19" s="589"/>
      <c r="Z19" s="589" t="str">
        <f t="shared" si="0"/>
        <v>Территория действия тарифа</v>
      </c>
      <c r="AA19" s="589"/>
      <c r="AB19" s="589"/>
    </row>
    <row r="20" spans="1:28" ht="22.8">
      <c r="A20" s="1215"/>
      <c r="B20" s="1215"/>
      <c r="C20" s="1215">
        <v>1</v>
      </c>
      <c r="D20" s="847"/>
      <c r="E20" s="849"/>
      <c r="F20" s="849"/>
      <c r="G20" s="849"/>
      <c r="H20" s="849"/>
      <c r="I20" s="851"/>
      <c r="J20" s="843"/>
      <c r="K20" s="846"/>
      <c r="L20" s="593" t="str">
        <f>mergeValue(A20) &amp;"."&amp; mergeValue(B20)&amp;"."&amp; mergeValue(C20)</f>
        <v>1.1.1</v>
      </c>
      <c r="M20" s="547" t="s">
        <v>7</v>
      </c>
      <c r="N20" s="646"/>
      <c r="O20" s="1216"/>
      <c r="P20" s="1216"/>
      <c r="Q20" s="1216"/>
      <c r="R20" s="1216"/>
      <c r="S20" s="1216"/>
      <c r="T20" s="1216"/>
      <c r="U20" s="1216"/>
      <c r="V20" s="1216"/>
      <c r="W20" s="630" t="s">
        <v>632</v>
      </c>
      <c r="Y20" s="589"/>
      <c r="Z20" s="589" t="str">
        <f t="shared" si="0"/>
        <v xml:space="preserve">Наименование системы теплоснабжения </v>
      </c>
      <c r="AA20" s="589"/>
      <c r="AB20" s="589"/>
    </row>
    <row r="21" spans="1:28" ht="22.8">
      <c r="A21" s="1215"/>
      <c r="B21" s="1215"/>
      <c r="C21" s="1215"/>
      <c r="D21" s="1215">
        <v>1</v>
      </c>
      <c r="E21" s="849"/>
      <c r="F21" s="849"/>
      <c r="G21" s="849"/>
      <c r="H21" s="849"/>
      <c r="I21" s="851"/>
      <c r="J21" s="843"/>
      <c r="K21" s="846"/>
      <c r="L21" s="593" t="str">
        <f>mergeValue(A21) &amp;"."&amp; mergeValue(B21)&amp;"."&amp; mergeValue(C21)&amp;"."&amp; mergeValue(D21)</f>
        <v>1.1.1.1</v>
      </c>
      <c r="M21" s="548" t="s">
        <v>22</v>
      </c>
      <c r="N21" s="646"/>
      <c r="O21" s="1216"/>
      <c r="P21" s="1216"/>
      <c r="Q21" s="1216"/>
      <c r="R21" s="1216"/>
      <c r="S21" s="1216"/>
      <c r="T21" s="1216"/>
      <c r="U21" s="1216"/>
      <c r="V21" s="1216"/>
      <c r="W21" s="630" t="s">
        <v>633</v>
      </c>
      <c r="Y21" s="589"/>
      <c r="Z21" s="589" t="str">
        <f t="shared" si="0"/>
        <v xml:space="preserve">Источник тепловой энергии  </v>
      </c>
      <c r="AA21" s="589"/>
      <c r="AB21" s="589"/>
    </row>
    <row r="22" spans="1:28" ht="114">
      <c r="A22" s="1215"/>
      <c r="B22" s="1215"/>
      <c r="C22" s="1215"/>
      <c r="D22" s="1215"/>
      <c r="E22" s="1215">
        <v>1</v>
      </c>
      <c r="F22" s="849"/>
      <c r="G22" s="849"/>
      <c r="H22" s="847">
        <v>1</v>
      </c>
      <c r="I22" s="1215">
        <v>1</v>
      </c>
      <c r="J22" s="849"/>
      <c r="K22" s="854"/>
      <c r="L22" s="593" t="str">
        <f>mergeValue(A22) &amp;"."&amp; mergeValue(B22)&amp;"."&amp; mergeValue(C22)&amp;"."&amp; mergeValue(D22)&amp;"."&amp; mergeValue(E22)</f>
        <v>1.1.1.1.1</v>
      </c>
      <c r="M22" s="554" t="s">
        <v>9</v>
      </c>
      <c r="N22" s="646"/>
      <c r="O22" s="1217"/>
      <c r="P22" s="1217"/>
      <c r="Q22" s="1217"/>
      <c r="R22" s="1217"/>
      <c r="S22" s="1217"/>
      <c r="T22" s="1217"/>
      <c r="U22" s="1217"/>
      <c r="V22" s="1217"/>
      <c r="W22" s="630" t="s">
        <v>637</v>
      </c>
      <c r="Y22" s="589"/>
      <c r="Z22" s="589" t="str">
        <f t="shared" si="0"/>
        <v>Схема подключения теплопотребляющей установки к коллектору источника тепловой энергии</v>
      </c>
      <c r="AA22" s="589"/>
      <c r="AB22" s="589"/>
    </row>
    <row r="23" spans="1:28" ht="91.2">
      <c r="A23" s="1215"/>
      <c r="B23" s="1215"/>
      <c r="C23" s="1215"/>
      <c r="D23" s="1215"/>
      <c r="E23" s="1215"/>
      <c r="F23" s="1215">
        <v>1</v>
      </c>
      <c r="G23" s="847"/>
      <c r="H23" s="847"/>
      <c r="I23" s="1215"/>
      <c r="J23" s="1215">
        <v>1</v>
      </c>
      <c r="K23" s="855"/>
      <c r="L23" s="593" t="str">
        <f>mergeValue(A23) &amp;"."&amp; mergeValue(B23)&amp;"."&amp; mergeValue(C23)&amp;"."&amp; mergeValue(D23)&amp;"."&amp; mergeValue(E23)&amp;"."&amp; mergeValue(F23)</f>
        <v>1.1.1.1.1.1</v>
      </c>
      <c r="M23" s="555" t="s">
        <v>10</v>
      </c>
      <c r="N23" s="646"/>
      <c r="O23" s="1218"/>
      <c r="P23" s="1219"/>
      <c r="Q23" s="1219"/>
      <c r="R23" s="1219"/>
      <c r="S23" s="1219"/>
      <c r="T23" s="1219"/>
      <c r="U23" s="1219"/>
      <c r="V23" s="1220"/>
      <c r="W23" s="630" t="s">
        <v>635</v>
      </c>
      <c r="Y23" s="589"/>
      <c r="Z23" s="589" t="str">
        <f t="shared" si="0"/>
        <v>Группа потребителей</v>
      </c>
      <c r="AA23" s="589"/>
      <c r="AB23" s="589"/>
    </row>
    <row r="24" spans="1:28" ht="189" customHeight="1">
      <c r="A24" s="1215"/>
      <c r="B24" s="1215"/>
      <c r="C24" s="1215"/>
      <c r="D24" s="1215"/>
      <c r="E24" s="1215"/>
      <c r="F24" s="1215"/>
      <c r="G24" s="847">
        <v>1</v>
      </c>
      <c r="H24" s="847"/>
      <c r="I24" s="1215"/>
      <c r="J24" s="1215"/>
      <c r="K24" s="855">
        <v>1</v>
      </c>
      <c r="L24" s="593" t="str">
        <f>mergeValue(A24) &amp;"."&amp; mergeValue(B24)&amp;"."&amp; mergeValue(C24)&amp;"."&amp; mergeValue(D24)&amp;"."&amp; mergeValue(E24)&amp;"."&amp; mergeValue(F24)&amp;"."&amp; mergeValue(G24)</f>
        <v>1.1.1.1.1.1.1</v>
      </c>
      <c r="M24" s="1065"/>
      <c r="N24" s="646"/>
      <c r="O24" s="562"/>
      <c r="P24" s="562"/>
      <c r="Q24" s="1089"/>
      <c r="R24" s="1221"/>
      <c r="S24" s="1222" t="s">
        <v>83</v>
      </c>
      <c r="T24" s="1221"/>
      <c r="U24" s="1222" t="s">
        <v>84</v>
      </c>
      <c r="V24" s="562"/>
      <c r="W24" s="1232" t="s">
        <v>654</v>
      </c>
      <c r="X24" s="585" t="str">
        <f>strCheckDate(O25:V25)</f>
        <v/>
      </c>
      <c r="Y24" s="589"/>
      <c r="Z24" s="589" t="str">
        <f t="shared" si="0"/>
        <v/>
      </c>
      <c r="AA24" s="589"/>
      <c r="AB24" s="589"/>
    </row>
    <row r="25" spans="1:28" ht="11.25" hidden="1" customHeight="1">
      <c r="A25" s="1215"/>
      <c r="B25" s="1215"/>
      <c r="C25" s="1215"/>
      <c r="D25" s="1215"/>
      <c r="E25" s="1215"/>
      <c r="F25" s="1215"/>
      <c r="G25" s="847"/>
      <c r="H25" s="847"/>
      <c r="I25" s="1215"/>
      <c r="J25" s="1215"/>
      <c r="K25" s="855"/>
      <c r="L25" s="600"/>
      <c r="M25" s="646"/>
      <c r="N25" s="646"/>
      <c r="O25" s="562"/>
      <c r="P25" s="562"/>
      <c r="Q25" s="584" t="str">
        <f>R24 &amp; "-" &amp; T24</f>
        <v>-</v>
      </c>
      <c r="R25" s="1221"/>
      <c r="S25" s="1222"/>
      <c r="T25" s="1221"/>
      <c r="U25" s="1222"/>
      <c r="V25" s="562"/>
      <c r="W25" s="1233"/>
      <c r="Y25" s="589"/>
      <c r="Z25" s="589" t="str">
        <f t="shared" si="0"/>
        <v/>
      </c>
      <c r="AA25" s="589"/>
      <c r="AB25" s="589"/>
    </row>
    <row r="26" spans="1:28" ht="15" customHeight="1">
      <c r="A26" s="1215"/>
      <c r="B26" s="1215"/>
      <c r="C26" s="1215"/>
      <c r="D26" s="1215"/>
      <c r="E26" s="1215"/>
      <c r="F26" s="1215"/>
      <c r="G26" s="849"/>
      <c r="H26" s="847"/>
      <c r="I26" s="1215"/>
      <c r="J26" s="1215"/>
      <c r="K26" s="854"/>
      <c r="L26" s="538"/>
      <c r="M26" s="557" t="s">
        <v>25</v>
      </c>
      <c r="N26" s="564"/>
      <c r="O26" s="564"/>
      <c r="P26" s="564"/>
      <c r="Q26" s="564"/>
      <c r="R26" s="564"/>
      <c r="S26" s="564"/>
      <c r="T26" s="564"/>
      <c r="U26" s="564"/>
      <c r="V26" s="560"/>
      <c r="W26" s="1234"/>
      <c r="Y26" s="589"/>
      <c r="Z26" s="589" t="str">
        <f t="shared" si="0"/>
        <v>Добавить вид теплоносителя (параметры теплоносителя)</v>
      </c>
      <c r="AA26" s="589"/>
      <c r="AB26" s="589"/>
    </row>
    <row r="27" spans="1:28" ht="15" customHeight="1">
      <c r="A27" s="1215"/>
      <c r="B27" s="1215"/>
      <c r="C27" s="1215"/>
      <c r="D27" s="1215"/>
      <c r="E27" s="1215"/>
      <c r="F27" s="849"/>
      <c r="G27" s="849"/>
      <c r="H27" s="847"/>
      <c r="I27" s="1215"/>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15"/>
      <c r="B28" s="1215"/>
      <c r="C28" s="1215"/>
      <c r="D28" s="1215"/>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15"/>
      <c r="B29" s="1215"/>
      <c r="C29" s="1215"/>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15"/>
      <c r="B30" s="1215"/>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15"/>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3"/>
      <c r="M32" s="565" t="s">
        <v>308</v>
      </c>
      <c r="N32" s="564"/>
      <c r="O32" s="564"/>
      <c r="P32" s="564"/>
      <c r="Q32" s="564"/>
      <c r="R32" s="564"/>
      <c r="S32" s="564"/>
      <c r="T32" s="564"/>
      <c r="U32" s="563"/>
      <c r="V32" s="564"/>
      <c r="W32" s="665"/>
      <c r="X32" s="587"/>
      <c r="Y32" s="587"/>
      <c r="Z32" s="587"/>
      <c r="AA32" s="587"/>
      <c r="AB32" s="587"/>
    </row>
    <row r="33" spans="1:28" ht="11.4">
      <c r="A33" s="523"/>
      <c r="B33" s="523"/>
      <c r="C33" s="523"/>
      <c r="D33" s="523"/>
      <c r="E33" s="523"/>
      <c r="F33" s="523"/>
      <c r="G33" s="523"/>
      <c r="H33" s="523"/>
      <c r="I33" s="523"/>
      <c r="J33" s="523"/>
      <c r="K33" s="523"/>
      <c r="X33" s="523"/>
      <c r="Y33" s="523"/>
      <c r="Z33" s="523"/>
      <c r="AA33" s="523"/>
      <c r="AB33" s="523"/>
    </row>
    <row r="34" spans="1:28" ht="89.4" customHeight="1">
      <c r="L34" s="1">
        <v>1</v>
      </c>
      <c r="M34" s="1208" t="s">
        <v>631</v>
      </c>
      <c r="N34" s="1208"/>
      <c r="O34" s="1208"/>
      <c r="P34" s="1208"/>
      <c r="Q34" s="1208"/>
      <c r="R34" s="1208"/>
      <c r="S34" s="1208"/>
      <c r="T34" s="1208"/>
      <c r="U34" s="1208"/>
      <c r="V34" s="1208"/>
      <c r="W34" s="1208"/>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778</vt:i4>
      </vt:variant>
    </vt:vector>
  </HeadingPairs>
  <TitlesOfParts>
    <vt:vector size="801" baseType="lpstr">
      <vt:lpstr>Инструкция</vt:lpstr>
      <vt:lpstr>Титульный</vt:lpstr>
      <vt:lpstr>Территории</vt:lpstr>
      <vt:lpstr>Перечень тарифов</vt:lpstr>
      <vt:lpstr>Форма 1.0.1 | Т-ТЭ | ТСО</vt:lpstr>
      <vt:lpstr>Форма 4.2.1 | Т-ТЭ | ТСО</vt:lpstr>
      <vt:lpstr>Форма 1.0.1 | Т-ТЭ | потр</vt:lpstr>
      <vt:lpstr>Форма 4.2.1 | Т-ТЭ | потр</vt:lpstr>
      <vt:lpstr>Форма 1.0.1 | Т-ТН</vt:lpstr>
      <vt:lpstr>Форма 4.2.2 | Т-ТН</vt:lpstr>
      <vt:lpstr>Форма 1.0.1 | Т-передача ТЭ</vt:lpstr>
      <vt:lpstr>Форма 4.2.2 | Т-передача ТЭ</vt:lpstr>
      <vt:lpstr>Форма 1.0.1 | Т-гор.вода</vt:lpstr>
      <vt:lpstr>Форма 4.2.3 | Т-гор.вода</vt:lpstr>
      <vt:lpstr>Форма 1.0.1 | Т-подкл</vt:lpstr>
      <vt:lpstr>Форма 4.2.4 | Т-подкл</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add_CS_List05_3</vt:lpstr>
      <vt:lpstr>add_CS_List05_3_i</vt:lpstr>
      <vt:lpstr>add_CS_List05_7</vt:lpstr>
      <vt:lpstr>add_CS_List05_8</vt:lpstr>
      <vt:lpstr>add_CS_List05_9</vt:lpstr>
      <vt:lpstr>add_CT_1</vt:lpstr>
      <vt:lpstr>add_CT_3</vt:lpstr>
      <vt:lpstr>add_CT_3_i</vt:lpstr>
      <vt:lpstr>add_CT_7</vt:lpstr>
      <vt:lpstr>add_CT_8</vt:lpstr>
      <vt:lpstr>add_CT_9</vt:lpstr>
      <vt:lpstr>add_MO_1</vt:lpstr>
      <vt:lpstr>add_MO_3</vt:lpstr>
      <vt:lpstr>add_MO_3_i</vt:lpstr>
      <vt:lpstr>add_MO_7</vt:lpstr>
      <vt:lpstr>add_MO_8</vt:lpstr>
      <vt:lpstr>add_MO_9</vt:lpstr>
      <vt:lpstr>add_MO_List05_1</vt:lpstr>
      <vt:lpstr>add_MO_List05_3</vt:lpstr>
      <vt:lpstr>add_MO_List05_3_i</vt:lpstr>
      <vt:lpstr>add_MO_List05_7</vt:lpstr>
      <vt:lpstr>add_MO_List05_8</vt:lpstr>
      <vt:lpstr>add_MO_List05_9</vt:lpstr>
      <vt:lpstr>add_MR_List05_1</vt:lpstr>
      <vt:lpstr>add_MR_List05_3</vt:lpstr>
      <vt:lpstr>add_MR_List05_3_i</vt:lpstr>
      <vt:lpstr>add_MR_List05_7</vt:lpstr>
      <vt:lpstr>add_MR_List05_8</vt:lpstr>
      <vt:lpstr>add_MR_List05_9</vt:lpstr>
      <vt:lpstr>add_POST_5</vt:lpstr>
      <vt:lpstr>add_Rate_1</vt:lpstr>
      <vt:lpstr>add_Rate_3</vt:lpstr>
      <vt:lpstr>add_Rate_3_i</vt:lpstr>
      <vt:lpstr>add_Rate_7</vt:lpstr>
      <vt:lpstr>add_Rate_8</vt:lpstr>
      <vt:lpstr>add_Rate_9</vt:lpstr>
      <vt:lpstr>add_Scheme_6</vt:lpstr>
      <vt:lpstr>add_TER_List05_1</vt:lpstr>
      <vt:lpstr>add_TER_List05_3</vt:lpstr>
      <vt:lpstr>add_TER_List05_3_i</vt:lpstr>
      <vt:lpstr>add_TER_List05_7</vt:lpstr>
      <vt:lpstr>add_TER_List05_8</vt:lpstr>
      <vt:lpstr>add_TER_List05_9</vt:lpstr>
      <vt:lpstr>add_Warm_1</vt:lpstr>
      <vt:lpstr>add_Warm_3</vt:lpstr>
      <vt:lpstr>add_Warm_3_i</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Колосовский Алексей Сергеевич</cp:lastModifiedBy>
  <cp:lastPrinted>2013-08-29T08:11:20Z</cp:lastPrinted>
  <dcterms:created xsi:type="dcterms:W3CDTF">2004-05-21T07:18:45Z</dcterms:created>
  <dcterms:modified xsi:type="dcterms:W3CDTF">2021-09-03T14:46:58Z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