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7770" yWindow="870" windowWidth="18165" windowHeight="12840" tabRatio="903" firstSheet="11"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потр'!$M$18:$AR$34</definedName>
    <definedName name="checkCell_List06_13_double_date">'Форма 4.10.2 | Т-ТЭ | потр'!$AS$18:$AS$34</definedName>
    <definedName name="checkCell_List06_13_unique_t">'Форма 4.10.2 | Т-ТЭ | потр'!$M$18:$M$34</definedName>
    <definedName name="checkCell_List06_13_unique_t1">'Форма 4.10.2 | Т-ТЭ | потр'!$AT$18:$AT$34</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Т-ТН'!$M$18:$AR$28</definedName>
    <definedName name="checkCell_List06_4_double_date">'Форма 4.10.3 | Т-ТН'!$AS$18:$AS$28</definedName>
    <definedName name="checkCell_List06_4_unique_t">'Форма 4.10.3 | Т-ТН'!$M$18:$M$28</definedName>
    <definedName name="checkCell_List06_4_unique_t1">'Форма 4.10.3 | Т-ТН'!$AT$18:$AT$28</definedName>
    <definedName name="checkCell_List06_5">'Форма 4.10.4 | Т-гор.вода'!$M$18:$BL$29</definedName>
    <definedName name="checkCell_List06_5_double_date">'Форма 4.10.4 | Т-гор.вода'!$BM$18:$BM$29</definedName>
    <definedName name="checkCell_List06_5_unique_t">'Форма 4.10.4 | Т-гор.вода'!$M$18:$M$29</definedName>
    <definedName name="checkCell_List06_5_unique_t1">'Форма 4.10.4 | Т-гор.вода'!$BN$18:$BN$29</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4.10.1'!$D$14:$L$73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Территории!$P$11:$P$15</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потр'!$O$18:$O$34</definedName>
    <definedName name="List06_13_MC2">'Форма 4.10.2 | Т-ТЭ | потр'!$AQ$18:$AQ$34</definedName>
    <definedName name="List06_13_note">'Форма 4.10.2 | Т-ТЭ | потр'!$AR$18:$AR$34</definedName>
    <definedName name="List06_13_Period">'Форма 4.10.2 | Т-ТЭ | потр'!$O$18:$U$34</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Т-ТН'!$AQ$18:$AQ$28</definedName>
    <definedName name="List06_4_note">'Форма 4.10.3 | Т-ТН'!$AR$18:$AR$28</definedName>
    <definedName name="List06_4_Period">'Форма 4.10.3 | Т-ТН'!$O$18:$U$28</definedName>
    <definedName name="List06_5_DP">'Форма 4.10.4 | Т-гор.вода'!$11:$11</definedName>
    <definedName name="List06_5_MC">'Форма 4.10.4 | Т-гор.вода'!$O$18:$O$29</definedName>
    <definedName name="List06_5_MC2">'Форма 4.10.4 | Т-гор.вода'!$BK$18:$BK$29</definedName>
    <definedName name="List06_5_note">'Форма 4.10.4 | Т-гор.вода'!$BL$18:$BL$29</definedName>
    <definedName name="List06_5_Period">'Форма 4.10.4 | Т-гор.вода'!$O$18:$Z$29</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4.10.1'!$H$26:$I$73</definedName>
    <definedName name="List14_1_DPR">'Форма 4.10.1'!$K$24</definedName>
    <definedName name="List14_1_flagIPR">'Форма 4.10.1'!$J$15</definedName>
    <definedName name="List14_1_GroundMaterials_1">'Форма 4.10.1'!$K$15:$K$73</definedName>
    <definedName name="List14_1_hypIPR">'Форма 4.10.1'!$K$15</definedName>
    <definedName name="List14_1_method">'Форма 4.10.1'!$J$17:$J$22</definedName>
    <definedName name="List14_1_note">'Форма 4.10.1'!$L$14:$L$73</definedName>
    <definedName name="ListForms">modSheetMain!$A:$A</definedName>
    <definedName name="logical">TEHSHEET!$D$2:$D$3</definedName>
    <definedName name="mo_List01">Территории!$K$11:$K$15</definedName>
    <definedName name="MODesc">'Перечень тарифов'!$N$20:$N$36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потр'!$K$18:$K$34</definedName>
    <definedName name="pDel_List06_13_2">'Форма 4.10.2 | Т-ТЭ | потр'!$J$18:$J$34</definedName>
    <definedName name="pDel_List06_13_3">'Форма 4.10.2 | Т-ТЭ | потр'!$I$18:$I$34</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4.10.1'!$C$26:$C$40</definedName>
    <definedName name="pDel_List14_1_2_2">'Форма 4.10.1'!$G$26:$G$40</definedName>
    <definedName name="pDel_List14_1_3">'Форма 4.10.1'!$C$42:$C$56</definedName>
    <definedName name="pDel_List14_1_3_2">'Форма 4.10.1'!$G$42:$G$56</definedName>
    <definedName name="pDel_List14_1_4">'Форма 4.10.1'!$C$58:$C$66</definedName>
    <definedName name="pDel_List14_1_4_2">'Форма 4.10.1'!$G$58:$G$66</definedName>
    <definedName name="pDel_List14_1_5">'Форма 4.10.1'!$C$68:$C$73</definedName>
    <definedName name="pDel_List14_1_5_2">'Форма 4.10.1'!$G$68:$G$73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потр'!$AQ$13:$AQ$34</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Т-ТН'!$AQ$18:$AQ$28</definedName>
    <definedName name="pIns_List06_5_Period">'Форма 4.10.4 | Т-гор.вода'!$BK$14:$BK$29</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5621"/>
</workbook>
</file>

<file path=xl/calcChain.xml><?xml version="1.0" encoding="utf-8"?>
<calcChain xmlns="http://schemas.openxmlformats.org/spreadsheetml/2006/main">
  <c r="A306" i="612" l="1"/>
  <c r="A307" i="612"/>
  <c r="A308" i="612"/>
  <c r="A303" i="612"/>
  <c r="A304" i="612"/>
  <c r="A305" i="612"/>
  <c r="A300" i="612"/>
  <c r="A301" i="612"/>
  <c r="A302" i="612"/>
  <c r="A297" i="612"/>
  <c r="A298" i="612"/>
  <c r="A299" i="612"/>
  <c r="A294" i="612"/>
  <c r="A295" i="612"/>
  <c r="A296" i="612"/>
  <c r="A291" i="612"/>
  <c r="A292" i="612"/>
  <c r="A293" i="612"/>
  <c r="A288" i="612"/>
  <c r="A289" i="612"/>
  <c r="A290" i="612"/>
  <c r="A285" i="612"/>
  <c r="A286" i="612"/>
  <c r="A287" i="612"/>
  <c r="A282" i="612"/>
  <c r="A283" i="612"/>
  <c r="A284" i="612"/>
  <c r="A279" i="612"/>
  <c r="A280" i="612"/>
  <c r="A281" i="612"/>
  <c r="A276" i="612"/>
  <c r="A277" i="612"/>
  <c r="A278" i="612"/>
  <c r="A273" i="612"/>
  <c r="A274" i="612"/>
  <c r="A275" i="612"/>
  <c r="A270" i="612"/>
  <c r="A271" i="612"/>
  <c r="A272" i="612"/>
  <c r="A267" i="612"/>
  <c r="A268" i="612"/>
  <c r="A269" i="612"/>
  <c r="A264" i="612"/>
  <c r="A265" i="612"/>
  <c r="A266" i="612"/>
  <c r="A261" i="612"/>
  <c r="A262" i="612"/>
  <c r="A263" i="612"/>
  <c r="A258" i="612"/>
  <c r="A259" i="612"/>
  <c r="A260" i="612"/>
  <c r="A255" i="612"/>
  <c r="A256" i="612"/>
  <c r="A257" i="612"/>
  <c r="A252" i="612"/>
  <c r="A253" i="612"/>
  <c r="A254" i="612"/>
  <c r="A249" i="612"/>
  <c r="A250" i="612"/>
  <c r="A251" i="612"/>
  <c r="A246" i="612"/>
  <c r="A247" i="612"/>
  <c r="A248" i="612"/>
  <c r="A24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M8" i="628" l="1"/>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O18" i="628"/>
  <c r="O19" i="628"/>
  <c r="BO24" i="628"/>
  <c r="V24" i="628"/>
  <c r="AH24" i="628"/>
  <c r="AT24" i="628"/>
  <c r="BF24" i="628"/>
  <c r="BP25" i="628"/>
  <c r="BF119" i="471"/>
  <c r="BF109" i="471"/>
  <c r="AT119" i="471"/>
  <c r="AT109" i="471"/>
  <c r="AH119" i="471"/>
  <c r="AH109" i="47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O18" i="627"/>
  <c r="O19" i="627"/>
  <c r="AU24" i="627"/>
  <c r="Q25" i="627"/>
  <c r="X25" i="627"/>
  <c r="AE25" i="627"/>
  <c r="AL25" i="627"/>
  <c r="AL92" i="471"/>
  <c r="AE92" i="471"/>
  <c r="X92" i="471"/>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O18" i="642"/>
  <c r="AU18" i="642"/>
  <c r="O19" i="642"/>
  <c r="AU19" i="642"/>
  <c r="AU20" i="642"/>
  <c r="AU21" i="642"/>
  <c r="AU22" i="642"/>
  <c r="AU23" i="642"/>
  <c r="Q25" i="642"/>
  <c r="X25" i="642"/>
  <c r="AE25" i="642"/>
  <c r="AL25" i="642"/>
  <c r="AU24" i="642"/>
  <c r="AU25" i="642"/>
  <c r="AU26" i="642"/>
  <c r="AU27" i="642"/>
  <c r="AU28" i="642"/>
  <c r="AU29" i="642"/>
  <c r="Q31" i="642"/>
  <c r="X31" i="642"/>
  <c r="AE31" i="642"/>
  <c r="AL31" i="642"/>
  <c r="AU30" i="642"/>
  <c r="AU31" i="642"/>
  <c r="AU32" i="642"/>
  <c r="AU33" i="642"/>
  <c r="AU34" i="642"/>
  <c r="L20" i="628"/>
  <c r="L24" i="627"/>
  <c r="L22" i="642"/>
  <c r="L21" i="628"/>
  <c r="L19" i="627"/>
  <c r="L23" i="628"/>
  <c r="BM24" i="628"/>
  <c r="L23" i="642"/>
  <c r="L30" i="642"/>
  <c r="L19" i="642"/>
  <c r="L20" i="627"/>
  <c r="AS24" i="642"/>
  <c r="L18" i="628"/>
  <c r="BN23" i="628"/>
  <c r="L21" i="627"/>
  <c r="L20" i="642"/>
  <c r="L24" i="642"/>
  <c r="L18" i="627"/>
  <c r="AT23" i="627"/>
  <c r="L29" i="642"/>
  <c r="L24" i="628"/>
  <c r="L23" i="627"/>
  <c r="AS24" i="627"/>
  <c r="L21" i="642"/>
  <c r="AS30" i="642"/>
  <c r="L19" i="628"/>
  <c r="L18" i="642"/>
  <c r="L28" i="642"/>
  <c r="AL244" i="471" l="1"/>
  <c r="AE244" i="471"/>
  <c r="X244" i="471"/>
  <c r="H24" i="649"/>
  <c r="H23" i="649"/>
  <c r="H21" i="649"/>
  <c r="H20" i="649"/>
  <c r="H18" i="649"/>
  <c r="H17" i="649"/>
  <c r="H15" i="649"/>
  <c r="H14" i="649"/>
  <c r="H12" i="649"/>
  <c r="H11" i="649"/>
  <c r="H9" i="649"/>
  <c r="H8" i="649"/>
  <c r="H7" i="649"/>
  <c r="H24" i="645"/>
  <c r="H21" i="645"/>
  <c r="H20" i="645"/>
  <c r="H23" i="645"/>
  <c r="H18" i="645"/>
  <c r="H15" i="645"/>
  <c r="H14" i="645"/>
  <c r="H17" i="645"/>
  <c r="H12" i="645"/>
  <c r="H9" i="645"/>
  <c r="H8" i="645"/>
  <c r="F72" i="647"/>
  <c r="E72" i="647"/>
  <c r="F65" i="647"/>
  <c r="E65" i="647"/>
  <c r="F52" i="647"/>
  <c r="E52" i="647"/>
  <c r="F36" i="647"/>
  <c r="E36" i="647"/>
  <c r="F21" i="647"/>
  <c r="E21" i="647"/>
  <c r="F70" i="647"/>
  <c r="E70" i="647"/>
  <c r="F63" i="647"/>
  <c r="E63" i="647"/>
  <c r="F47" i="647"/>
  <c r="E47" i="647"/>
  <c r="F31" i="647"/>
  <c r="E31" i="647"/>
  <c r="F19" i="647"/>
  <c r="E19" i="647"/>
  <c r="F68" i="647"/>
  <c r="E68" i="647"/>
  <c r="F58" i="647"/>
  <c r="E58" i="647"/>
  <c r="F42" i="647"/>
  <c r="E42" i="647"/>
  <c r="F26" i="647"/>
  <c r="E26" i="647"/>
  <c r="F17" i="647"/>
  <c r="E17" i="647"/>
  <c r="H12" i="637"/>
  <c r="H9" i="637"/>
  <c r="H8" i="637"/>
  <c r="H12" i="616"/>
  <c r="H9" i="616"/>
  <c r="H8" i="616"/>
  <c r="H12" i="643"/>
  <c r="H9" i="643"/>
  <c r="H8" i="643"/>
  <c r="F10" i="649"/>
  <c r="F14" i="649"/>
  <c r="F23" i="645"/>
  <c r="F9" i="649"/>
  <c r="F13" i="649"/>
  <c r="F24" i="645"/>
  <c r="F21" i="649"/>
  <c r="F25" i="649"/>
  <c r="F11" i="649"/>
  <c r="F16" i="645"/>
  <c r="F20" i="649"/>
  <c r="F20" i="645"/>
  <c r="F19" i="645"/>
  <c r="F22" i="645"/>
  <c r="F24" i="649"/>
  <c r="F18" i="649"/>
  <c r="F17" i="645"/>
  <c r="F19" i="649"/>
  <c r="F16" i="649"/>
  <c r="F17" i="649"/>
  <c r="F15" i="649"/>
  <c r="F21" i="645"/>
  <c r="F18" i="645"/>
  <c r="F22" i="649"/>
  <c r="F8" i="649"/>
  <c r="F12" i="649"/>
  <c r="F14" i="645"/>
  <c r="F23" i="649"/>
  <c r="F15" i="645"/>
  <c r="F25" i="645"/>
  <c r="R14" i="601" l="1"/>
  <c r="R13" i="601"/>
  <c r="R12" i="601"/>
  <c r="P12" i="601"/>
  <c r="B3" i="525"/>
  <c r="M13" i="601"/>
  <c r="M14" i="601"/>
  <c r="B2" i="525"/>
  <c r="M12" i="601"/>
  <c r="H19" i="645" l="1"/>
  <c r="H25" i="649"/>
  <c r="H13" i="649"/>
  <c r="H25" i="645"/>
  <c r="H19" i="649"/>
  <c r="H13" i="637"/>
  <c r="H13" i="645"/>
  <c r="H13" i="643"/>
  <c r="H13" i="616"/>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1" i="624"/>
  <c r="X24" i="624"/>
  <c r="L18" i="624"/>
  <c r="L23" i="624"/>
  <c r="L22" i="624"/>
  <c r="L20" i="624"/>
  <c r="L24" i="624"/>
  <c r="F8" i="647" l="1"/>
  <c r="E8" i="647"/>
  <c r="F7" i="647"/>
  <c r="E7" i="647"/>
  <c r="H11" i="645"/>
  <c r="H7" i="645"/>
  <c r="F12" i="645"/>
  <c r="F8" i="645"/>
  <c r="F11" i="645"/>
  <c r="F13" i="645"/>
  <c r="F9" i="645"/>
  <c r="F10" i="645"/>
  <c r="O9" i="632" l="1"/>
  <c r="M9" i="632"/>
  <c r="O8" i="632"/>
  <c r="M8" i="632"/>
  <c r="N9" i="633"/>
  <c r="M9" i="633"/>
  <c r="N8" i="633"/>
  <c r="M8" i="633"/>
  <c r="O9" i="630"/>
  <c r="M9" i="630"/>
  <c r="O8" i="630"/>
  <c r="M8" i="630"/>
  <c r="O9" i="629"/>
  <c r="M9" i="629"/>
  <c r="O8" i="629"/>
  <c r="M8" i="629"/>
  <c r="O9" i="631"/>
  <c r="M9" i="631"/>
  <c r="O8" i="631"/>
  <c r="M8" i="631"/>
  <c r="O11" i="640"/>
  <c r="M11" i="640"/>
  <c r="O10" i="640"/>
  <c r="M10" i="640"/>
  <c r="O11" i="626"/>
  <c r="M11" i="626"/>
  <c r="O10" i="626"/>
  <c r="M10" i="626"/>
  <c r="O9" i="625"/>
  <c r="M9" i="625"/>
  <c r="O8" i="625"/>
  <c r="M8" i="625"/>
  <c r="E3" i="437"/>
  <c r="E2" i="437"/>
  <c r="O18" i="632" l="1"/>
  <c r="P18" i="632" s="1"/>
  <c r="Q18" i="632" s="1"/>
  <c r="R18" i="632" s="1"/>
  <c r="S18" i="632" s="1"/>
  <c r="T18" i="632" s="1"/>
  <c r="V18" i="632" s="1"/>
  <c r="R24" i="632"/>
  <c r="L23" i="632"/>
  <c r="L20" i="632"/>
  <c r="L22" i="632"/>
  <c r="Y23" i="632"/>
  <c r="L19" i="632"/>
  <c r="L21" i="632"/>
  <c r="X18" i="632" l="1"/>
  <c r="M12" i="550"/>
  <c r="AU250" i="471" l="1"/>
  <c r="AU249" i="471"/>
  <c r="AU248" i="471"/>
  <c r="AU247" i="471"/>
  <c r="AU246" i="471"/>
  <c r="AU245" i="471"/>
  <c r="AU244" i="471"/>
  <c r="Q244" i="471"/>
  <c r="AU243" i="471"/>
  <c r="AU242" i="471"/>
  <c r="AU241" i="471"/>
  <c r="AU240" i="471"/>
  <c r="AU239" i="471"/>
  <c r="AU238" i="471"/>
  <c r="AU237" i="471"/>
  <c r="H11" i="643"/>
  <c r="H7" i="643"/>
  <c r="F12" i="643"/>
  <c r="F8" i="643"/>
  <c r="L241" i="471"/>
  <c r="L238" i="471"/>
  <c r="F11" i="643"/>
  <c r="L240" i="471"/>
  <c r="F10" i="643"/>
  <c r="L237" i="471"/>
  <c r="L243" i="471"/>
  <c r="AS243" i="471"/>
  <c r="F13" i="643"/>
  <c r="F9" i="643"/>
  <c r="L239" i="471"/>
  <c r="L242"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3" i="640"/>
  <c r="L21" i="640"/>
  <c r="L26" i="640"/>
  <c r="F12" i="641"/>
  <c r="F9" i="641"/>
  <c r="L25" i="640"/>
  <c r="L221" i="471"/>
  <c r="L222" i="471"/>
  <c r="F10" i="641"/>
  <c r="L225" i="471"/>
  <c r="F13" i="641"/>
  <c r="X225" i="471"/>
  <c r="L223" i="471"/>
  <c r="X26" i="640"/>
  <c r="L219" i="471"/>
  <c r="F11" i="641"/>
  <c r="F8" i="641"/>
  <c r="L224" i="471"/>
  <c r="L22" i="640"/>
  <c r="L24" i="640"/>
  <c r="L20" i="640"/>
  <c r="V19" i="640" l="1"/>
  <c r="W19" i="640" s="1"/>
  <c r="AA197" i="471" l="1"/>
  <c r="AI196" i="471"/>
  <c r="R183" i="471"/>
  <c r="V119" i="471"/>
  <c r="BP110" i="471"/>
  <c r="BO109" i="471"/>
  <c r="V109" i="471"/>
  <c r="Q149" i="471"/>
  <c r="Z148" i="471"/>
  <c r="Q131" i="471"/>
  <c r="Z130" i="471"/>
  <c r="Q92" i="471"/>
  <c r="AU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37" i="471"/>
  <c r="L179" i="471"/>
  <c r="F12" i="634"/>
  <c r="F8" i="638"/>
  <c r="F11" i="635"/>
  <c r="X55" i="471"/>
  <c r="L70" i="471"/>
  <c r="L87" i="471"/>
  <c r="X166" i="471"/>
  <c r="L166" i="471"/>
  <c r="L196" i="471"/>
  <c r="X130" i="471"/>
  <c r="F13" i="636"/>
  <c r="F10" i="637"/>
  <c r="L33" i="471"/>
  <c r="X73" i="471"/>
  <c r="L69" i="471"/>
  <c r="L88" i="471"/>
  <c r="X148" i="471"/>
  <c r="L130" i="471"/>
  <c r="F11" i="634"/>
  <c r="L125" i="471"/>
  <c r="L145" i="471"/>
  <c r="F10" i="635"/>
  <c r="F13" i="637"/>
  <c r="L37" i="471"/>
  <c r="Y165" i="471"/>
  <c r="F12" i="635"/>
  <c r="F11" i="636"/>
  <c r="L73" i="471"/>
  <c r="L109" i="471"/>
  <c r="L119" i="471"/>
  <c r="AH196" i="471"/>
  <c r="L160" i="471"/>
  <c r="F8" i="637"/>
  <c r="L192" i="471"/>
  <c r="F9" i="634"/>
  <c r="F11" i="639"/>
  <c r="L91" i="471"/>
  <c r="L181" i="471"/>
  <c r="L142" i="471"/>
  <c r="F9" i="638"/>
  <c r="L178" i="471"/>
  <c r="L180" i="471"/>
  <c r="L165" i="471"/>
  <c r="F12" i="636"/>
  <c r="BN108" i="471"/>
  <c r="Y182" i="471"/>
  <c r="L51" i="471"/>
  <c r="F13" i="639"/>
  <c r="F11" i="638"/>
  <c r="L103" i="471"/>
  <c r="L54" i="471"/>
  <c r="F9" i="636"/>
  <c r="L68" i="471"/>
  <c r="F9" i="639"/>
  <c r="BM119" i="471"/>
  <c r="F10" i="634"/>
  <c r="L104" i="471"/>
  <c r="L35" i="471"/>
  <c r="L71" i="471"/>
  <c r="L148" i="471"/>
  <c r="L162" i="471"/>
  <c r="L34" i="471"/>
  <c r="L105" i="471"/>
  <c r="F10" i="638"/>
  <c r="L144" i="471"/>
  <c r="F10" i="639"/>
  <c r="F12" i="639"/>
  <c r="L182" i="471"/>
  <c r="L53" i="471"/>
  <c r="F8" i="636"/>
  <c r="L193" i="471"/>
  <c r="Y129" i="471"/>
  <c r="L194" i="471"/>
  <c r="F9" i="635"/>
  <c r="L32" i="471"/>
  <c r="L126" i="471"/>
  <c r="F13" i="635"/>
  <c r="F10" i="636"/>
  <c r="L164" i="471"/>
  <c r="F9" i="637"/>
  <c r="L85" i="471"/>
  <c r="L52" i="471"/>
  <c r="F13" i="638"/>
  <c r="F12" i="637"/>
  <c r="L36" i="471"/>
  <c r="L72" i="471"/>
  <c r="L147" i="471"/>
  <c r="L127" i="471"/>
  <c r="F8" i="634"/>
  <c r="L108" i="471"/>
  <c r="L55" i="471"/>
  <c r="AS91" i="471"/>
  <c r="L106" i="471"/>
  <c r="L49" i="471"/>
  <c r="F8" i="635"/>
  <c r="L31" i="471"/>
  <c r="L86" i="471"/>
  <c r="L163" i="471"/>
  <c r="F11" i="637"/>
  <c r="AT90" i="471"/>
  <c r="F13" i="634"/>
  <c r="L50" i="471"/>
  <c r="L67" i="471"/>
  <c r="L161" i="471"/>
  <c r="F12" i="638"/>
  <c r="L129" i="471"/>
  <c r="Y147" i="471"/>
  <c r="L124" i="471"/>
  <c r="BM109" i="471"/>
  <c r="L143" i="471"/>
  <c r="L90" i="471"/>
  <c r="F8" i="639"/>
  <c r="L19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2" i="625"/>
  <c r="L21" i="625"/>
  <c r="X26" i="626"/>
  <c r="L19" i="625"/>
  <c r="L24" i="625"/>
  <c r="L22" i="626"/>
  <c r="X24" i="625"/>
  <c r="L20" i="626"/>
  <c r="L18" i="625"/>
  <c r="L21" i="626"/>
  <c r="L24" i="626"/>
  <c r="L25" i="626"/>
  <c r="L26" i="626"/>
  <c r="L23" i="626"/>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0"/>
  <c r="X24" i="630"/>
  <c r="L24" i="630"/>
  <c r="L23" i="633"/>
  <c r="L20" i="633"/>
  <c r="L22" i="633"/>
  <c r="L24" i="631"/>
  <c r="L20" i="631"/>
  <c r="X24" i="631"/>
  <c r="L18" i="630"/>
  <c r="L21" i="633"/>
  <c r="Y23" i="630"/>
  <c r="L19" i="631"/>
  <c r="L23" i="630"/>
  <c r="L23" i="631"/>
  <c r="Y23" i="631"/>
  <c r="L19" i="630"/>
  <c r="L21" i="631"/>
  <c r="L18" i="631"/>
  <c r="L22" i="631"/>
  <c r="L19" i="633"/>
  <c r="AH23" i="633"/>
  <c r="L20" i="630"/>
  <c r="AG18" i="633" l="1"/>
  <c r="U17" i="631"/>
  <c r="Q25" i="629"/>
  <c r="Z24" i="629"/>
  <c r="O17" i="629"/>
  <c r="P17" i="629" s="1"/>
  <c r="Q17" i="629" s="1"/>
  <c r="R17" i="629" s="1"/>
  <c r="Y23" i="629"/>
  <c r="L24" i="629"/>
  <c r="L20" i="629"/>
  <c r="X24" i="629"/>
  <c r="L18" i="629"/>
  <c r="L19" i="629"/>
  <c r="L21" i="629"/>
  <c r="L23"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340" i="471"/>
  <c r="F13" i="616"/>
  <c r="F13" i="617"/>
  <c r="F8" i="614"/>
  <c r="F341" i="471"/>
  <c r="F9" i="618"/>
  <c r="F10" i="614"/>
  <c r="F8" i="617"/>
  <c r="F10" i="617"/>
  <c r="F336" i="471"/>
  <c r="F10" i="616"/>
  <c r="M306" i="471"/>
  <c r="F9" i="614"/>
  <c r="F12" i="617"/>
  <c r="F11" i="614"/>
  <c r="F13" i="614"/>
  <c r="F9" i="617"/>
  <c r="F10" i="618"/>
  <c r="F8" i="616"/>
  <c r="F337" i="471"/>
  <c r="F12" i="616"/>
  <c r="F11" i="616"/>
  <c r="F339" i="471"/>
  <c r="F13" i="618"/>
  <c r="F12" i="614"/>
  <c r="M301" i="471"/>
  <c r="F11" i="618"/>
  <c r="F338" i="471"/>
  <c r="F8" i="618"/>
  <c r="M296" i="471"/>
  <c r="F12" i="618"/>
  <c r="F11" i="617"/>
  <c r="F9" i="616"/>
</calcChain>
</file>

<file path=xl/sharedStrings.xml><?xml version="1.0" encoding="utf-8"?>
<sst xmlns="http://schemas.openxmlformats.org/spreadsheetml/2006/main" count="4576" uniqueCount="1905">
  <si>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</si>
  <si>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</si>
  <si>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</si>
  <si>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</si>
  <si>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</si>
  <si>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</si>
  <si>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</si>
  <si>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</si>
  <si>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</si>
  <si>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</si>
  <si>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</si>
  <si>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</si>
  <si>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</si>
  <si>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</si>
  <si>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</si>
  <si>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</si>
  <si>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</si>
  <si>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</si>
  <si>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</si>
  <si>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</si>
  <si>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</si>
  <si>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</si>
  <si>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</si>
  <si>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</si>
  <si>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</si>
  <si>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</si>
  <si>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</si>
  <si>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</si>
  <si>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</si>
  <si>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</si>
  <si>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</si>
  <si>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</si>
  <si>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</si>
  <si>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</si>
  <si>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</si>
  <si>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</si>
  <si>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</si>
  <si>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</si>
  <si>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</si>
  <si>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</si>
  <si>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</si>
  <si>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</si>
  <si>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</si>
  <si>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</si>
  <si>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</si>
  <si>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</si>
  <si>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</si>
  <si>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</si>
  <si>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</si>
  <si>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</si>
  <si>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</si>
  <si>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</si>
  <si>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</si>
  <si>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</si>
  <si>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</si>
  <si>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</si>
  <si>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</si>
  <si>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</si>
  <si>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</si>
  <si>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</si>
  <si>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</si>
  <si>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</si>
  <si>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</si>
  <si>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</si>
  <si>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</si>
  <si>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</si>
  <si>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</si>
  <si>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</si>
  <si>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</si>
  <si>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</si>
  <si>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</si>
  <si>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</si>
  <si>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</si>
  <si>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</si>
  <si>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</si>
  <si>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</si>
  <si>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</si>
  <si>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</si>
  <si>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</si>
  <si>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</si>
  <si>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</si>
  <si>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</si>
  <si>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</si>
  <si>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</si>
  <si>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</si>
  <si>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</si>
  <si>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</si>
  <si>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</si>
  <si>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</si>
  <si>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</si>
  <si>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</si>
  <si>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</si>
  <si>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</si>
  <si>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</si>
  <si>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</si>
  <si>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</si>
  <si>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</si>
  <si>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</si>
  <si>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</si>
  <si>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</si>
  <si>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</si>
  <si>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</si>
  <si>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</si>
  <si>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</si>
  <si>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</si>
  <si>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</si>
  <si>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</si>
  <si>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</si>
  <si>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</si>
  <si>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</si>
  <si>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</si>
  <si>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</si>
  <si>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</si>
  <si>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</si>
  <si>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</si>
  <si>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</si>
  <si>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</si>
  <si>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</si>
  <si>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</si>
  <si>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</si>
  <si>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</si>
  <si>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</si>
  <si>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</si>
  <si>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</si>
  <si>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</si>
  <si>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</si>
  <si>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</si>
  <si>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</si>
  <si>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</si>
  <si>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</si>
  <si>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</si>
  <si>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</si>
  <si>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</si>
  <si>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</si>
  <si>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</si>
  <si>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</si>
  <si>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</si>
  <si>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</si>
  <si>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</si>
  <si>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</si>
  <si>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</si>
  <si>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</si>
  <si>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</si>
  <si>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</si>
  <si>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</si>
  <si>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</si>
  <si>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</si>
  <si>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</si>
  <si>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</si>
  <si>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</si>
  <si>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</si>
  <si>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</si>
  <si>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</si>
  <si>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</si>
  <si>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</si>
  <si>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</si>
  <si>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</si>
  <si>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</si>
  <si>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</si>
  <si>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</si>
  <si>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</si>
  <si>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</si>
  <si>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</si>
  <si>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</si>
  <si>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</si>
  <si>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</si>
  <si>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</si>
  <si>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</si>
  <si>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</si>
  <si>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</si>
  <si>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</si>
  <si>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</si>
  <si>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</si>
  <si>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</si>
  <si>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</si>
  <si>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</si>
  <si>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</si>
  <si>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</si>
  <si>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</si>
  <si>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</si>
  <si>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</si>
  <si>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</si>
  <si>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</si>
  <si>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</si>
  <si>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</si>
  <si>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</si>
  <si>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</si>
  <si>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</si>
  <si>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</si>
  <si>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</si>
  <si>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</si>
  <si>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</si>
  <si>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</si>
  <si>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</si>
  <si>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</si>
  <si>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</si>
  <si>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</si>
  <si>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</si>
  <si>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</si>
  <si>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</si>
  <si>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</si>
  <si>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</si>
  <si>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</si>
  <si>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</si>
  <si>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</si>
  <si>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</si>
  <si>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</si>
  <si>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</si>
  <si>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</si>
  <si>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</si>
  <si>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</si>
  <si>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</si>
  <si>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</si>
  <si>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</si>
  <si>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</si>
  <si>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</si>
  <si>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</si>
  <si>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</si>
  <si>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</si>
  <si>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</si>
  <si>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</si>
  <si>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</si>
  <si>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</si>
  <si>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</si>
  <si>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</si>
  <si>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</si>
  <si>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</si>
  <si>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</si>
  <si>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</si>
  <si>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</si>
  <si>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</si>
  <si>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</si>
  <si>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</si>
  <si>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</si>
  <si>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</si>
  <si>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</si>
  <si>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</si>
  <si>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</si>
  <si>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</si>
  <si>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</si>
  <si>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</si>
  <si>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</si>
  <si>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</si>
  <si>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</si>
  <si>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</si>
  <si>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</si>
  <si>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</si>
  <si>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</si>
  <si>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</si>
  <si>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</si>
  <si>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</si>
  <si>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</si>
  <si>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</si>
  <si>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</si>
  <si>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</si>
  <si>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</si>
  <si>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</si>
  <si>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</si>
  <si>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</si>
  <si>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</si>
  <si>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</si>
  <si>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</si>
  <si>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</si>
  <si>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</si>
  <si>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</si>
  <si>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</si>
  <si>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</si>
  <si>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</si>
  <si>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</si>
  <si>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</si>
  <si>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</si>
  <si>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</si>
  <si>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</si>
  <si>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</si>
  <si>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</si>
  <si>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</si>
  <si>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</si>
  <si>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</si>
  <si>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</si>
  <si>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</si>
  <si>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</si>
  <si>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</si>
  <si>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</si>
  <si>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</si>
  <si>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</si>
  <si>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</si>
  <si>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</si>
  <si>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</si>
  <si>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</si>
  <si>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</si>
  <si>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</si>
  <si>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</si>
  <si>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</si>
  <si>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</si>
  <si>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</si>
  <si>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</si>
  <si>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</si>
  <si>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</si>
  <si>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</si>
  <si>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</si>
  <si>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</si>
  <si>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</si>
  <si>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</si>
  <si>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</si>
  <si>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</si>
  <si>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</si>
  <si>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</si>
  <si>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</si>
  <si>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</si>
  <si>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</si>
  <si>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</si>
  <si>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</si>
  <si>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</si>
  <si>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</si>
  <si>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</si>
  <si>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</si>
  <si>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</si>
  <si>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</si>
  <si>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</si>
  <si>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</si>
  <si>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</si>
  <si>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</si>
  <si>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</si>
  <si>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</si>
  <si>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</si>
  <si>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</si>
  <si>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</si>
  <si>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</si>
  <si>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</si>
  <si>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</si>
  <si>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</si>
  <si>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</si>
  <si>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</si>
  <si>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</si>
  <si>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</si>
  <si>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</si>
  <si>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</si>
  <si>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</si>
  <si>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</si>
  <si>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</si>
  <si>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</si>
  <si>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</si>
  <si>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</si>
  <si>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</si>
  <si>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</si>
  <si>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</si>
  <si>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</si>
  <si>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</si>
  <si>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</si>
  <si>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</si>
  <si>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</si>
  <si>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</si>
  <si>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</si>
  <si>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</si>
  <si>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</si>
  <si>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</si>
  <si>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</si>
  <si>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</si>
  <si>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</si>
  <si>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</si>
  <si>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</si>
  <si>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</si>
  <si>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</si>
  <si>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</si>
  <si>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</si>
  <si>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</si>
  <si>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</si>
  <si>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</si>
  <si>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</si>
  <si>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</si>
  <si>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</si>
  <si>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</si>
  <si>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</si>
  <si>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</si>
  <si>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</si>
  <si>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</si>
  <si>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</si>
  <si>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</si>
  <si>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</si>
  <si>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</si>
  <si>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</si>
  <si>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</si>
  <si>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</si>
  <si>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</si>
  <si>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</si>
  <si>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</si>
  <si>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</si>
  <si>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</si>
  <si>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</si>
  <si>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</si>
  <si>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</si>
  <si>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</si>
  <si>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</si>
  <si>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</si>
  <si>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</si>
  <si>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</si>
  <si>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</si>
  <si>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</si>
  <si>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</si>
  <si>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</si>
  <si>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</si>
  <si>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</si>
  <si>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</si>
  <si>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</si>
  <si>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</si>
  <si>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</si>
  <si>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</si>
  <si>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</si>
  <si>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</si>
  <si>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</si>
  <si>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</si>
  <si>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</si>
  <si>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</si>
  <si>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</si>
  <si>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</si>
  <si>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</si>
  <si>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</si>
  <si>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</si>
  <si>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</si>
  <si>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</si>
  <si>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</si>
  <si>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</si>
  <si>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</si>
  <si>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</si>
  <si>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</si>
  <si>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</si>
  <si>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</si>
  <si>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</si>
  <si>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</si>
  <si>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</si>
  <si>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</si>
  <si>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</si>
  <si>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</si>
  <si>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</si>
  <si>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</si>
  <si>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</si>
  <si>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</si>
  <si>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</si>
  <si>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</si>
  <si>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</si>
  <si>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</si>
  <si>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</si>
  <si>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</si>
  <si>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</si>
  <si>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</si>
  <si>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</si>
  <si>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</si>
  <si>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</si>
  <si>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</si>
  <si>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</si>
  <si>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</si>
  <si>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</si>
  <si>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</si>
  <si>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</si>
  <si>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</si>
  <si>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</si>
  <si>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</si>
  <si>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</si>
  <si>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</si>
  <si>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</si>
  <si>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</si>
  <si>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</si>
  <si>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</si>
  <si>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</si>
  <si>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</si>
  <si>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</si>
  <si>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</si>
  <si>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</si>
  <si>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</si>
  <si>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</si>
  <si>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</si>
  <si>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</si>
  <si>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</si>
  <si>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</si>
  <si>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</si>
  <si>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</si>
  <si>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</si>
  <si>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</si>
  <si>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</si>
  <si>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</si>
  <si>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</si>
  <si>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</si>
  <si>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</si>
  <si>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</si>
  <si>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</si>
  <si>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</si>
  <si>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</si>
  <si>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</si>
  <si>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</si>
  <si>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</si>
  <si>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</si>
  <si>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</si>
  <si>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</si>
  <si>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</si>
  <si>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</si>
  <si>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</si>
  <si>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</si>
  <si>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</si>
  <si>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</si>
  <si>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</si>
  <si>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</si>
  <si>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</si>
  <si>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</si>
  <si>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</si>
  <si>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</si>
  <si>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</si>
  <si>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</si>
  <si>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</si>
  <si>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</si>
  <si>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</si>
  <si>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</si>
  <si>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</si>
  <si>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</si>
  <si>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</si>
  <si>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</si>
  <si>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</si>
  <si>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</si>
  <si>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</si>
  <si>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</si>
  <si>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</si>
  <si>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</si>
  <si>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</si>
  <si>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</si>
  <si>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</si>
  <si>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</si>
  <si>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</si>
  <si>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</si>
  <si>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</si>
  <si>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</si>
  <si>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</si>
  <si>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</si>
  <si>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</si>
  <si>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</si>
  <si>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</si>
  <si>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</si>
  <si>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</si>
  <si>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</si>
  <si>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</si>
  <si>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</si>
  <si>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</si>
  <si>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</si>
  <si>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</si>
  <si>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</si>
  <si>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</si>
  <si>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</si>
  <si>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</si>
  <si>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</si>
  <si>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</si>
  <si>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</si>
  <si>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</si>
  <si>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</si>
  <si>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</si>
  <si>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</si>
  <si>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</si>
  <si>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</si>
  <si>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</si>
  <si>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</si>
  <si>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</si>
  <si>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</si>
  <si>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</si>
  <si>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</si>
  <si>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</si>
  <si>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</si>
  <si>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</si>
  <si>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</si>
  <si>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</si>
  <si>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</si>
  <si>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</si>
  <si>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</si>
  <si>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</si>
  <si>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</si>
  <si>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</si>
  <si>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</si>
  <si>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</si>
  <si>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</si>
  <si>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</si>
  <si>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</si>
  <si>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</si>
  <si>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</si>
  <si>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</si>
  <si>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</si>
  <si>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</si>
  <si>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</si>
  <si>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</si>
  <si>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</si>
  <si>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</si>
  <si>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</si>
  <si>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</si>
  <si>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</si>
  <si>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</si>
  <si>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</si>
  <si>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</si>
  <si>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</si>
  <si>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</si>
  <si>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</si>
  <si>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</si>
  <si>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</si>
  <si>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</si>
  <si>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</si>
  <si>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</si>
  <si>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</si>
  <si>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</si>
  <si>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</si>
  <si>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</si>
  <si>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</si>
  <si>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</si>
  <si>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</si>
  <si>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</si>
  <si>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</si>
  <si>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</si>
  <si>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</si>
  <si>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</si>
  <si>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</si>
  <si>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</si>
  <si>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</si>
  <si>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</si>
  <si>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</si>
  <si>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</si>
  <si>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</si>
  <si>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</si>
  <si>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</si>
  <si>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</si>
  <si>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</si>
  <si>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</si>
  <si>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</si>
  <si>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</si>
  <si>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</si>
  <si>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</si>
  <si>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</si>
  <si>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</si>
  <si>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</si>
  <si>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</si>
  <si>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</si>
  <si>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</si>
  <si>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</si>
  <si>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</si>
  <si>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</si>
  <si>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</si>
  <si>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</si>
  <si>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</si>
  <si>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</si>
  <si>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</si>
  <si>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</si>
  <si>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</si>
  <si>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</si>
  <si>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</si>
  <si>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</si>
  <si>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</si>
  <si>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</si>
  <si>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</si>
  <si>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</si>
  <si>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</si>
  <si>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</si>
  <si>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</si>
  <si>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</si>
  <si>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</si>
  <si>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</si>
  <si>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</si>
  <si>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</si>
  <si>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</si>
  <si>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</si>
  <si>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</si>
  <si>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</si>
  <si>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</si>
  <si>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</si>
  <si>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</si>
  <si>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</si>
  <si>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</si>
  <si>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</si>
  <si>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</si>
  <si>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</si>
  <si>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</si>
  <si>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</si>
  <si>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</si>
  <si>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</si>
  <si>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</si>
  <si>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</si>
  <si>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</si>
  <si>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</si>
  <si>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</si>
  <si>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</si>
  <si>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</si>
  <si>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</si>
  <si>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</si>
  <si>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</si>
  <si>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</si>
  <si>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</si>
  <si>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</si>
  <si>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</si>
  <si>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</si>
  <si>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</si>
  <si>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</si>
  <si>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</si>
  <si>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</si>
  <si>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</si>
  <si>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</si>
  <si>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</si>
  <si>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</si>
  <si>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</si>
  <si>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</si>
  <si>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</si>
  <si>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</si>
  <si>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</si>
  <si>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</si>
  <si>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</si>
  <si>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</si>
  <si>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</si>
  <si>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</si>
  <si>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</si>
  <si>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</si>
  <si>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</si>
  <si>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</si>
  <si>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</si>
  <si>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</si>
  <si>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</si>
  <si>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</si>
  <si>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</si>
  <si>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</si>
  <si>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</si>
  <si>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</si>
  <si>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</si>
  <si>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</si>
  <si>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</si>
  <si>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</si>
  <si>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</si>
  <si>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</si>
  <si>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</si>
  <si>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</si>
  <si>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</si>
  <si>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</si>
  <si>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</si>
  <si>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</si>
  <si>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</si>
  <si>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</si>
  <si>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</si>
  <si>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</si>
  <si>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</si>
  <si>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</si>
  <si>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</si>
  <si>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</si>
  <si>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</si>
  <si>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</si>
  <si>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</si>
  <si>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</si>
  <si>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</si>
  <si>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</si>
  <si>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</si>
  <si>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</si>
  <si>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</si>
  <si>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</si>
  <si>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</si>
  <si>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</si>
  <si>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</si>
  <si>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</si>
  <si>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</si>
  <si>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</si>
  <si>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</si>
  <si>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</si>
  <si>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</si>
  <si>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</si>
  <si>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\\tekspb.ru\Center\экономическое управление\210117\Тариф\Тариф 2020\ОБЛАСТЬ 2020\9 ШАБЛОН о поданном тарифе\1.BKP.xlsb</t>
  </si>
  <si>
    <t>Резервная копия создана: \\tekspb.ru\Center\экономическое управление\210117\Тариф\Тариф 2020\ОБЛАСТЬ 2020\9 ШАБЛОН о поданном тарифе\1.BKP.xlsb</t>
  </si>
  <si>
    <t>Создание книги для установки обновлений...</t>
  </si>
  <si>
    <t>Файл обновления загружен: \\tekspb.ru\Center\экономическое управление\210117\Тариф\Тариф 2020\ОБЛАСТЬ 2020\9 ШАБЛОН о поданном тарифе\UPDATE.FAS.JKH.OPEN.INFO.REQUEST.WARM.TO.1.0.1.40.xls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</si>
  <si>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</si>
  <si>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</si>
  <si>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</si>
  <si>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</si>
  <si>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</si>
  <si>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Сохранение файла резервной копии: \\tekspb.ru\Center\экономическое управление\210117\Тариф\Тариф 2020\ОБЛАСТЬ 2020\9 ШАБЛОН о поданном тарифе\FAS.JKH.OPEN.INFO.REQUEST.WARM(v1.0.1)_ТОСНО_20-23 скорр 23.09.19.BKP..xlsb</t>
  </si>
  <si>
    <t>Резервная копия создана: \\tekspb.ru\Center\экономическое управление\210117\Тариф\Тариф 2020\ОБЛАСТЬ 2020\9 ШАБЛОН о поданном тарифе\FAS.JKH.OPEN.INFO.REQUEST.WARM(v1.0.1)_ТОСНО_20-23 скорр 23.09.19.BKP..xlsb</t>
  </si>
  <si>
    <t>Файл обновления загружен: \\tekspb.ru\Center\экономическое управление\210117\Тариф\Тариф 2020\ОБЛАСТЬ 2020\9 ШАБЛОН о поданном тарифе\UPDATE.FAS.JKH.OPEN.INFO.REQUEST.WARM.TO.1.0.2.7.xls</t>
  </si>
  <si>
    <t>население и приравненные категории</t>
  </si>
  <si>
    <t>Обновление завершилось удачно! Шаблон FAS.JKH.OPEN.INFO.REQUEST.WARM(v1.0.1).xlsb сохранен под именем 'FAS.JKH.OPEN.INFO.REQUEST.WARM(v1.0.2).xlsb'</t>
  </si>
  <si>
    <t>23.09.2019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</si>
  <si>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</si>
  <si>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</si>
  <si>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</si>
  <si>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</si>
  <si>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</si>
  <si>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</si>
  <si>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</si>
  <si>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</si>
  <si>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</si>
  <si>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</si>
  <si>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</si>
  <si>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</si>
  <si>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</si>
  <si>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</si>
  <si>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</si>
  <si>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</si>
  <si>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</si>
  <si>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</si>
  <si>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</si>
  <si>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</si>
  <si>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</si>
  <si>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</si>
  <si>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</si>
  <si>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</si>
  <si>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</si>
  <si>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</si>
  <si>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</si>
  <si>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</si>
  <si>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</si>
  <si>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</si>
  <si>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</si>
  <si>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</si>
  <si>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</si>
  <si>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</si>
  <si>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</si>
  <si>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</si>
  <si>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</si>
  <si>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</si>
  <si>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</si>
  <si>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</si>
  <si>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</si>
  <si>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</si>
  <si>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</si>
  <si>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</si>
  <si>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</si>
  <si>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</si>
  <si>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</si>
  <si>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</si>
  <si>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</si>
  <si>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</si>
  <si>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</si>
  <si>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</si>
  <si>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</si>
  <si>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</si>
  <si>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</si>
  <si>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</si>
  <si>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</si>
  <si>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</si>
  <si>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</si>
  <si>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</si>
  <si>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</si>
  <si>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</si>
  <si>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</si>
  <si>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</si>
  <si>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</si>
  <si>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</si>
  <si>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</si>
  <si>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</si>
  <si>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</si>
  <si>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</si>
  <si>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</si>
  <si>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</si>
  <si>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</si>
  <si>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</si>
  <si>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</si>
  <si>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</si>
  <si>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</si>
  <si>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</si>
  <si>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</si>
  <si>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</si>
  <si>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</si>
  <si>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</si>
  <si>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</si>
  <si>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</si>
  <si>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</si>
  <si>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</si>
  <si>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</si>
  <si>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</si>
  <si>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</si>
  <si>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</si>
  <si>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</si>
  <si>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</si>
  <si>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</si>
  <si>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</si>
  <si>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</si>
  <si>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</si>
  <si>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</si>
  <si>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</si>
  <si>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</si>
  <si>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</si>
  <si>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</si>
  <si>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</si>
  <si>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</si>
  <si>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</si>
  <si>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</si>
  <si>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</si>
  <si>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</si>
  <si>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</si>
  <si>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</si>
  <si>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</si>
  <si>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</si>
  <si>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</si>
  <si>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</si>
  <si>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</si>
  <si>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</si>
  <si>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</si>
  <si>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</si>
  <si>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</si>
  <si>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</si>
  <si>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</si>
  <si>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</si>
  <si>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</si>
  <si>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</si>
  <si>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</si>
  <si>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</si>
  <si>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</si>
  <si>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</si>
  <si>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</si>
  <si>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</si>
  <si>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</si>
  <si>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</si>
  <si>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</si>
  <si>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</si>
  <si>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</si>
  <si>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</si>
  <si>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</si>
  <si>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</si>
  <si>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</si>
  <si>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</si>
  <si>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</si>
  <si>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</si>
  <si>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</si>
  <si>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</si>
  <si>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</si>
  <si>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</si>
  <si>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</si>
  <si>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</si>
  <si>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</si>
  <si>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</si>
  <si>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</si>
  <si>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</si>
  <si>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</si>
  <si>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</si>
  <si>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</si>
  <si>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</si>
  <si>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</si>
  <si>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</si>
  <si>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</si>
  <si>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</si>
  <si>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</si>
  <si>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</si>
  <si>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</si>
  <si>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</si>
  <si>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</si>
  <si>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</si>
  <si>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</si>
  <si>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</si>
  <si>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</si>
  <si>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</si>
  <si>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</si>
  <si>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</si>
  <si>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</si>
  <si>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</si>
  <si>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</si>
  <si>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</si>
  <si>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</si>
  <si>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</si>
  <si>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</si>
  <si>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</si>
  <si>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</si>
  <si>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</si>
  <si>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</si>
  <si>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</si>
  <si>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</si>
  <si>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</si>
  <si>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</si>
  <si>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</si>
  <si>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</si>
  <si>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</si>
  <si>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</si>
  <si>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</si>
  <si>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</si>
  <si>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</si>
  <si>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</si>
  <si>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</si>
  <si>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</si>
  <si>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</si>
  <si>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</si>
  <si>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</si>
  <si>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</si>
  <si>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</si>
  <si>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</si>
  <si>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</si>
  <si>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</si>
  <si>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</si>
  <si>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</si>
  <si>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</si>
  <si>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</si>
  <si>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</si>
  <si>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</si>
  <si>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</si>
  <si>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</si>
  <si>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</si>
  <si>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</si>
  <si>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</si>
  <si>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</si>
  <si>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</si>
  <si>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</si>
  <si>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</si>
  <si>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</si>
  <si>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</si>
  <si>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</si>
  <si>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</si>
  <si>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</si>
  <si>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</si>
  <si>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</si>
  <si>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</si>
  <si>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</si>
  <si>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</si>
  <si>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</si>
  <si>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</si>
  <si>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</si>
  <si>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</si>
  <si>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</si>
  <si>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</si>
  <si>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</si>
  <si>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</si>
  <si>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</si>
  <si>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</si>
  <si>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</si>
  <si>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</si>
  <si>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</si>
  <si>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</si>
  <si>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</si>
  <si>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</si>
  <si>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</si>
  <si>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</si>
  <si>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</si>
  <si>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</si>
  <si>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</si>
  <si>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</si>
  <si>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</si>
  <si>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</si>
  <si>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</si>
  <si>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</si>
  <si>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</si>
  <si>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</si>
  <si>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</si>
  <si>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</si>
  <si>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</si>
  <si>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</si>
  <si>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</si>
  <si>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</si>
  <si>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</si>
  <si>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</si>
  <si>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</si>
  <si>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</si>
  <si>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</si>
  <si>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</si>
  <si>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</si>
  <si>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</si>
  <si>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</si>
  <si>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</si>
  <si>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</si>
  <si>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</si>
  <si>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</si>
  <si>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</si>
  <si>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</si>
  <si>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</si>
  <si>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</si>
  <si>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</si>
  <si>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</si>
  <si>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</si>
  <si>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</si>
  <si>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</si>
  <si>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</si>
  <si>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</si>
  <si>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</si>
  <si>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</si>
  <si>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</si>
  <si>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</si>
  <si>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</si>
  <si>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</si>
  <si>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</si>
  <si>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</si>
  <si>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</si>
  <si>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</si>
  <si>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</si>
  <si>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</si>
  <si>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</si>
  <si>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</si>
  <si>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</si>
  <si>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</si>
  <si>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</si>
  <si>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</si>
  <si>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</si>
  <si>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</si>
  <si>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</si>
  <si>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</si>
  <si>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</si>
  <si>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</si>
  <si>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</si>
  <si>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</si>
  <si>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</si>
  <si>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</si>
  <si>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</si>
  <si>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</si>
  <si>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</si>
  <si>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</si>
  <si>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</si>
  <si>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</si>
  <si>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</si>
  <si>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</si>
  <si>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</si>
  <si>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</si>
  <si>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</si>
  <si>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</si>
  <si>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</si>
  <si>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</si>
  <si>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</si>
  <si>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</si>
  <si>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</si>
  <si>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</si>
  <si>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</si>
  <si>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</si>
  <si>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</si>
  <si>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</si>
  <si>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</si>
  <si>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</si>
  <si>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</si>
  <si>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</si>
  <si>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</si>
  <si>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</si>
  <si>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</si>
  <si>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</si>
  <si>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</si>
  <si>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</si>
  <si>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</si>
  <si>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</si>
  <si>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</si>
  <si>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</si>
  <si>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</si>
  <si>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</si>
  <si>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</si>
  <si>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</si>
  <si>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</si>
  <si>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</si>
  <si>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</si>
  <si>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</si>
  <si>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</si>
  <si>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</si>
  <si>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</si>
  <si>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</si>
  <si>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</si>
  <si>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</si>
  <si>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</si>
  <si>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</si>
  <si>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</si>
  <si>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</si>
  <si>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</si>
  <si>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</si>
  <si>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</si>
  <si>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</si>
  <si>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</si>
  <si>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</si>
  <si>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</si>
  <si>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</si>
  <si>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</si>
  <si>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</si>
  <si>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</si>
  <si>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</si>
  <si>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</si>
  <si>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</si>
  <si>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</si>
  <si>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</si>
  <si>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</si>
  <si>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</si>
  <si>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</si>
  <si>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</si>
  <si>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</si>
  <si>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</si>
  <si>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</si>
  <si>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</si>
  <si>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</si>
  <si>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</si>
  <si>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</si>
  <si>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</si>
  <si>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</si>
  <si>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</si>
  <si>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</si>
  <si>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</si>
  <si>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</si>
  <si>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</si>
  <si>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</si>
  <si>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</si>
  <si>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</si>
  <si>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</si>
  <si>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</si>
  <si>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</si>
  <si>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</si>
  <si>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</si>
  <si>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</si>
  <si>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</si>
  <si>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</si>
  <si>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</si>
  <si>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</si>
  <si>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</si>
  <si>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</si>
  <si>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</si>
  <si>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</si>
  <si>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</si>
  <si>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</si>
  <si>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</si>
  <si>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</si>
  <si>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</si>
  <si>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</si>
  <si>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</si>
  <si>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</si>
  <si>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</si>
  <si>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</si>
  <si>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</si>
  <si>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</si>
  <si>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</si>
  <si>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</si>
  <si>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</si>
  <si>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</si>
  <si>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</si>
  <si>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</si>
  <si>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</si>
  <si>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</si>
  <si>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</si>
  <si>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</si>
  <si>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</si>
  <si>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</si>
  <si>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</si>
  <si>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</si>
  <si>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</si>
  <si>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</si>
  <si>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</si>
  <si>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31.12.2023</t>
  </si>
  <si>
    <t>23.09.2019 16:26:47</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</si>
  <si>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</si>
  <si>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</si>
  <si>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</si>
  <si>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</si>
  <si>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</si>
  <si>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</si>
  <si>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</si>
  <si>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</si>
  <si>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</si>
  <si>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</si>
  <si>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</si>
  <si>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</si>
  <si>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</si>
  <si>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</si>
  <si>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</si>
  <si>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</si>
  <si>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</si>
  <si>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</si>
  <si>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</si>
  <si>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</si>
  <si>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</si>
  <si>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</si>
  <si>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</si>
  <si>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</si>
  <si>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</si>
  <si>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</si>
  <si>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</si>
  <si>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</si>
  <si>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</si>
  <si>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</si>
  <si>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</si>
  <si>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</si>
  <si>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</si>
  <si>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</si>
  <si>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</si>
  <si>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</si>
  <si>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</si>
  <si>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</si>
  <si>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</si>
  <si>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</si>
  <si>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</si>
  <si>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</si>
  <si>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</si>
  <si>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</si>
  <si>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</si>
  <si>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</si>
  <si>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</si>
  <si>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</si>
  <si>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</si>
  <si>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</si>
  <si>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</si>
  <si>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</si>
  <si>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</si>
  <si>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</si>
  <si>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</si>
  <si>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</si>
  <si>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</si>
  <si>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</si>
  <si>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</si>
  <si>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</si>
  <si>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</si>
  <si>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</si>
  <si>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</si>
  <si>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</si>
  <si>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</si>
  <si>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</si>
  <si>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</si>
  <si>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</si>
  <si>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</si>
  <si>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</si>
  <si>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</si>
  <si>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</si>
  <si>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</si>
  <si>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</si>
  <si>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</si>
  <si>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</si>
  <si>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</si>
  <si>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</si>
  <si>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</si>
  <si>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</si>
  <si>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</si>
  <si>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</si>
  <si>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</si>
  <si>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</si>
  <si>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</si>
  <si>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</si>
  <si>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</si>
  <si>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</si>
  <si>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</si>
  <si>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</si>
  <si>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</si>
  <si>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</si>
  <si>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</si>
  <si>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</si>
  <si>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</si>
  <si>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</si>
  <si>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</si>
  <si>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</si>
  <si>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</si>
  <si>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</si>
  <si>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</si>
  <si>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</si>
  <si>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</si>
  <si>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</si>
  <si>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</si>
  <si>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</si>
  <si>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</si>
  <si>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</si>
  <si>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</si>
  <si>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</si>
  <si>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</si>
  <si>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</si>
  <si>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</si>
  <si>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</si>
  <si>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</si>
  <si>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</si>
  <si>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</si>
  <si>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</si>
  <si>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</si>
  <si>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</si>
  <si>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</si>
  <si>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</si>
  <si>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</si>
  <si>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</si>
  <si>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</si>
  <si>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</si>
  <si>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</si>
  <si>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</si>
  <si>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</si>
  <si>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</si>
  <si>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</si>
  <si>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</si>
  <si>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</si>
  <si>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</si>
  <si>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</si>
  <si>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</si>
  <si>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</si>
  <si>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</si>
  <si>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</si>
  <si>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</si>
  <si>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</si>
  <si>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</si>
  <si>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</si>
  <si>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</si>
  <si>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</si>
  <si>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26319703</t>
  </si>
  <si>
    <t>ЗАО "СЗИПК"</t>
  </si>
  <si>
    <t>7819020549</t>
  </si>
  <si>
    <t>09-04-1999 00:00:00</t>
  </si>
  <si>
    <t>26373268</t>
  </si>
  <si>
    <t>ЗАО "Сосновоагропромтехника"</t>
  </si>
  <si>
    <t>4712002559</t>
  </si>
  <si>
    <t>471201001</t>
  </si>
  <si>
    <t>26373242</t>
  </si>
  <si>
    <t>ЗАО "Термо-Лайн"</t>
  </si>
  <si>
    <t>4704052517</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</si>
  <si>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</si>
  <si>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</si>
  <si>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</si>
  <si>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</si>
  <si>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</si>
  <si>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</si>
  <si>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</si>
  <si>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</si>
  <si>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</si>
  <si>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</si>
  <si>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</si>
  <si>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</si>
  <si>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</si>
  <si>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</si>
  <si>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</si>
  <si>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</si>
  <si>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</si>
  <si>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</si>
  <si>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</si>
  <si>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</si>
  <si>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</si>
  <si>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</si>
  <si>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</si>
  <si>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</si>
  <si>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</si>
  <si>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</si>
  <si>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</si>
  <si>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</si>
  <si>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</si>
  <si>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</si>
  <si>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</si>
  <si>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</si>
  <si>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</si>
  <si>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</si>
  <si>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</si>
  <si>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</si>
  <si>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</si>
  <si>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</si>
  <si>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</si>
  <si>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</si>
  <si>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</si>
  <si>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</si>
  <si>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</si>
  <si>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</si>
  <si>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</si>
  <si>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</si>
  <si>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</si>
  <si>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</si>
  <si>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</si>
  <si>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</si>
  <si>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</si>
  <si>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</si>
  <si>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</si>
  <si>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</si>
  <si>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</si>
  <si>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</si>
  <si>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</si>
  <si>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</si>
  <si>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</si>
  <si>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</si>
  <si>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</si>
  <si>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</si>
  <si>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</si>
  <si>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</si>
  <si>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</si>
  <si>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</si>
  <si>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</si>
  <si>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</si>
  <si>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</si>
  <si>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</si>
  <si>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</si>
  <si>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</si>
  <si>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</si>
  <si>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</si>
  <si>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</si>
  <si>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</si>
  <si>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</si>
  <si>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</si>
  <si>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</si>
  <si>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</si>
  <si>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</si>
  <si>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</si>
  <si>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</si>
  <si>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</si>
  <si>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</si>
  <si>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</si>
  <si>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</si>
  <si>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</si>
  <si>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</si>
  <si>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</si>
  <si>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</si>
  <si>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</si>
  <si>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</si>
  <si>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</si>
  <si>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</si>
  <si>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</si>
  <si>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</si>
  <si>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</si>
  <si>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</si>
  <si>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</si>
  <si>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</si>
  <si>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</si>
  <si>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</si>
  <si>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</si>
  <si>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</si>
  <si>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</si>
  <si>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</si>
  <si>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</si>
  <si>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</si>
  <si>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</si>
  <si>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</si>
  <si>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</si>
  <si>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</si>
  <si>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</si>
  <si>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</si>
  <si>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</si>
  <si>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</si>
  <si>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</si>
  <si>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</si>
  <si>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</si>
  <si>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</si>
  <si>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</si>
  <si>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</si>
  <si>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</si>
  <si>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</si>
  <si>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</si>
  <si>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</si>
  <si>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</si>
  <si>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</si>
  <si>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</si>
  <si>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</si>
  <si>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</si>
  <si>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</si>
  <si>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</si>
  <si>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</si>
  <si>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</si>
  <si>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</si>
  <si>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</si>
  <si>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</si>
  <si>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</si>
  <si>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</si>
  <si>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</si>
  <si>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</si>
  <si>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</si>
  <si>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</si>
  <si>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</si>
  <si>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</si>
  <si>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</si>
  <si>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</si>
  <si>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</si>
  <si>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</si>
  <si>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</si>
  <si>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</si>
  <si>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</si>
  <si>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</si>
  <si>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</si>
  <si>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</si>
  <si>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</si>
  <si>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</si>
  <si>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</si>
  <si>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</si>
  <si>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</si>
  <si>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</si>
  <si>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</si>
  <si>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</si>
  <si>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</si>
  <si>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</si>
  <si>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</si>
  <si>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</si>
  <si>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</si>
  <si>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</si>
  <si>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</si>
  <si>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</si>
  <si>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</si>
  <si>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</si>
  <si>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</si>
  <si>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</si>
  <si>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</si>
  <si>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</si>
  <si>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</si>
  <si>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</si>
  <si>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</si>
  <si>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</si>
  <si>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</si>
  <si>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</si>
  <si>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</si>
  <si>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</si>
  <si>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</si>
  <si>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</si>
  <si>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</si>
  <si>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</si>
  <si>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</si>
  <si>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</si>
  <si>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</si>
  <si>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</si>
  <si>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</si>
  <si>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</si>
  <si>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</si>
  <si>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</si>
  <si>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</si>
  <si>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</si>
  <si>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</si>
  <si>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</si>
  <si>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</si>
  <si>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</si>
  <si>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</si>
  <si>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</si>
  <si>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</si>
  <si>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</si>
  <si>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</si>
  <si>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</si>
  <si>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</si>
  <si>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</si>
  <si>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</si>
  <si>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</si>
  <si>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</si>
  <si>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</si>
  <si>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</si>
  <si>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</si>
  <si>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</si>
  <si>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</si>
  <si>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</si>
  <si>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</si>
  <si>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</si>
  <si>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</si>
  <si>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</si>
  <si>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</si>
  <si>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</si>
  <si>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</si>
  <si>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</si>
  <si>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</si>
  <si>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</si>
  <si>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</si>
  <si>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</si>
  <si>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</si>
  <si>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</si>
  <si>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</si>
  <si>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</si>
  <si>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</si>
  <si>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</si>
  <si>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</si>
  <si>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</si>
  <si>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</si>
  <si>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</si>
  <si>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</si>
  <si>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</si>
  <si>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</si>
  <si>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</si>
  <si>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</si>
  <si>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</si>
  <si>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</si>
  <si>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</si>
  <si>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</si>
  <si>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</si>
  <si>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</si>
  <si>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</si>
  <si>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</si>
  <si>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</si>
  <si>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</si>
  <si>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</si>
  <si>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</si>
  <si>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</si>
  <si>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</si>
  <si>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</si>
  <si>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</si>
  <si>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</si>
  <si>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</si>
  <si>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</si>
  <si>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</si>
  <si>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</si>
  <si>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</si>
  <si>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</si>
  <si>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</si>
  <si>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</si>
  <si>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</si>
  <si>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</si>
  <si>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</si>
  <si>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</si>
  <si>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</si>
  <si>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</si>
  <si>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</si>
  <si>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</si>
  <si>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</si>
  <si>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</si>
  <si>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</si>
  <si>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</si>
  <si>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</si>
  <si>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</si>
  <si>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</si>
  <si>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</si>
  <si>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</si>
  <si>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27266270</t>
  </si>
  <si>
    <t>ООО "Петербургтеплоэнерго"</t>
  </si>
  <si>
    <t>7838024362</t>
  </si>
  <si>
    <t>783801001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</si>
  <si>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</si>
  <si>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</si>
  <si>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</si>
  <si>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</si>
  <si>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</si>
  <si>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</si>
  <si>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</si>
  <si>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</si>
  <si>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</si>
  <si>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</si>
  <si>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</si>
  <si>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</si>
  <si>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</si>
  <si>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</si>
  <si>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</si>
  <si>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</si>
  <si>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</si>
  <si>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</si>
  <si>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</si>
  <si>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</si>
  <si>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</si>
  <si>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</si>
  <si>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</si>
  <si>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</si>
  <si>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</si>
  <si>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</si>
  <si>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</si>
  <si>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</si>
  <si>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</si>
  <si>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</si>
  <si>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</si>
  <si>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</si>
  <si>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</si>
  <si>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</si>
  <si>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</si>
  <si>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</si>
  <si>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</si>
  <si>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</si>
  <si>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</si>
  <si>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</si>
  <si>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</si>
  <si>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</si>
  <si>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</si>
  <si>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</si>
  <si>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</si>
  <si>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</si>
  <si>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</si>
  <si>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</si>
  <si>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</si>
  <si>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</si>
  <si>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</si>
  <si>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</si>
  <si>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</si>
  <si>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</si>
  <si>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</si>
  <si>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</si>
  <si>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</si>
  <si>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</si>
  <si>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</si>
  <si>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</si>
  <si>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</si>
  <si>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</si>
  <si>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</si>
  <si>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</si>
  <si>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</si>
  <si>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</si>
  <si>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</si>
  <si>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</si>
  <si>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</si>
  <si>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</si>
  <si>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</si>
  <si>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</si>
  <si>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</si>
  <si>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</si>
  <si>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</si>
  <si>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</si>
  <si>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</si>
  <si>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</si>
  <si>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</si>
  <si>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</si>
  <si>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</si>
  <si>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</si>
  <si>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</si>
  <si>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</si>
  <si>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</si>
  <si>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</si>
  <si>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</si>
  <si>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</si>
  <si>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</si>
  <si>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</si>
  <si>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</si>
  <si>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</si>
  <si>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</si>
  <si>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</si>
  <si>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</si>
  <si>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</si>
  <si>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</si>
  <si>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</si>
  <si>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</si>
  <si>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</si>
  <si>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</si>
  <si>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</si>
  <si>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</si>
  <si>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</si>
  <si>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</si>
  <si>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</si>
  <si>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</si>
  <si>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</si>
  <si>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</si>
  <si>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</si>
  <si>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</si>
  <si>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</si>
  <si>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</si>
  <si>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</si>
  <si>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</si>
  <si>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</si>
  <si>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</si>
  <si>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</si>
  <si>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</si>
  <si>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</si>
  <si>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</si>
  <si>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</si>
  <si>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</si>
  <si>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</si>
  <si>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</si>
  <si>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</si>
  <si>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</si>
  <si>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</si>
  <si>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</si>
  <si>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</si>
  <si>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</si>
  <si>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</si>
  <si>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</si>
  <si>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</si>
  <si>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</si>
  <si>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</si>
  <si>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</si>
  <si>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</si>
  <si>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</si>
  <si>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</si>
  <si>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</si>
  <si>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</si>
  <si>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</si>
  <si>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</si>
  <si>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</si>
  <si>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</si>
  <si>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</si>
  <si>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</si>
  <si>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</si>
  <si>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</si>
  <si>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</si>
  <si>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</si>
  <si>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</si>
  <si>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</si>
  <si>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</si>
  <si>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</si>
  <si>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</si>
  <si>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</si>
  <si>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</si>
  <si>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</si>
  <si>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</si>
  <si>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</si>
  <si>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</si>
  <si>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</si>
  <si>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</si>
  <si>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</si>
  <si>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</si>
  <si>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</si>
  <si>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</si>
  <si>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</si>
  <si>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</si>
  <si>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</si>
  <si>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</si>
  <si>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</si>
  <si>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</si>
  <si>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</si>
  <si>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</si>
  <si>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</si>
  <si>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</si>
  <si>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</si>
  <si>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</si>
  <si>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</si>
  <si>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</si>
  <si>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</si>
  <si>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</si>
  <si>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</si>
  <si>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</si>
  <si>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</si>
  <si>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</si>
  <si>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</si>
  <si>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</si>
  <si>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</si>
  <si>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</si>
  <si>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29.04.2019</t>
  </si>
  <si>
    <t>01-13/16683</t>
  </si>
  <si>
    <t>19.09.2019</t>
  </si>
  <si>
    <t>01-13/38443</t>
  </si>
  <si>
    <t>Санкт-Петербург, Малая Морская ул., д. 12, лит. А</t>
  </si>
  <si>
    <t>Чубаркина Ольга Евгеньевна</t>
  </si>
  <si>
    <t>ведущий экономист департамента по экономике</t>
  </si>
  <si>
    <t>8(812)494-87-03</t>
  </si>
  <si>
    <t>chubarkinaoe@gptek.spb.ru</t>
  </si>
  <si>
    <t>Болтенков Иван Александрович</t>
  </si>
  <si>
    <t>О</t>
  </si>
  <si>
    <t>Тосненский муниципальный район, Тельмановское (41648443);</t>
  </si>
  <si>
    <t>Производство тепловой энергии. Некомбинированная выработка; Передача. Тепловая энергия; Сбыт. Тепловая энергия</t>
  </si>
  <si>
    <t>Производство. Теплоноситель; Передача. Теплоноситель; Сбыт. Теплоноситель</t>
  </si>
  <si>
    <t>Тариф на тепловую энергию, поставляемую потребителям (кроме населения)</t>
  </si>
  <si>
    <t>2.2</t>
  </si>
  <si>
    <t>4.2</t>
  </si>
  <si>
    <t>5.2</t>
  </si>
  <si>
    <t>6.2</t>
  </si>
  <si>
    <t>7.2</t>
  </si>
  <si>
    <t>2.3</t>
  </si>
  <si>
    <t>4.3</t>
  </si>
  <si>
    <t>5.3</t>
  </si>
  <si>
    <t>6.3</t>
  </si>
  <si>
    <t>7.3</t>
  </si>
  <si>
    <t>31.12.2020</t>
  </si>
  <si>
    <t>01.01.2021</t>
  </si>
  <si>
    <t>31.12.2021</t>
  </si>
  <si>
    <t>01.01.2022</t>
  </si>
  <si>
    <t>31.12.2022</t>
  </si>
  <si>
    <t>01.01.2023</t>
  </si>
  <si>
    <t>нет инвестиционной программы</t>
  </si>
  <si>
    <t>https://portal.eias.ru/Portal/DownloadPage.aspx?type=12&amp;guid=620137d9-506c-4a75-b44e-18dd65bc3f10</t>
  </si>
  <si>
    <t>https://portal.eias.ru/Portal/DownloadPage.aspx?type=12&amp;guid=d09e08f6-6d92-4e2f-924c-f3b3b9c52021</t>
  </si>
  <si>
    <t xml:space="preserve">Корректировка тарифа произошла в связи с изменением объёма выработки тепловой энергии на 2020-2023 годы,  заключением договора на оказание услуг по передаче тепловой энергии, оказываемых МУП "Зеленый город", по сетям которого предприятие передает тепловую энергию конечным потребителям ГУП "ТЭК СПб". Также с увеличением объема расходов на передачу тепловой энергии по сетям, принадлежащим МУП "Зеленый город". Произведен расчет тарифа на производство тепловой энергии на коллекторах для компенсации потерь тепловой энергии ГУП "ТЭК СПб" на сетях МУП "Зеленый город".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</si>
</sst>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р_._-;\-* #,##0.00_р_._-;_-* &quot;-&quot;??_р_._-;_-@_-"/>
    <numFmt numFmtId="164" formatCode="_-* #,##0\ _р_._-;\-* #,##0\ _р_._-;_-* &quot;-&quot;\ _р_._-;_-@_-"/>
    <numFmt numFmtId="165" formatCode="_-* #,##0\ &quot;₽&quot;_-;\-* #,##0\ &quot;₽&quot;_-;_-* &quot;-&quot;\ &quot;₽&quot;_-;_-@_-"/>
    <numFmt numFmtId="166" formatCode="_-* #,##0\ _₽_-;\-* #,##0\ _₽_-;_-* &quot;-&quot;\ _₽_-;_-@_-"/>
    <numFmt numFmtId="167" formatCode="_-* #,##0.00\ &quot;₽&quot;_-;\-* #,##0.00\ &quot;₽&quot;_-;_-* &quot;-&quot;??\ &quot;₽&quot;_-;_-@_-"/>
    <numFmt numFmtId="168" formatCode="_-* #,##0.00\ _₽_-;\-* #,##0.00\ _₽_-;_-* &quot;-&quot;??\ _₽_-;_-@_-"/>
    <numFmt numFmtId="169" formatCode="&quot;$&quot;#,##0_);[Red]\(&quot;$&quot;#,##0\)"/>
    <numFmt numFmtId="170" formatCode="#,##0.000"/>
    <numFmt numFmtId="171" formatCode="_-* #,##0.00[$€-1]_-;\-* #,##0.00[$€-1]_-;_-* &quot;-&quot;??[$€-1]_-"/>
    <numFmt numFmtId="172" formatCode="000000"/>
    <numFmt numFmtId="173" formatCode="#,##0.0"/>
    <numFmt numFmtId="174" formatCode="#,##0.0000"/>
    <numFmt numFmtId="175" formatCode="_(&quot;$&quot;* #,##0.00_);_(&quot;$&quot;* \(#,##0.00\);_(&quot;$&quot;* &quot;-&quot;??_);_(@_)"/>
  </numFmts>
  <fonts count="115">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sz val="10"/>
      <name val="Arial"/>
      <family val="2"/>
      <charset val="204"/>
    </font>
    <font>
      <u/>
      <sz val="9"/>
      <name val="Tahoma"/>
      <family val="2"/>
      <charset val="204"/>
    </font>
    <font>
      <b/>
      <sz val="10"/>
      <color indexed="62"/>
      <name val="Tahoma"/>
      <family val="2"/>
      <charset val="204"/>
    </font>
    <font>
      <sz val="13"/>
      <name val="Tahoma"/>
      <family val="2"/>
      <charset val="204"/>
    </font>
    <font>
      <sz val="10"/>
      <color theme="1"/>
      <name val="Arial Cyr"/>
      <family val="2"/>
      <charset val="204"/>
    </font>
    <font>
      <b/>
      <u/>
      <sz val="9"/>
      <color rgb="FF0000FF"/>
      <name val="Tahoma"/>
      <family val="2"/>
      <charset val="204"/>
    </font>
  </fonts>
  <fills count="47">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fgColor indexed="42"/>
      </patternFill>
    </fill>
    <fill>
      <patternFill patternType="lightUp">
        <fgColor indexed="22"/>
      </patternFill>
    </fill>
  </fills>
  <borders count="50">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ck">
        <color indexed="23"/>
      </left>
      <right style="thick">
        <color indexed="23"/>
      </right>
      <top style="thick">
        <color indexed="23"/>
      </top>
      <bottom style="thin">
        <color indexed="23"/>
      </bottom>
      <diagonal/>
    </border>
    <border>
      <left style="medium">
        <color indexed="64"/>
      </left>
      <right style="thin">
        <color indexed="64"/>
      </right>
      <top style="thin">
        <color indexed="64"/>
      </top>
      <bottom style="thin">
        <color indexed="64"/>
      </bottom>
      <diagonal/>
    </border>
    <border>
      <left style="thin">
        <color indexed="22"/>
      </left>
      <right style="thin">
        <color indexed="22"/>
      </right>
      <top style="thin">
        <color indexed="22"/>
      </top>
      <bottom style="double">
        <color indexed="55"/>
      </bottom>
      <diagonal/>
    </border>
  </borders>
  <cellStyleXfs count="1975">
    <xf numFmtId="49" fontId="0" fillId="0" borderId="0" applyBorder="0">
      <alignment vertical="top"/>
    </xf>
    <xf numFmtId="0" fontId="4" fillId="0" borderId="0"/>
    <xf numFmtId="171"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9" fontId="5" fillId="0" borderId="0" applyFont="0" applyFill="0" applyBorder="0" applyAlignment="0" applyProtection="0"/>
    <xf numFmtId="173" fontId="7" fillId="2" borderId="0">
      <protection locked="0"/>
    </xf>
    <xf numFmtId="0" fontId="16" fillId="0" borderId="0" applyFill="0" applyBorder="0" applyProtection="0">
      <alignment vertical="center"/>
    </xf>
    <xf numFmtId="170" fontId="7" fillId="2" borderId="0">
      <protection locked="0"/>
    </xf>
    <xf numFmtId="174"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2" fillId="0" borderId="0"/>
    <xf numFmtId="0" fontId="90" fillId="0" borderId="37" applyNumberFormat="0" applyFill="0" applyAlignment="0" applyProtection="0"/>
    <xf numFmtId="0" fontId="1" fillId="27" borderId="0" applyNumberFormat="0" applyBorder="0" applyAlignment="0" applyProtection="0"/>
    <xf numFmtId="0" fontId="1" fillId="26" borderId="0" applyNumberFormat="0" applyBorder="0" applyAlignment="0" applyProtection="0"/>
    <xf numFmtId="0" fontId="102" fillId="25" borderId="0" applyNumberFormat="0" applyBorder="0" applyAlignment="0" applyProtection="0"/>
    <xf numFmtId="0" fontId="102"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2" fillId="21" borderId="0" applyNumberFormat="0" applyBorder="0" applyAlignment="0" applyProtection="0"/>
    <xf numFmtId="0" fontId="101" fillId="0" borderId="44" applyNumberFormat="0" applyFill="0" applyAlignment="0" applyProtection="0"/>
    <xf numFmtId="0" fontId="100" fillId="0" borderId="0" applyNumberFormat="0" applyFill="0" applyBorder="0" applyAlignment="0" applyProtection="0"/>
    <xf numFmtId="0" fontId="38" fillId="20" borderId="43" applyNumberFormat="0" applyFont="0" applyAlignment="0" applyProtection="0"/>
    <xf numFmtId="0" fontId="99" fillId="0" borderId="0" applyNumberFormat="0" applyFill="0" applyBorder="0" applyAlignment="0" applyProtection="0"/>
    <xf numFmtId="0" fontId="92" fillId="15" borderId="0" applyNumberFormat="0" applyBorder="0" applyAlignment="0" applyProtection="0"/>
    <xf numFmtId="0" fontId="90" fillId="0" borderId="37" applyNumberFormat="0" applyFill="0" applyAlignment="0" applyProtection="0"/>
    <xf numFmtId="0" fontId="89" fillId="0" borderId="36" applyNumberFormat="0" applyFill="0" applyAlignment="0" applyProtection="0"/>
    <xf numFmtId="0" fontId="1" fillId="23" borderId="0" applyNumberFormat="0" applyBorder="0" applyAlignment="0" applyProtection="0"/>
    <xf numFmtId="0" fontId="1" fillId="22" borderId="0" applyNumberFormat="0" applyBorder="0" applyAlignment="0" applyProtection="0"/>
    <xf numFmtId="0" fontId="100" fillId="0" borderId="0" applyNumberFormat="0" applyFill="0" applyBorder="0" applyAlignment="0" applyProtection="0"/>
    <xf numFmtId="0" fontId="90" fillId="0" borderId="37"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89" fillId="0" borderId="36"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1" fillId="0" borderId="0"/>
    <xf numFmtId="0" fontId="92" fillId="15" borderId="0" applyNumberFormat="0" applyBorder="0" applyAlignment="0" applyProtection="0"/>
    <xf numFmtId="0" fontId="93" fillId="16" borderId="0" applyNumberFormat="0" applyBorder="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1" fillId="0" borderId="0"/>
    <xf numFmtId="0" fontId="40" fillId="0" borderId="0"/>
    <xf numFmtId="0" fontId="4" fillId="0" borderId="0"/>
    <xf numFmtId="0" fontId="111" fillId="45" borderId="1" applyNumberFormat="0" applyAlignment="0"/>
    <xf numFmtId="0" fontId="19" fillId="0" borderId="1" applyNumberFormat="0" applyAlignment="0">
      <protection locked="0"/>
    </xf>
    <xf numFmtId="164" fontId="8" fillId="0" borderId="0" applyFont="0" applyFill="0" applyBorder="0" applyAlignment="0" applyProtection="0"/>
    <xf numFmtId="0" fontId="110" fillId="0" borderId="0" applyNumberFormat="0" applyFill="0" applyBorder="0" applyAlignment="0" applyProtection="0">
      <alignment vertical="top"/>
      <protection locked="0"/>
    </xf>
    <xf numFmtId="0" fontId="19" fillId="3" borderId="1" applyNumberFormat="0" applyAlignment="0"/>
    <xf numFmtId="0" fontId="112" fillId="7" borderId="47" applyNumberFormat="0">
      <alignment horizontal="center" vertical="center"/>
    </xf>
    <xf numFmtId="0" fontId="112" fillId="7" borderId="47" applyNumberFormat="0">
      <alignment horizontal="center" vertical="center"/>
    </xf>
    <xf numFmtId="0" fontId="110"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75" fontId="109" fillId="0" borderId="0" applyFont="0" applyFill="0" applyBorder="0" applyAlignment="0" applyProtection="0"/>
    <xf numFmtId="0" fontId="3" fillId="0" borderId="0"/>
    <xf numFmtId="0" fontId="113" fillId="0" borderId="0"/>
    <xf numFmtId="0" fontId="38" fillId="6" borderId="0" applyNumberFormat="0" applyBorder="0" applyAlignment="0">
      <alignment horizontal="left" vertical="center"/>
    </xf>
    <xf numFmtId="0" fontId="3" fillId="0" borderId="0"/>
    <xf numFmtId="0" fontId="3" fillId="0" borderId="0"/>
    <xf numFmtId="0" fontId="3" fillId="0" borderId="0"/>
    <xf numFmtId="0" fontId="3" fillId="0" borderId="0"/>
    <xf numFmtId="49" fontId="7" fillId="6" borderId="0" applyBorder="0">
      <alignment vertical="top"/>
    </xf>
    <xf numFmtId="9" fontId="3" fillId="0" borderId="0" applyFont="0" applyFill="0" applyBorder="0" applyAlignment="0" applyProtection="0"/>
    <xf numFmtId="49" fontId="114" fillId="46" borderId="48" applyBorder="0" applyProtection="0">
      <alignment horizontal="left" vertical="center"/>
    </xf>
    <xf numFmtId="43" fontId="3" fillId="0" borderId="0" applyFont="0" applyFill="0" applyBorder="0" applyAlignment="0" applyProtection="0"/>
    <xf numFmtId="4" fontId="7" fillId="8" borderId="0" applyBorder="0">
      <alignment horizontal="right"/>
    </xf>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28"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20" borderId="43" applyNumberFormat="0" applyFont="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102" fillId="28" borderId="0" applyNumberFormat="0" applyBorder="0" applyAlignment="0" applyProtection="0"/>
    <xf numFmtId="0" fontId="102" fillId="21" borderId="0" applyNumberFormat="0" applyBorder="0" applyAlignment="0" applyProtection="0"/>
    <xf numFmtId="0" fontId="101" fillId="0" borderId="44" applyNumberFormat="0" applyFill="0" applyAlignment="0" applyProtection="0"/>
    <xf numFmtId="0" fontId="1" fillId="22" borderId="0" applyNumberFormat="0" applyBorder="0" applyAlignment="0" applyProtection="0"/>
    <xf numFmtId="0" fontId="92" fillId="15" borderId="0" applyNumberFormat="0" applyBorder="0" applyAlignment="0" applyProtection="0"/>
    <xf numFmtId="0" fontId="89" fillId="0" borderId="36" applyNumberFormat="0" applyFill="0" applyAlignment="0" applyProtection="0"/>
    <xf numFmtId="0" fontId="1" fillId="23" borderId="0" applyNumberFormat="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91" fillId="0" borderId="0" applyNumberFormat="0" applyFill="0" applyBorder="0" applyAlignment="0" applyProtection="0"/>
    <xf numFmtId="0" fontId="91" fillId="0" borderId="38" applyNumberFormat="0" applyFill="0" applyAlignment="0" applyProtection="0"/>
    <xf numFmtId="0" fontId="93" fillId="16"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20" borderId="43" applyNumberFormat="0" applyFont="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102" fillId="28" borderId="0" applyNumberFormat="0" applyBorder="0" applyAlignment="0" applyProtection="0"/>
    <xf numFmtId="0" fontId="102" fillId="21" borderId="0" applyNumberFormat="0" applyBorder="0" applyAlignment="0" applyProtection="0"/>
    <xf numFmtId="0" fontId="101" fillId="0" borderId="44" applyNumberFormat="0" applyFill="0" applyAlignment="0" applyProtection="0"/>
    <xf numFmtId="0" fontId="92" fillId="15" borderId="0" applyNumberFormat="0" applyBorder="0" applyAlignment="0" applyProtection="0"/>
    <xf numFmtId="0" fontId="89" fillId="0" borderId="36" applyNumberFormat="0" applyFill="0" applyAlignment="0" applyProtection="0"/>
    <xf numFmtId="0" fontId="99" fillId="0" borderId="0" applyNumberFormat="0" applyFill="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91" fillId="0" borderId="0" applyNumberFormat="0" applyFill="0" applyBorder="0" applyAlignment="0" applyProtection="0"/>
    <xf numFmtId="0" fontId="91" fillId="0" borderId="38" applyNumberFormat="0" applyFill="0" applyAlignment="0" applyProtection="0"/>
    <xf numFmtId="0" fontId="93" fillId="16"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102" fillId="28" borderId="0" applyNumberFormat="0" applyBorder="0" applyAlignment="0" applyProtection="0"/>
    <xf numFmtId="0" fontId="102" fillId="21" borderId="0" applyNumberFormat="0" applyBorder="0" applyAlignment="0" applyProtection="0"/>
    <xf numFmtId="0" fontId="101" fillId="0" borderId="44" applyNumberFormat="0" applyFill="0" applyAlignment="0" applyProtection="0"/>
    <xf numFmtId="0" fontId="92" fillId="15" borderId="0" applyNumberFormat="0" applyBorder="0" applyAlignment="0" applyProtection="0"/>
    <xf numFmtId="0" fontId="89" fillId="0" borderId="36" applyNumberFormat="0" applyFill="0" applyAlignment="0" applyProtection="0"/>
    <xf numFmtId="0" fontId="91" fillId="0" borderId="0" applyNumberFormat="0" applyFill="0" applyBorder="0" applyAlignment="0" applyProtection="0"/>
    <xf numFmtId="0" fontId="91" fillId="0" borderId="38" applyNumberFormat="0" applyFill="0" applyAlignment="0" applyProtection="0"/>
    <xf numFmtId="0" fontId="93" fillId="16"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91" fillId="0" borderId="0" applyNumberFormat="0" applyFill="0" applyBorder="0" applyAlignment="0" applyProtection="0"/>
    <xf numFmtId="0" fontId="91" fillId="0" borderId="38" applyNumberFormat="0" applyFill="0" applyAlignment="0" applyProtection="0"/>
    <xf numFmtId="0" fontId="93" fillId="16"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2" fillId="29" borderId="0" applyNumberFormat="0" applyBorder="0" applyAlignment="0" applyProtection="0"/>
    <xf numFmtId="0" fontId="102"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2" fillId="25" borderId="0" applyNumberFormat="0" applyBorder="0" applyAlignment="0" applyProtection="0"/>
    <xf numFmtId="0" fontId="102"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2" fillId="21" borderId="0" applyNumberFormat="0" applyBorder="0" applyAlignment="0" applyProtection="0"/>
    <xf numFmtId="0" fontId="101" fillId="0" borderId="44" applyNumberFormat="0" applyFill="0" applyAlignment="0" applyProtection="0"/>
    <xf numFmtId="0" fontId="100" fillId="0" borderId="0" applyNumberFormat="0" applyFill="0" applyBorder="0" applyAlignment="0" applyProtection="0"/>
    <xf numFmtId="0" fontId="38" fillId="20" borderId="43" applyNumberFormat="0" applyFont="0" applyAlignment="0" applyProtection="0"/>
    <xf numFmtId="0" fontId="99" fillId="0" borderId="0" applyNumberFormat="0" applyFill="0" applyBorder="0" applyAlignment="0" applyProtection="0"/>
    <xf numFmtId="0" fontId="93" fillId="16" borderId="0" applyNumberFormat="0" applyBorder="0" applyAlignment="0" applyProtection="0"/>
    <xf numFmtId="0" fontId="92" fillId="15" borderId="0" applyNumberFormat="0" applyBorder="0" applyAlignment="0" applyProtection="0"/>
    <xf numFmtId="0" fontId="91" fillId="0" borderId="0" applyNumberFormat="0" applyFill="0" applyBorder="0" applyAlignment="0" applyProtection="0"/>
    <xf numFmtId="0" fontId="91" fillId="0" borderId="38" applyNumberFormat="0" applyFill="0" applyAlignment="0" applyProtection="0"/>
    <xf numFmtId="0" fontId="90" fillId="0" borderId="37" applyNumberFormat="0" applyFill="0" applyAlignment="0" applyProtection="0"/>
    <xf numFmtId="0" fontId="89" fillId="0" borderId="36" applyNumberFormat="0" applyFill="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98" fillId="19" borderId="42" applyNumberFormat="0" applyAlignment="0" applyProtection="0"/>
    <xf numFmtId="0" fontId="97" fillId="0" borderId="41" applyNumberFormat="0" applyFill="0" applyAlignment="0" applyProtection="0"/>
    <xf numFmtId="0" fontId="96" fillId="18" borderId="40" applyNumberFormat="0" applyAlignment="0" applyProtection="0"/>
    <xf numFmtId="0" fontId="95" fillId="18" borderId="39" applyNumberFormat="0" applyAlignment="0" applyProtection="0"/>
    <xf numFmtId="0" fontId="94" fillId="17"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8"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cellStyleXfs>
  <cellXfs count="1539">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2" fontId="7" fillId="0" borderId="5" xfId="54" applyNumberFormat="1" applyFont="1" applyFill="1" applyBorder="1" applyAlignment="1" applyProtection="1">
      <alignment horizontal="center" vertical="center" wrapText="1"/>
    </xf>
    <xf numFmtId="172"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70"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70"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70" fontId="7" fillId="0" borderId="5" xfId="30" applyNumberFormat="1" applyFont="1" applyFill="1" applyBorder="1" applyAlignment="1" applyProtection="1">
      <alignment horizontal="right" vertical="center" wrapText="1"/>
    </xf>
    <xf numFmtId="170"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70"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70" fontId="0" fillId="2" borderId="5" xfId="0" applyNumberFormat="1" applyFill="1" applyBorder="1" applyAlignment="1" applyProtection="1">
      <alignment horizontal="right" vertical="center"/>
      <protection locked="0"/>
    </xf>
    <xf numFmtId="0" fontId="0" fillId="0" borderId="0" xfId="0" applyNumberFormat="1">
      <alignment vertical="top"/>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7" fillId="9" borderId="5" xfId="53" applyNumberFormat="1" applyFont="1" applyFill="1" applyBorder="1" applyAlignment="1" applyProtection="1">
      <alignment horizontal="center"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0" fillId="0" borderId="0" xfId="54"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7" fillId="13" borderId="15" xfId="53"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0" borderId="0" xfId="35" applyNumberFormat="1" applyFont="1">
      <alignment vertical="top"/>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49" fontId="7" fillId="11"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49" fontId="29" fillId="13" borderId="13" xfId="0" applyFont="1" applyFill="1" applyBorder="1" applyAlignment="1" applyProtection="1">
      <alignment horizontal="center" vertical="center"/>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4"/>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indent="6"/>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4" fontId="7"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75" fillId="0" borderId="0" xfId="54"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0" fontId="7" fillId="9" borderId="5" xfId="54" applyNumberFormat="1" applyFont="1" applyFill="1" applyBorder="1" applyAlignment="1" applyProtection="1">
      <alignment horizontal="left" vertical="center" wrapText="1" indent="6"/>
      <protection locked="0"/>
    </xf>
    <xf numFmtId="0" fontId="41" fillId="0" borderId="5" xfId="0" applyNumberFormat="1" applyFont="1" applyFill="1" applyBorder="1" applyAlignment="1" applyProtection="1">
      <alignment horizontal="left" vertical="center"/>
    </xf>
    <xf numFmtId="49" fontId="0" fillId="9" borderId="5" xfId="53" applyNumberFormat="1" applyFont="1" applyFill="1" applyBorder="1" applyAlignment="1" applyProtection="1">
      <alignment horizontal="center" vertical="center" wrapText="1"/>
      <protection locked="0"/>
    </xf>
    <xf numFmtId="170" fontId="7" fillId="0" borderId="5" xfId="30" applyNumberFormat="1" applyFont="1" applyFill="1" applyBorder="1" applyAlignment="1" applyProtection="1">
      <alignment horizontal="right" vertical="center" wrapText="1"/>
    </xf>
    <xf numFmtId="170" fontId="7" fillId="0" borderId="5" xfId="30" applyNumberFormat="1" applyFont="1" applyFill="1" applyBorder="1" applyAlignment="1" applyProtection="1">
      <alignment vertical="center" wrapText="1"/>
    </xf>
    <xf numFmtId="0" fontId="0" fillId="0" borderId="0" xfId="0" applyNumberFormat="1">
      <alignment vertical="top"/>
    </xf>
    <xf numFmtId="0" fontId="7" fillId="0" borderId="5" xfId="54" applyNumberFormat="1" applyFont="1" applyFill="1" applyBorder="1" applyAlignment="1" applyProtection="1">
      <alignment horizontal="left" vertical="top" wrapText="1"/>
    </xf>
    <xf numFmtId="49" fontId="44" fillId="13" borderId="14" xfId="35" applyFont="1" applyFill="1" applyBorder="1" applyAlignment="1" applyProtection="1">
      <alignment horizontal="center" vertical="top"/>
    </xf>
    <xf numFmtId="49" fontId="41" fillId="13" borderId="15" xfId="35" applyFont="1" applyFill="1" applyBorder="1" applyAlignment="1" applyProtection="1">
      <alignment horizontal="left" vertical="center" indent="2"/>
    </xf>
    <xf numFmtId="49" fontId="41" fillId="13" borderId="15" xfId="35" applyFont="1" applyFill="1" applyBorder="1" applyAlignment="1" applyProtection="1">
      <alignment horizontal="left" vertical="center"/>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49" fontId="0" fillId="9" borderId="5" xfId="0" applyNumberFormat="1" applyFill="1" applyBorder="1" applyAlignment="1" applyProtection="1">
      <alignment horizontal="left" vertical="center" wrapText="1"/>
      <protection locked="0"/>
    </xf>
    <xf numFmtId="49" fontId="7" fillId="9" borderId="5" xfId="53" applyNumberFormat="1" applyFont="1" applyFill="1" applyBorder="1" applyAlignment="1" applyProtection="1">
      <alignment horizontal="center" vertical="center" wrapText="1"/>
      <protection locked="0"/>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0" fillId="9" borderId="5" xfId="30" applyNumberFormat="1" applyFont="1" applyFill="1" applyBorder="1" applyAlignment="1" applyProtection="1">
      <alignment horizontal="left" vertical="center" wrapText="1"/>
      <protection locked="0"/>
    </xf>
    <xf numFmtId="49" fontId="0" fillId="0" borderId="0" xfId="0">
      <alignment vertical="top"/>
    </xf>
    <xf numFmtId="0" fontId="33" fillId="7" borderId="0" xfId="54" applyFont="1" applyFill="1" applyBorder="1" applyAlignment="1" applyProtection="1">
      <alignment vertical="center" wrapText="1"/>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49" fontId="7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49" fontId="0" fillId="12" borderId="49" xfId="0" applyFont="1" applyFill="1" applyBorder="1" applyAlignment="1">
      <alignment horizontal="center" vertical="center"/>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72" fontId="7" fillId="0" borderId="13" xfId="54" applyNumberFormat="1" applyFont="1" applyFill="1" applyBorder="1" applyAlignment="1" applyProtection="1">
      <alignment horizontal="center" vertical="center" wrapText="1"/>
    </xf>
    <xf numFmtId="172" fontId="7" fillId="0" borderId="14" xfId="54" applyNumberFormat="1" applyFont="1" applyFill="1" applyBorder="1" applyAlignment="1" applyProtection="1">
      <alignment horizontal="center" vertical="center" wrapText="1"/>
    </xf>
    <xf numFmtId="172"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7" fillId="8"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28" xfId="30" applyNumberFormat="1" applyFont="1" applyFill="1" applyBorder="1" applyAlignment="1" applyProtection="1">
      <alignment horizontal="left" vertical="center" wrapText="1" inden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0" fontId="7" fillId="0" borderId="13" xfId="54"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9" fillId="10" borderId="5" xfId="0" applyNumberFormat="1" applyFont="1" applyFill="1" applyBorder="1" applyAlignment="1" applyProtection="1">
      <alignment horizontal="center" vertical="center" wrapText="1"/>
    </xf>
  </cellXfs>
  <cellStyles count="197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_РИТ КЭС " xfId="199"/>
    <cellStyle name="_Факт  годовая 2007 " xfId="200"/>
    <cellStyle name="20% - Акцент1" xfId="73" builtinId="30" hidden="1"/>
    <cellStyle name="20% - Акцент1" xfId="170" builtinId="30" hidden="1"/>
    <cellStyle name="20% - Акцент1" xfId="242" builtinId="30" hidden="1"/>
    <cellStyle name="20% - Акцент1" xfId="282" builtinId="30" hidden="1"/>
    <cellStyle name="20% - Акцент1" xfId="322" builtinId="30" hidden="1"/>
    <cellStyle name="20% - Акцент1" xfId="362" builtinId="30" hidden="1"/>
    <cellStyle name="20% - Акцент1" xfId="403" builtinId="30" hidden="1"/>
    <cellStyle name="20% - Акцент1" xfId="474" builtinId="30" hidden="1"/>
    <cellStyle name="20% - Акцент1" xfId="514" builtinId="30" hidden="1"/>
    <cellStyle name="20% - Акцент1" xfId="554" builtinId="30" hidden="1"/>
    <cellStyle name="20% - Акцент1" xfId="594" builtinId="30" hidden="1"/>
    <cellStyle name="20% - Акцент1" xfId="143" builtinId="30" hidden="1"/>
    <cellStyle name="20% - Акцент1" xfId="675" builtinId="30" hidden="1"/>
    <cellStyle name="20% - Акцент1" xfId="715" builtinId="30" hidden="1"/>
    <cellStyle name="20% - Акцент1" xfId="755" builtinId="30" hidden="1"/>
    <cellStyle name="20% - Акцент1" xfId="795" builtinId="30" hidden="1"/>
    <cellStyle name="20% - Акцент1" xfId="108" builtinId="30" hidden="1"/>
    <cellStyle name="20% - Акцент1" xfId="870" builtinId="30" hidden="1"/>
    <cellStyle name="20% - Акцент1" xfId="910" builtinId="30" hidden="1"/>
    <cellStyle name="20% - Акцент1" xfId="950" builtinId="30" hidden="1"/>
    <cellStyle name="20% - Акцент1" xfId="990" builtinId="30" hidden="1"/>
    <cellStyle name="20% - Акцент1" xfId="126" builtinId="30" hidden="1"/>
    <cellStyle name="20% - Акцент1" xfId="1060" builtinId="30" hidden="1"/>
    <cellStyle name="20% - Акцент1" xfId="1100" builtinId="30" hidden="1"/>
    <cellStyle name="20% - Акцент1" xfId="1140" builtinId="30" hidden="1"/>
    <cellStyle name="20% - Акцент1" xfId="1180" builtinId="30" hidden="1"/>
    <cellStyle name="20% - Акцент1" xfId="118" builtinId="30" hidden="1"/>
    <cellStyle name="20% - Акцент1" xfId="1244" builtinId="30" hidden="1"/>
    <cellStyle name="20% - Акцент1" xfId="1284" builtinId="30" hidden="1"/>
    <cellStyle name="20% - Акцент1" xfId="1324" builtinId="30" hidden="1"/>
    <cellStyle name="20% - Акцент1" xfId="1364" builtinId="30" hidden="1"/>
    <cellStyle name="20% - Акцент1" xfId="441" builtinId="30" hidden="1"/>
    <cellStyle name="20% - Акцент1" xfId="1422" builtinId="30" hidden="1"/>
    <cellStyle name="20% - Акцент1" xfId="1462" builtinId="30" hidden="1"/>
    <cellStyle name="20% - Акцент1" xfId="1502" builtinId="30" hidden="1"/>
    <cellStyle name="20% - Акцент1" xfId="1542" builtinId="30" hidden="1"/>
    <cellStyle name="20% - Акцент1" xfId="1603" builtinId="30" hidden="1"/>
    <cellStyle name="20% - Акцент1" xfId="1654" builtinId="30" hidden="1"/>
    <cellStyle name="20% - Акцент1" xfId="1694" builtinId="30" hidden="1"/>
    <cellStyle name="20% - Акцент1" xfId="1734" builtinId="30" hidden="1"/>
    <cellStyle name="20% - Акцент1" xfId="1774" builtinId="30" hidden="1"/>
    <cellStyle name="20% - Акцент1" xfId="1574" builtinId="30" hidden="1"/>
    <cellStyle name="20% - Акцент1" xfId="1832" builtinId="30" hidden="1"/>
    <cellStyle name="20% - Акцент1" xfId="1872" builtinId="30" hidden="1"/>
    <cellStyle name="20% - Акцент1" xfId="1912" builtinId="30" hidden="1"/>
    <cellStyle name="20% - Акцент1" xfId="1952" builtinId="30" hidden="1"/>
    <cellStyle name="20% - Акцент2" xfId="77" builtinId="34" hidden="1"/>
    <cellStyle name="20% - Акцент2" xfId="174" builtinId="34" hidden="1"/>
    <cellStyle name="20% - Акцент2" xfId="246" builtinId="34" hidden="1"/>
    <cellStyle name="20% - Акцент2" xfId="286" builtinId="34" hidden="1"/>
    <cellStyle name="20% - Акцент2" xfId="326" builtinId="34" hidden="1"/>
    <cellStyle name="20% - Акцент2" xfId="366" builtinId="34" hidden="1"/>
    <cellStyle name="20% - Акцент2" xfId="407" builtinId="34" hidden="1"/>
    <cellStyle name="20% - Акцент2" xfId="478" builtinId="34" hidden="1"/>
    <cellStyle name="20% - Акцент2" xfId="518" builtinId="34" hidden="1"/>
    <cellStyle name="20% - Акцент2" xfId="558" builtinId="34" hidden="1"/>
    <cellStyle name="20% - Акцент2" xfId="598" builtinId="34" hidden="1"/>
    <cellStyle name="20% - Акцент2" xfId="147" builtinId="34" hidden="1"/>
    <cellStyle name="20% - Акцент2" xfId="679" builtinId="34" hidden="1"/>
    <cellStyle name="20% - Акцент2" xfId="719" builtinId="34" hidden="1"/>
    <cellStyle name="20% - Акцент2" xfId="759" builtinId="34" hidden="1"/>
    <cellStyle name="20% - Акцент2" xfId="799" builtinId="34" hidden="1"/>
    <cellStyle name="20% - Акцент2" xfId="104" builtinId="34" hidden="1"/>
    <cellStyle name="20% - Акцент2" xfId="874" builtinId="34" hidden="1"/>
    <cellStyle name="20% - Акцент2" xfId="914" builtinId="34" hidden="1"/>
    <cellStyle name="20% - Акцент2" xfId="954" builtinId="34" hidden="1"/>
    <cellStyle name="20% - Акцент2" xfId="994" builtinId="34" hidden="1"/>
    <cellStyle name="20% - Акцент2" xfId="130" builtinId="34" hidden="1"/>
    <cellStyle name="20% - Акцент2" xfId="1064" builtinId="34" hidden="1"/>
    <cellStyle name="20% - Акцент2" xfId="1104" builtinId="34" hidden="1"/>
    <cellStyle name="20% - Акцент2" xfId="1144" builtinId="34" hidden="1"/>
    <cellStyle name="20% - Акцент2" xfId="1184" builtinId="34" hidden="1"/>
    <cellStyle name="20% - Акцент2" xfId="449" builtinId="34" hidden="1"/>
    <cellStyle name="20% - Акцент2" xfId="1248" builtinId="34" hidden="1"/>
    <cellStyle name="20% - Акцент2" xfId="1288" builtinId="34" hidden="1"/>
    <cellStyle name="20% - Акцент2" xfId="1328" builtinId="34" hidden="1"/>
    <cellStyle name="20% - Акцент2" xfId="1368" builtinId="34" hidden="1"/>
    <cellStyle name="20% - Акцент2" xfId="650" builtinId="34" hidden="1"/>
    <cellStyle name="20% - Акцент2" xfId="1426" builtinId="34" hidden="1"/>
    <cellStyle name="20% - Акцент2" xfId="1466" builtinId="34" hidden="1"/>
    <cellStyle name="20% - Акцент2" xfId="1506" builtinId="34" hidden="1"/>
    <cellStyle name="20% - Акцент2" xfId="1546" builtinId="34" hidden="1"/>
    <cellStyle name="20% - Акцент2" xfId="1607" builtinId="34" hidden="1"/>
    <cellStyle name="20% - Акцент2" xfId="1658" builtinId="34" hidden="1"/>
    <cellStyle name="20% - Акцент2" xfId="1698" builtinId="34" hidden="1"/>
    <cellStyle name="20% - Акцент2" xfId="1738" builtinId="34" hidden="1"/>
    <cellStyle name="20% - Акцент2" xfId="1778" builtinId="34" hidden="1"/>
    <cellStyle name="20% - Акцент2" xfId="1570" builtinId="34" hidden="1"/>
    <cellStyle name="20% - Акцент2" xfId="1836" builtinId="34" hidden="1"/>
    <cellStyle name="20% - Акцент2" xfId="1876" builtinId="34" hidden="1"/>
    <cellStyle name="20% - Акцент2" xfId="1916" builtinId="34" hidden="1"/>
    <cellStyle name="20% - Акцент2" xfId="1956" builtinId="34" hidden="1"/>
    <cellStyle name="20% - Акцент3" xfId="81" builtinId="38" hidden="1"/>
    <cellStyle name="20% - Акцент3" xfId="178" builtinId="38" hidden="1"/>
    <cellStyle name="20% - Акцент3" xfId="250" builtinId="38" hidden="1"/>
    <cellStyle name="20% - Акцент3" xfId="290" builtinId="38" hidden="1"/>
    <cellStyle name="20% - Акцент3" xfId="330" builtinId="38" hidden="1"/>
    <cellStyle name="20% - Акцент3" xfId="370" builtinId="38" hidden="1"/>
    <cellStyle name="20% - Акцент3" xfId="411" builtinId="38" hidden="1"/>
    <cellStyle name="20% - Акцент3" xfId="482" builtinId="38" hidden="1"/>
    <cellStyle name="20% - Акцент3" xfId="522" builtinId="38" hidden="1"/>
    <cellStyle name="20% - Акцент3" xfId="562" builtinId="38" hidden="1"/>
    <cellStyle name="20% - Акцент3" xfId="602" builtinId="38" hidden="1"/>
    <cellStyle name="20% - Акцент3" xfId="151" builtinId="38" hidden="1"/>
    <cellStyle name="20% - Акцент3" xfId="683" builtinId="38" hidden="1"/>
    <cellStyle name="20% - Акцент3" xfId="723" builtinId="38" hidden="1"/>
    <cellStyle name="20% - Акцент3" xfId="763" builtinId="38" hidden="1"/>
    <cellStyle name="20% - Акцент3" xfId="803" builtinId="38" hidden="1"/>
    <cellStyle name="20% - Акцент3" xfId="455" builtinId="38" hidden="1"/>
    <cellStyle name="20% - Акцент3" xfId="878" builtinId="38" hidden="1"/>
    <cellStyle name="20% - Акцент3" xfId="918" builtinId="38" hidden="1"/>
    <cellStyle name="20% - Акцент3" xfId="958" builtinId="38" hidden="1"/>
    <cellStyle name="20% - Акцент3" xfId="998" builtinId="38" hidden="1"/>
    <cellStyle name="20% - Акцент3" xfId="656" builtinId="38" hidden="1"/>
    <cellStyle name="20% - Акцент3" xfId="1068" builtinId="38" hidden="1"/>
    <cellStyle name="20% - Акцент3" xfId="1108" builtinId="38" hidden="1"/>
    <cellStyle name="20% - Акцент3" xfId="1148" builtinId="38" hidden="1"/>
    <cellStyle name="20% - Акцент3" xfId="1188" builtinId="38" hidden="1"/>
    <cellStyle name="20% - Акцент3" xfId="851" builtinId="38" hidden="1"/>
    <cellStyle name="20% - Акцент3" xfId="1252" builtinId="38" hidden="1"/>
    <cellStyle name="20% - Акцент3" xfId="1292" builtinId="38" hidden="1"/>
    <cellStyle name="20% - Акцент3" xfId="1332" builtinId="38" hidden="1"/>
    <cellStyle name="20% - Акцент3" xfId="1372" builtinId="38" hidden="1"/>
    <cellStyle name="20% - Акцент3" xfId="1041" builtinId="38" hidden="1"/>
    <cellStyle name="20% - Акцент3" xfId="1430" builtinId="38" hidden="1"/>
    <cellStyle name="20% - Акцент3" xfId="1470" builtinId="38" hidden="1"/>
    <cellStyle name="20% - Акцент3" xfId="1510" builtinId="38" hidden="1"/>
    <cellStyle name="20% - Акцент3" xfId="1550" builtinId="38" hidden="1"/>
    <cellStyle name="20% - Акцент3" xfId="1611" builtinId="38" hidden="1"/>
    <cellStyle name="20% - Акцент3" xfId="1662" builtinId="38" hidden="1"/>
    <cellStyle name="20% - Акцент3" xfId="1702" builtinId="38" hidden="1"/>
    <cellStyle name="20% - Акцент3" xfId="1742" builtinId="38" hidden="1"/>
    <cellStyle name="20% - Акцент3" xfId="1782" builtinId="38" hidden="1"/>
    <cellStyle name="20% - Акцент3" xfId="1566" builtinId="38" hidden="1"/>
    <cellStyle name="20% - Акцент3" xfId="1840" builtinId="38" hidden="1"/>
    <cellStyle name="20% - Акцент3" xfId="1880" builtinId="38" hidden="1"/>
    <cellStyle name="20% - Акцент3" xfId="1920" builtinId="38" hidden="1"/>
    <cellStyle name="20% - Акцент3" xfId="1960" builtinId="38" hidden="1"/>
    <cellStyle name="20% - Акцент4" xfId="85" builtinId="42" hidden="1"/>
    <cellStyle name="20% - Акцент4" xfId="182" builtinId="42" hidden="1"/>
    <cellStyle name="20% - Акцент4" xfId="254" builtinId="42" hidden="1"/>
    <cellStyle name="20% - Акцент4" xfId="294" builtinId="42" hidden="1"/>
    <cellStyle name="20% - Акцент4" xfId="334" builtinId="42" hidden="1"/>
    <cellStyle name="20% - Акцент4" xfId="374" builtinId="42" hidden="1"/>
    <cellStyle name="20% - Акцент4" xfId="415" builtinId="42" hidden="1"/>
    <cellStyle name="20% - Акцент4" xfId="486" builtinId="42" hidden="1"/>
    <cellStyle name="20% - Акцент4" xfId="526" builtinId="42" hidden="1"/>
    <cellStyle name="20% - Акцент4" xfId="566" builtinId="42" hidden="1"/>
    <cellStyle name="20% - Акцент4" xfId="606" builtinId="42" hidden="1"/>
    <cellStyle name="20% - Акцент4" xfId="619" builtinId="42" hidden="1"/>
    <cellStyle name="20% - Акцент4" xfId="687" builtinId="42" hidden="1"/>
    <cellStyle name="20% - Акцент4" xfId="727" builtinId="42" hidden="1"/>
    <cellStyle name="20% - Акцент4" xfId="767" builtinId="42" hidden="1"/>
    <cellStyle name="20% - Акцент4" xfId="807" builtinId="42" hidden="1"/>
    <cellStyle name="20% - Акцент4" xfId="820" builtinId="42" hidden="1"/>
    <cellStyle name="20% - Акцент4" xfId="882" builtinId="42" hidden="1"/>
    <cellStyle name="20% - Акцент4" xfId="922" builtinId="42" hidden="1"/>
    <cellStyle name="20% - Акцент4" xfId="962" builtinId="42" hidden="1"/>
    <cellStyle name="20% - Акцент4" xfId="1002" builtinId="42" hidden="1"/>
    <cellStyle name="20% - Акцент4" xfId="1015" builtinId="42" hidden="1"/>
    <cellStyle name="20% - Акцент4" xfId="1072" builtinId="42" hidden="1"/>
    <cellStyle name="20% - Акцент4" xfId="1112" builtinId="42" hidden="1"/>
    <cellStyle name="20% - Акцент4" xfId="1152" builtinId="42" hidden="1"/>
    <cellStyle name="20% - Акцент4" xfId="1192" builtinId="42" hidden="1"/>
    <cellStyle name="20% - Акцент4" xfId="1205" builtinId="42" hidden="1"/>
    <cellStyle name="20% - Акцент4" xfId="1256" builtinId="42" hidden="1"/>
    <cellStyle name="20% - Акцент4" xfId="1296" builtinId="42" hidden="1"/>
    <cellStyle name="20% - Акцент4" xfId="1336" builtinId="42" hidden="1"/>
    <cellStyle name="20% - Акцент4" xfId="1376" builtinId="42" hidden="1"/>
    <cellStyle name="20% - Акцент4" xfId="1389" builtinId="42" hidden="1"/>
    <cellStyle name="20% - Акцент4" xfId="1434" builtinId="42" hidden="1"/>
    <cellStyle name="20% - Акцент4" xfId="1474" builtinId="42" hidden="1"/>
    <cellStyle name="20% - Акцент4" xfId="1514" builtinId="42" hidden="1"/>
    <cellStyle name="20% - Акцент4" xfId="1554" builtinId="42" hidden="1"/>
    <cellStyle name="20% - Акцент4" xfId="1615" builtinId="42" hidden="1"/>
    <cellStyle name="20% - Акцент4" xfId="1666" builtinId="42" hidden="1"/>
    <cellStyle name="20% - Акцент4" xfId="1706" builtinId="42" hidden="1"/>
    <cellStyle name="20% - Акцент4" xfId="1746" builtinId="42" hidden="1"/>
    <cellStyle name="20% - Акцент4" xfId="1786" builtinId="42" hidden="1"/>
    <cellStyle name="20% - Акцент4" xfId="1799" builtinId="42" hidden="1"/>
    <cellStyle name="20% - Акцент4" xfId="1844" builtinId="42" hidden="1"/>
    <cellStyle name="20% - Акцент4" xfId="1884" builtinId="42" hidden="1"/>
    <cellStyle name="20% - Акцент4" xfId="1924" builtinId="42" hidden="1"/>
    <cellStyle name="20% - Акцент4" xfId="1964" builtinId="42" hidden="1"/>
    <cellStyle name="20% - Акцент5" xfId="89" builtinId="46" hidden="1"/>
    <cellStyle name="20% - Акцент5" xfId="186" builtinId="46" hidden="1"/>
    <cellStyle name="20% - Акцент5" xfId="258" builtinId="46" hidden="1"/>
    <cellStyle name="20% - Акцент5" xfId="298" builtinId="46" hidden="1"/>
    <cellStyle name="20% - Акцент5" xfId="338" builtinId="46" hidden="1"/>
    <cellStyle name="20% - Акцент5" xfId="378" builtinId="46" hidden="1"/>
    <cellStyle name="20% - Акцент5" xfId="419" builtinId="46" hidden="1"/>
    <cellStyle name="20% - Акцент5" xfId="490" builtinId="46" hidden="1"/>
    <cellStyle name="20% - Акцент5" xfId="530" builtinId="46" hidden="1"/>
    <cellStyle name="20% - Акцент5" xfId="570" builtinId="46" hidden="1"/>
    <cellStyle name="20% - Акцент5" xfId="610" builtinId="46" hidden="1"/>
    <cellStyle name="20% - Акцент5" xfId="623" builtinId="46" hidden="1"/>
    <cellStyle name="20% - Акцент5" xfId="691" builtinId="46" hidden="1"/>
    <cellStyle name="20% - Акцент5" xfId="731" builtinId="46" hidden="1"/>
    <cellStyle name="20% - Акцент5" xfId="771" builtinId="46" hidden="1"/>
    <cellStyle name="20% - Акцент5" xfId="811" builtinId="46" hidden="1"/>
    <cellStyle name="20% - Акцент5" xfId="824" builtinId="46" hidden="1"/>
    <cellStyle name="20% - Акцент5" xfId="886" builtinId="46" hidden="1"/>
    <cellStyle name="20% - Акцент5" xfId="926" builtinId="46" hidden="1"/>
    <cellStyle name="20% - Акцент5" xfId="966" builtinId="46" hidden="1"/>
    <cellStyle name="20% - Акцент5" xfId="1006" builtinId="46" hidden="1"/>
    <cellStyle name="20% - Акцент5" xfId="1019" builtinId="46" hidden="1"/>
    <cellStyle name="20% - Акцент5" xfId="1076" builtinId="46" hidden="1"/>
    <cellStyle name="20% - Акцент5" xfId="1116" builtinId="46" hidden="1"/>
    <cellStyle name="20% - Акцент5" xfId="1156" builtinId="46" hidden="1"/>
    <cellStyle name="20% - Акцент5" xfId="1196" builtinId="46" hidden="1"/>
    <cellStyle name="20% - Акцент5" xfId="1209" builtinId="46" hidden="1"/>
    <cellStyle name="20% - Акцент5" xfId="1260" builtinId="46" hidden="1"/>
    <cellStyle name="20% - Акцент5" xfId="1300" builtinId="46" hidden="1"/>
    <cellStyle name="20% - Акцент5" xfId="1340" builtinId="46" hidden="1"/>
    <cellStyle name="20% - Акцент5" xfId="1380" builtinId="46" hidden="1"/>
    <cellStyle name="20% - Акцент5" xfId="1393" builtinId="46" hidden="1"/>
    <cellStyle name="20% - Акцент5" xfId="1438" builtinId="46" hidden="1"/>
    <cellStyle name="20% - Акцент5" xfId="1478" builtinId="46" hidden="1"/>
    <cellStyle name="20% - Акцент5" xfId="1518" builtinId="46" hidden="1"/>
    <cellStyle name="20% - Акцент5" xfId="1558" builtinId="46" hidden="1"/>
    <cellStyle name="20% - Акцент5" xfId="1619" builtinId="46" hidden="1"/>
    <cellStyle name="20% - Акцент5" xfId="1670" builtinId="46" hidden="1"/>
    <cellStyle name="20% - Акцент5" xfId="1710" builtinId="46" hidden="1"/>
    <cellStyle name="20% - Акцент5" xfId="1750" builtinId="46" hidden="1"/>
    <cellStyle name="20% - Акцент5" xfId="1790" builtinId="46" hidden="1"/>
    <cellStyle name="20% - Акцент5" xfId="1803" builtinId="46" hidden="1"/>
    <cellStyle name="20% - Акцент5" xfId="1848" builtinId="46" hidden="1"/>
    <cellStyle name="20% - Акцент5" xfId="1888" builtinId="46" hidden="1"/>
    <cellStyle name="20% - Акцент5" xfId="1928" builtinId="46" hidden="1"/>
    <cellStyle name="20% - Акцент5" xfId="1968" builtinId="46" hidden="1"/>
    <cellStyle name="20% - Акцент6" xfId="93" builtinId="50" hidden="1"/>
    <cellStyle name="20% - Акцент6" xfId="190" builtinId="50" hidden="1"/>
    <cellStyle name="20% - Акцент6" xfId="262" builtinId="50" hidden="1"/>
    <cellStyle name="20% - Акцент6" xfId="302" builtinId="50" hidden="1"/>
    <cellStyle name="20% - Акцент6" xfId="342" builtinId="50" hidden="1"/>
    <cellStyle name="20% - Акцент6" xfId="382" builtinId="50" hidden="1"/>
    <cellStyle name="20% - Акцент6" xfId="423" builtinId="50" hidden="1"/>
    <cellStyle name="20% - Акцент6" xfId="494" builtinId="50" hidden="1"/>
    <cellStyle name="20% - Акцент6" xfId="534" builtinId="50" hidden="1"/>
    <cellStyle name="20% - Акцент6" xfId="574" builtinId="50" hidden="1"/>
    <cellStyle name="20% - Акцент6" xfId="614" builtinId="50" hidden="1"/>
    <cellStyle name="20% - Акцент6" xfId="627" builtinId="50" hidden="1"/>
    <cellStyle name="20% - Акцент6" xfId="695" builtinId="50" hidden="1"/>
    <cellStyle name="20% - Акцент6" xfId="735" builtinId="50" hidden="1"/>
    <cellStyle name="20% - Акцент6" xfId="775" builtinId="50" hidden="1"/>
    <cellStyle name="20% - Акцент6" xfId="815" builtinId="50" hidden="1"/>
    <cellStyle name="20% - Акцент6" xfId="828" builtinId="50" hidden="1"/>
    <cellStyle name="20% - Акцент6" xfId="890" builtinId="50" hidden="1"/>
    <cellStyle name="20% - Акцент6" xfId="930" builtinId="50" hidden="1"/>
    <cellStyle name="20% - Акцент6" xfId="970" builtinId="50" hidden="1"/>
    <cellStyle name="20% - Акцент6" xfId="1010" builtinId="50" hidden="1"/>
    <cellStyle name="20% - Акцент6" xfId="1023" builtinId="50" hidden="1"/>
    <cellStyle name="20% - Акцент6" xfId="1080" builtinId="50" hidden="1"/>
    <cellStyle name="20% - Акцент6" xfId="1120" builtinId="50" hidden="1"/>
    <cellStyle name="20% - Акцент6" xfId="1160" builtinId="50" hidden="1"/>
    <cellStyle name="20% - Акцент6" xfId="1200" builtinId="50" hidden="1"/>
    <cellStyle name="20% - Акцент6" xfId="1213" builtinId="50" hidden="1"/>
    <cellStyle name="20% - Акцент6" xfId="1264" builtinId="50" hidden="1"/>
    <cellStyle name="20% - Акцент6" xfId="1304" builtinId="50" hidden="1"/>
    <cellStyle name="20% - Акцент6" xfId="1344" builtinId="50" hidden="1"/>
    <cellStyle name="20% - Акцент6" xfId="1384" builtinId="50" hidden="1"/>
    <cellStyle name="20% - Акцент6" xfId="1397" builtinId="50" hidden="1"/>
    <cellStyle name="20% - Акцент6" xfId="1442" builtinId="50" hidden="1"/>
    <cellStyle name="20% - Акцент6" xfId="1482" builtinId="50" hidden="1"/>
    <cellStyle name="20% - Акцент6" xfId="1522" builtinId="50" hidden="1"/>
    <cellStyle name="20% - Акцент6" xfId="1562" builtinId="50" hidden="1"/>
    <cellStyle name="20% - Акцент6" xfId="1623" builtinId="50" hidden="1"/>
    <cellStyle name="20% - Акцент6" xfId="1674" builtinId="50" hidden="1"/>
    <cellStyle name="20% - Акцент6" xfId="1714" builtinId="50" hidden="1"/>
    <cellStyle name="20% - Акцент6" xfId="1754" builtinId="50" hidden="1"/>
    <cellStyle name="20% - Акцент6" xfId="1794" builtinId="50" hidden="1"/>
    <cellStyle name="20% - Акцент6" xfId="1807" builtinId="50" hidden="1"/>
    <cellStyle name="20% - Акцент6" xfId="1852" builtinId="50" hidden="1"/>
    <cellStyle name="20% - Акцент6" xfId="1892" builtinId="50" hidden="1"/>
    <cellStyle name="20% - Акцент6" xfId="1932" builtinId="50" hidden="1"/>
    <cellStyle name="20% - Акцент6" xfId="1972" builtinId="50" hidden="1"/>
    <cellStyle name="40% - Акцент1" xfId="74" builtinId="31" hidden="1"/>
    <cellStyle name="40% - Акцент1" xfId="171" builtinId="31" hidden="1"/>
    <cellStyle name="40% - Акцент1" xfId="243" builtinId="31" hidden="1"/>
    <cellStyle name="40% - Акцент1" xfId="283" builtinId="31" hidden="1"/>
    <cellStyle name="40% - Акцент1" xfId="323" builtinId="31" hidden="1"/>
    <cellStyle name="40% - Акцент1" xfId="363" builtinId="31" hidden="1"/>
    <cellStyle name="40% - Акцент1" xfId="404" builtinId="31" hidden="1"/>
    <cellStyle name="40% - Акцент1" xfId="475" builtinId="31" hidden="1"/>
    <cellStyle name="40% - Акцент1" xfId="515" builtinId="31" hidden="1"/>
    <cellStyle name="40% - Акцент1" xfId="555" builtinId="31" hidden="1"/>
    <cellStyle name="40% - Акцент1" xfId="595" builtinId="31" hidden="1"/>
    <cellStyle name="40% - Акцент1" xfId="144" builtinId="31" hidden="1"/>
    <cellStyle name="40% - Акцент1" xfId="676" builtinId="31" hidden="1"/>
    <cellStyle name="40% - Акцент1" xfId="716" builtinId="31" hidden="1"/>
    <cellStyle name="40% - Акцент1" xfId="756" builtinId="31" hidden="1"/>
    <cellStyle name="40% - Акцент1" xfId="796" builtinId="31" hidden="1"/>
    <cellStyle name="40% - Акцент1" xfId="107" builtinId="31" hidden="1"/>
    <cellStyle name="40% - Акцент1" xfId="871" builtinId="31" hidden="1"/>
    <cellStyle name="40% - Акцент1" xfId="911" builtinId="31" hidden="1"/>
    <cellStyle name="40% - Акцент1" xfId="951" builtinId="31" hidden="1"/>
    <cellStyle name="40% - Акцент1" xfId="991" builtinId="31" hidden="1"/>
    <cellStyle name="40% - Акцент1" xfId="127" builtinId="31" hidden="1"/>
    <cellStyle name="40% - Акцент1" xfId="1061" builtinId="31" hidden="1"/>
    <cellStyle name="40% - Акцент1" xfId="1101" builtinId="31" hidden="1"/>
    <cellStyle name="40% - Акцент1" xfId="1141" builtinId="31" hidden="1"/>
    <cellStyle name="40% - Акцент1" xfId="1181" builtinId="31" hidden="1"/>
    <cellStyle name="40% - Акцент1" xfId="117" builtinId="31" hidden="1"/>
    <cellStyle name="40% - Акцент1" xfId="1245" builtinId="31" hidden="1"/>
    <cellStyle name="40% - Акцент1" xfId="1285" builtinId="31" hidden="1"/>
    <cellStyle name="40% - Акцент1" xfId="1325" builtinId="31" hidden="1"/>
    <cellStyle name="40% - Акцент1" xfId="1365" builtinId="31" hidden="1"/>
    <cellStyle name="40% - Акцент1" xfId="444" builtinId="31" hidden="1"/>
    <cellStyle name="40% - Акцент1" xfId="1423" builtinId="31" hidden="1"/>
    <cellStyle name="40% - Акцент1" xfId="1463" builtinId="31" hidden="1"/>
    <cellStyle name="40% - Акцент1" xfId="1503" builtinId="31" hidden="1"/>
    <cellStyle name="40% - Акцент1" xfId="1543" builtinId="31" hidden="1"/>
    <cellStyle name="40% - Акцент1" xfId="1604" builtinId="31" hidden="1"/>
    <cellStyle name="40% - Акцент1" xfId="1655" builtinId="31" hidden="1"/>
    <cellStyle name="40% - Акцент1" xfId="1695" builtinId="31" hidden="1"/>
    <cellStyle name="40% - Акцент1" xfId="1735" builtinId="31" hidden="1"/>
    <cellStyle name="40% - Акцент1" xfId="1775" builtinId="31" hidden="1"/>
    <cellStyle name="40% - Акцент1" xfId="1573" builtinId="31" hidden="1"/>
    <cellStyle name="40% - Акцент1" xfId="1833" builtinId="31" hidden="1"/>
    <cellStyle name="40% - Акцент1" xfId="1873" builtinId="31" hidden="1"/>
    <cellStyle name="40% - Акцент1" xfId="1913" builtinId="31" hidden="1"/>
    <cellStyle name="40% - Акцент1" xfId="1953" builtinId="31" hidden="1"/>
    <cellStyle name="40% - Акцент2" xfId="78" builtinId="35" hidden="1"/>
    <cellStyle name="40% - Акцент2" xfId="175" builtinId="35" hidden="1"/>
    <cellStyle name="40% - Акцент2" xfId="247" builtinId="35" hidden="1"/>
    <cellStyle name="40% - Акцент2" xfId="287" builtinId="35" hidden="1"/>
    <cellStyle name="40% - Акцент2" xfId="327" builtinId="35" hidden="1"/>
    <cellStyle name="40% - Акцент2" xfId="367" builtinId="35" hidden="1"/>
    <cellStyle name="40% - Акцент2" xfId="408" builtinId="35" hidden="1"/>
    <cellStyle name="40% - Акцент2" xfId="479" builtinId="35" hidden="1"/>
    <cellStyle name="40% - Акцент2" xfId="519" builtinId="35" hidden="1"/>
    <cellStyle name="40% - Акцент2" xfId="559" builtinId="35" hidden="1"/>
    <cellStyle name="40% - Акцент2" xfId="599" builtinId="35" hidden="1"/>
    <cellStyle name="40% - Акцент2" xfId="148" builtinId="35" hidden="1"/>
    <cellStyle name="40% - Акцент2" xfId="680" builtinId="35" hidden="1"/>
    <cellStyle name="40% - Акцент2" xfId="720" builtinId="35" hidden="1"/>
    <cellStyle name="40% - Акцент2" xfId="760" builtinId="35" hidden="1"/>
    <cellStyle name="40% - Акцент2" xfId="800" builtinId="35" hidden="1"/>
    <cellStyle name="40% - Акцент2" xfId="103" builtinId="35" hidden="1"/>
    <cellStyle name="40% - Акцент2" xfId="875" builtinId="35" hidden="1"/>
    <cellStyle name="40% - Акцент2" xfId="915" builtinId="35" hidden="1"/>
    <cellStyle name="40% - Акцент2" xfId="955" builtinId="35" hidden="1"/>
    <cellStyle name="40% - Акцент2" xfId="995" builtinId="35" hidden="1"/>
    <cellStyle name="40% - Акцент2" xfId="131" builtinId="35" hidden="1"/>
    <cellStyle name="40% - Акцент2" xfId="1065" builtinId="35" hidden="1"/>
    <cellStyle name="40% - Акцент2" xfId="1105" builtinId="35" hidden="1"/>
    <cellStyle name="40% - Акцент2" xfId="1145" builtinId="35" hidden="1"/>
    <cellStyle name="40% - Акцент2" xfId="1185" builtinId="35" hidden="1"/>
    <cellStyle name="40% - Акцент2" xfId="450" builtinId="35" hidden="1"/>
    <cellStyle name="40% - Акцент2" xfId="1249" builtinId="35" hidden="1"/>
    <cellStyle name="40% - Акцент2" xfId="1289" builtinId="35" hidden="1"/>
    <cellStyle name="40% - Акцент2" xfId="1329" builtinId="35" hidden="1"/>
    <cellStyle name="40% - Акцент2" xfId="1369" builtinId="35" hidden="1"/>
    <cellStyle name="40% - Акцент2" xfId="651" builtinId="35" hidden="1"/>
    <cellStyle name="40% - Акцент2" xfId="1427" builtinId="35" hidden="1"/>
    <cellStyle name="40% - Акцент2" xfId="1467" builtinId="35" hidden="1"/>
    <cellStyle name="40% - Акцент2" xfId="1507" builtinId="35" hidden="1"/>
    <cellStyle name="40% - Акцент2" xfId="1547" builtinId="35" hidden="1"/>
    <cellStyle name="40% - Акцент2" xfId="1608" builtinId="35" hidden="1"/>
    <cellStyle name="40% - Акцент2" xfId="1659" builtinId="35" hidden="1"/>
    <cellStyle name="40% - Акцент2" xfId="1699" builtinId="35" hidden="1"/>
    <cellStyle name="40% - Акцент2" xfId="1739" builtinId="35" hidden="1"/>
    <cellStyle name="40% - Акцент2" xfId="1779" builtinId="35" hidden="1"/>
    <cellStyle name="40% - Акцент2" xfId="1569" builtinId="35" hidden="1"/>
    <cellStyle name="40% - Акцент2" xfId="1837" builtinId="35" hidden="1"/>
    <cellStyle name="40% - Акцент2" xfId="1877" builtinId="35" hidden="1"/>
    <cellStyle name="40% - Акцент2" xfId="1917" builtinId="35" hidden="1"/>
    <cellStyle name="40% - Акцент2" xfId="1957" builtinId="35" hidden="1"/>
    <cellStyle name="40% - Акцент3" xfId="82" builtinId="39" hidden="1"/>
    <cellStyle name="40% - Акцент3" xfId="179" builtinId="39" hidden="1"/>
    <cellStyle name="40% - Акцент3" xfId="251" builtinId="39" hidden="1"/>
    <cellStyle name="40% - Акцент3" xfId="291" builtinId="39" hidden="1"/>
    <cellStyle name="40% - Акцент3" xfId="331" builtinId="39" hidden="1"/>
    <cellStyle name="40% - Акцент3" xfId="371" builtinId="39" hidden="1"/>
    <cellStyle name="40% - Акцент3" xfId="412" builtinId="39" hidden="1"/>
    <cellStyle name="40% - Акцент3" xfId="483" builtinId="39" hidden="1"/>
    <cellStyle name="40% - Акцент3" xfId="523" builtinId="39" hidden="1"/>
    <cellStyle name="40% - Акцент3" xfId="563" builtinId="39" hidden="1"/>
    <cellStyle name="40% - Акцент3" xfId="603" builtinId="39" hidden="1"/>
    <cellStyle name="40% - Акцент3" xfId="152" builtinId="39" hidden="1"/>
    <cellStyle name="40% - Акцент3" xfId="684" builtinId="39" hidden="1"/>
    <cellStyle name="40% - Акцент3" xfId="724" builtinId="39" hidden="1"/>
    <cellStyle name="40% - Акцент3" xfId="764" builtinId="39" hidden="1"/>
    <cellStyle name="40% - Акцент3" xfId="804" builtinId="39" hidden="1"/>
    <cellStyle name="40% - Акцент3" xfId="456" builtinId="39" hidden="1"/>
    <cellStyle name="40% - Акцент3" xfId="879" builtinId="39" hidden="1"/>
    <cellStyle name="40% - Акцент3" xfId="919" builtinId="39" hidden="1"/>
    <cellStyle name="40% - Акцент3" xfId="959" builtinId="39" hidden="1"/>
    <cellStyle name="40% - Акцент3" xfId="999" builtinId="39" hidden="1"/>
    <cellStyle name="40% - Акцент3" xfId="657" builtinId="39" hidden="1"/>
    <cellStyle name="40% - Акцент3" xfId="1069" builtinId="39" hidden="1"/>
    <cellStyle name="40% - Акцент3" xfId="1109" builtinId="39" hidden="1"/>
    <cellStyle name="40% - Акцент3" xfId="1149" builtinId="39" hidden="1"/>
    <cellStyle name="40% - Акцент3" xfId="1189" builtinId="39" hidden="1"/>
    <cellStyle name="40% - Акцент3" xfId="852" builtinId="39" hidden="1"/>
    <cellStyle name="40% - Акцент3" xfId="1253" builtinId="39" hidden="1"/>
    <cellStyle name="40% - Акцент3" xfId="1293" builtinId="39" hidden="1"/>
    <cellStyle name="40% - Акцент3" xfId="1333" builtinId="39" hidden="1"/>
    <cellStyle name="40% - Акцент3" xfId="1373" builtinId="39" hidden="1"/>
    <cellStyle name="40% - Акцент3" xfId="1042" builtinId="39" hidden="1"/>
    <cellStyle name="40% - Акцент3" xfId="1431" builtinId="39" hidden="1"/>
    <cellStyle name="40% - Акцент3" xfId="1471" builtinId="39" hidden="1"/>
    <cellStyle name="40% - Акцент3" xfId="1511" builtinId="39" hidden="1"/>
    <cellStyle name="40% - Акцент3" xfId="1551" builtinId="39" hidden="1"/>
    <cellStyle name="40% - Акцент3" xfId="1612" builtinId="39" hidden="1"/>
    <cellStyle name="40% - Акцент3" xfId="1663" builtinId="39" hidden="1"/>
    <cellStyle name="40% - Акцент3" xfId="1703" builtinId="39" hidden="1"/>
    <cellStyle name="40% - Акцент3" xfId="1743" builtinId="39" hidden="1"/>
    <cellStyle name="40% - Акцент3" xfId="1783" builtinId="39" hidden="1"/>
    <cellStyle name="40% - Акцент3" xfId="1565" builtinId="39" hidden="1"/>
    <cellStyle name="40% - Акцент3" xfId="1841" builtinId="39" hidden="1"/>
    <cellStyle name="40% - Акцент3" xfId="1881" builtinId="39" hidden="1"/>
    <cellStyle name="40% - Акцент3" xfId="1921" builtinId="39" hidden="1"/>
    <cellStyle name="40% - Акцент3" xfId="1961" builtinId="39" hidden="1"/>
    <cellStyle name="40% - Акцент4" xfId="86" builtinId="43" hidden="1"/>
    <cellStyle name="40% - Акцент4" xfId="183" builtinId="43" hidden="1"/>
    <cellStyle name="40% - Акцент4" xfId="255" builtinId="43" hidden="1"/>
    <cellStyle name="40% - Акцент4" xfId="295" builtinId="43" hidden="1"/>
    <cellStyle name="40% - Акцент4" xfId="335" builtinId="43" hidden="1"/>
    <cellStyle name="40% - Акцент4" xfId="375" builtinId="43" hidden="1"/>
    <cellStyle name="40% - Акцент4" xfId="416" builtinId="43" hidden="1"/>
    <cellStyle name="40% - Акцент4" xfId="487" builtinId="43" hidden="1"/>
    <cellStyle name="40% - Акцент4" xfId="527" builtinId="43" hidden="1"/>
    <cellStyle name="40% - Акцент4" xfId="567" builtinId="43" hidden="1"/>
    <cellStyle name="40% - Акцент4" xfId="607" builtinId="43" hidden="1"/>
    <cellStyle name="40% - Акцент4" xfId="620" builtinId="43" hidden="1"/>
    <cellStyle name="40% - Акцент4" xfId="688" builtinId="43" hidden="1"/>
    <cellStyle name="40% - Акцент4" xfId="728" builtinId="43" hidden="1"/>
    <cellStyle name="40% - Акцент4" xfId="768" builtinId="43" hidden="1"/>
    <cellStyle name="40% - Акцент4" xfId="808" builtinId="43" hidden="1"/>
    <cellStyle name="40% - Акцент4" xfId="821" builtinId="43" hidden="1"/>
    <cellStyle name="40% - Акцент4" xfId="883" builtinId="43" hidden="1"/>
    <cellStyle name="40% - Акцент4" xfId="923" builtinId="43" hidden="1"/>
    <cellStyle name="40% - Акцент4" xfId="963" builtinId="43" hidden="1"/>
    <cellStyle name="40% - Акцент4" xfId="1003" builtinId="43" hidden="1"/>
    <cellStyle name="40% - Акцент4" xfId="1016" builtinId="43" hidden="1"/>
    <cellStyle name="40% - Акцент4" xfId="1073" builtinId="43" hidden="1"/>
    <cellStyle name="40% - Акцент4" xfId="1113" builtinId="43" hidden="1"/>
    <cellStyle name="40% - Акцент4" xfId="1153" builtinId="43" hidden="1"/>
    <cellStyle name="40% - Акцент4" xfId="1193" builtinId="43" hidden="1"/>
    <cellStyle name="40% - Акцент4" xfId="1206" builtinId="43" hidden="1"/>
    <cellStyle name="40% - Акцент4" xfId="1257" builtinId="43" hidden="1"/>
    <cellStyle name="40% - Акцент4" xfId="1297" builtinId="43" hidden="1"/>
    <cellStyle name="40% - Акцент4" xfId="1337" builtinId="43" hidden="1"/>
    <cellStyle name="40% - Акцент4" xfId="1377" builtinId="43" hidden="1"/>
    <cellStyle name="40% - Акцент4" xfId="1390" builtinId="43" hidden="1"/>
    <cellStyle name="40% - Акцент4" xfId="1435" builtinId="43" hidden="1"/>
    <cellStyle name="40% - Акцент4" xfId="1475" builtinId="43" hidden="1"/>
    <cellStyle name="40% - Акцент4" xfId="1515" builtinId="43" hidden="1"/>
    <cellStyle name="40% - Акцент4" xfId="1555" builtinId="43" hidden="1"/>
    <cellStyle name="40% - Акцент4" xfId="1616" builtinId="43" hidden="1"/>
    <cellStyle name="40% - Акцент4" xfId="1667" builtinId="43" hidden="1"/>
    <cellStyle name="40% - Акцент4" xfId="1707" builtinId="43" hidden="1"/>
    <cellStyle name="40% - Акцент4" xfId="1747" builtinId="43" hidden="1"/>
    <cellStyle name="40% - Акцент4" xfId="1787" builtinId="43" hidden="1"/>
    <cellStyle name="40% - Акцент4" xfId="1800" builtinId="43" hidden="1"/>
    <cellStyle name="40% - Акцент4" xfId="1845" builtinId="43" hidden="1"/>
    <cellStyle name="40% - Акцент4" xfId="1885" builtinId="43" hidden="1"/>
    <cellStyle name="40% - Акцент4" xfId="1925" builtinId="43" hidden="1"/>
    <cellStyle name="40% - Акцент4" xfId="1965" builtinId="43" hidden="1"/>
    <cellStyle name="40% - Акцент5" xfId="90" builtinId="47" hidden="1"/>
    <cellStyle name="40% - Акцент5" xfId="187" builtinId="47" hidden="1"/>
    <cellStyle name="40% - Акцент5" xfId="259" builtinId="47" hidden="1"/>
    <cellStyle name="40% - Акцент5" xfId="299" builtinId="47" hidden="1"/>
    <cellStyle name="40% - Акцент5" xfId="339" builtinId="47" hidden="1"/>
    <cellStyle name="40% - Акцент5" xfId="379" builtinId="47" hidden="1"/>
    <cellStyle name="40% - Акцент5" xfId="420" builtinId="47" hidden="1"/>
    <cellStyle name="40% - Акцент5" xfId="491" builtinId="47" hidden="1"/>
    <cellStyle name="40% - Акцент5" xfId="531" builtinId="47" hidden="1"/>
    <cellStyle name="40% - Акцент5" xfId="571" builtinId="47" hidden="1"/>
    <cellStyle name="40% - Акцент5" xfId="611" builtinId="47" hidden="1"/>
    <cellStyle name="40% - Акцент5" xfId="624" builtinId="47" hidden="1"/>
    <cellStyle name="40% - Акцент5" xfId="692" builtinId="47" hidden="1"/>
    <cellStyle name="40% - Акцент5" xfId="732" builtinId="47" hidden="1"/>
    <cellStyle name="40% - Акцент5" xfId="772" builtinId="47" hidden="1"/>
    <cellStyle name="40% - Акцент5" xfId="812" builtinId="47" hidden="1"/>
    <cellStyle name="40% - Акцент5" xfId="825" builtinId="47" hidden="1"/>
    <cellStyle name="40% - Акцент5" xfId="887" builtinId="47" hidden="1"/>
    <cellStyle name="40% - Акцент5" xfId="927" builtinId="47" hidden="1"/>
    <cellStyle name="40% - Акцент5" xfId="967" builtinId="47" hidden="1"/>
    <cellStyle name="40% - Акцент5" xfId="1007" builtinId="47" hidden="1"/>
    <cellStyle name="40% - Акцент5" xfId="1020" builtinId="47" hidden="1"/>
    <cellStyle name="40% - Акцент5" xfId="1077" builtinId="47" hidden="1"/>
    <cellStyle name="40% - Акцент5" xfId="1117" builtinId="47" hidden="1"/>
    <cellStyle name="40% - Акцент5" xfId="1157" builtinId="47" hidden="1"/>
    <cellStyle name="40% - Акцент5" xfId="1197" builtinId="47" hidden="1"/>
    <cellStyle name="40% - Акцент5" xfId="1210" builtinId="47" hidden="1"/>
    <cellStyle name="40% - Акцент5" xfId="1261" builtinId="47" hidden="1"/>
    <cellStyle name="40% - Акцент5" xfId="1301" builtinId="47" hidden="1"/>
    <cellStyle name="40% - Акцент5" xfId="1341" builtinId="47" hidden="1"/>
    <cellStyle name="40% - Акцент5" xfId="1381" builtinId="47" hidden="1"/>
    <cellStyle name="40% - Акцент5" xfId="1394" builtinId="47" hidden="1"/>
    <cellStyle name="40% - Акцент5" xfId="1439" builtinId="47" hidden="1"/>
    <cellStyle name="40% - Акцент5" xfId="1479" builtinId="47" hidden="1"/>
    <cellStyle name="40% - Акцент5" xfId="1519" builtinId="47" hidden="1"/>
    <cellStyle name="40% - Акцент5" xfId="1559" builtinId="47" hidden="1"/>
    <cellStyle name="40% - Акцент5" xfId="1620" builtinId="47" hidden="1"/>
    <cellStyle name="40% - Акцент5" xfId="1671" builtinId="47" hidden="1"/>
    <cellStyle name="40% - Акцент5" xfId="1711" builtinId="47" hidden="1"/>
    <cellStyle name="40% - Акцент5" xfId="1751" builtinId="47" hidden="1"/>
    <cellStyle name="40% - Акцент5" xfId="1791" builtinId="47" hidden="1"/>
    <cellStyle name="40% - Акцент5" xfId="1804" builtinId="47" hidden="1"/>
    <cellStyle name="40% - Акцент5" xfId="1849" builtinId="47" hidden="1"/>
    <cellStyle name="40% - Акцент5" xfId="1889" builtinId="47" hidden="1"/>
    <cellStyle name="40% - Акцент5" xfId="1929" builtinId="47" hidden="1"/>
    <cellStyle name="40% - Акцент5" xfId="1969" builtinId="47" hidden="1"/>
    <cellStyle name="40% - Акцент6" xfId="94" builtinId="51" hidden="1"/>
    <cellStyle name="40% - Акцент6" xfId="191" builtinId="51" hidden="1"/>
    <cellStyle name="40% - Акцент6" xfId="263" builtinId="51" hidden="1"/>
    <cellStyle name="40% - Акцент6" xfId="303" builtinId="51" hidden="1"/>
    <cellStyle name="40% - Акцент6" xfId="343" builtinId="51" hidden="1"/>
    <cellStyle name="40% - Акцент6" xfId="383" builtinId="51" hidden="1"/>
    <cellStyle name="40% - Акцент6" xfId="424" builtinId="51" hidden="1"/>
    <cellStyle name="40% - Акцент6" xfId="495" builtinId="51" hidden="1"/>
    <cellStyle name="40% - Акцент6" xfId="535" builtinId="51" hidden="1"/>
    <cellStyle name="40% - Акцент6" xfId="575" builtinId="51" hidden="1"/>
    <cellStyle name="40% - Акцент6" xfId="615" builtinId="51" hidden="1"/>
    <cellStyle name="40% - Акцент6" xfId="628" builtinId="51" hidden="1"/>
    <cellStyle name="40% - Акцент6" xfId="696" builtinId="51" hidden="1"/>
    <cellStyle name="40% - Акцент6" xfId="736" builtinId="51" hidden="1"/>
    <cellStyle name="40% - Акцент6" xfId="776" builtinId="51" hidden="1"/>
    <cellStyle name="40% - Акцент6" xfId="816" builtinId="51" hidden="1"/>
    <cellStyle name="40% - Акцент6" xfId="829" builtinId="51" hidden="1"/>
    <cellStyle name="40% - Акцент6" xfId="891" builtinId="51" hidden="1"/>
    <cellStyle name="40% - Акцент6" xfId="931" builtinId="51" hidden="1"/>
    <cellStyle name="40% - Акцент6" xfId="971" builtinId="51" hidden="1"/>
    <cellStyle name="40% - Акцент6" xfId="1011" builtinId="51" hidden="1"/>
    <cellStyle name="40% - Акцент6" xfId="1024" builtinId="51" hidden="1"/>
    <cellStyle name="40% - Акцент6" xfId="1081" builtinId="51" hidden="1"/>
    <cellStyle name="40% - Акцент6" xfId="1121" builtinId="51" hidden="1"/>
    <cellStyle name="40% - Акцент6" xfId="1161" builtinId="51" hidden="1"/>
    <cellStyle name="40% - Акцент6" xfId="1201" builtinId="51" hidden="1"/>
    <cellStyle name="40% - Акцент6" xfId="1214" builtinId="51" hidden="1"/>
    <cellStyle name="40% - Акцент6" xfId="1265" builtinId="51" hidden="1"/>
    <cellStyle name="40% - Акцент6" xfId="1305" builtinId="51" hidden="1"/>
    <cellStyle name="40% - Акцент6" xfId="1345" builtinId="51" hidden="1"/>
    <cellStyle name="40% - Акцент6" xfId="1385" builtinId="51" hidden="1"/>
    <cellStyle name="40% - Акцент6" xfId="1398" builtinId="51" hidden="1"/>
    <cellStyle name="40% - Акцент6" xfId="1443" builtinId="51" hidden="1"/>
    <cellStyle name="40% - Акцент6" xfId="1483" builtinId="51" hidden="1"/>
    <cellStyle name="40% - Акцент6" xfId="1523" builtinId="51" hidden="1"/>
    <cellStyle name="40% - Акцент6" xfId="1563" builtinId="51" hidden="1"/>
    <cellStyle name="40% - Акцент6" xfId="1624" builtinId="51" hidden="1"/>
    <cellStyle name="40% - Акцент6" xfId="1675" builtinId="51" hidden="1"/>
    <cellStyle name="40% - Акцент6" xfId="1715" builtinId="51" hidden="1"/>
    <cellStyle name="40% - Акцент6" xfId="1755" builtinId="51" hidden="1"/>
    <cellStyle name="40% - Акцент6" xfId="1795" builtinId="51" hidden="1"/>
    <cellStyle name="40% - Акцент6" xfId="1808" builtinId="51" hidden="1"/>
    <cellStyle name="40% - Акцент6" xfId="1853" builtinId="51" hidden="1"/>
    <cellStyle name="40% - Акцент6" xfId="1893" builtinId="51" hidden="1"/>
    <cellStyle name="40% - Акцент6" xfId="1933" builtinId="51" hidden="1"/>
    <cellStyle name="40% - Акцент6" xfId="1973" builtinId="51" hidden="1"/>
    <cellStyle name="60% - Акцент1" xfId="75" builtinId="32" hidden="1"/>
    <cellStyle name="60% - Акцент1" xfId="172" builtinId="32" hidden="1"/>
    <cellStyle name="60% - Акцент1" xfId="244" builtinId="32" hidden="1"/>
    <cellStyle name="60% - Акцент1" xfId="284" builtinId="32" hidden="1"/>
    <cellStyle name="60% - Акцент1" xfId="324" builtinId="32" hidden="1"/>
    <cellStyle name="60% - Акцент1" xfId="364" builtinId="32" hidden="1"/>
    <cellStyle name="60% - Акцент1" xfId="405" builtinId="32" hidden="1"/>
    <cellStyle name="60% - Акцент1" xfId="476" builtinId="32" hidden="1"/>
    <cellStyle name="60% - Акцент1" xfId="516" builtinId="32" hidden="1"/>
    <cellStyle name="60% - Акцент1" xfId="556" builtinId="32" hidden="1"/>
    <cellStyle name="60% - Акцент1" xfId="596" builtinId="32" hidden="1"/>
    <cellStyle name="60% - Акцент1" xfId="145" builtinId="32" hidden="1"/>
    <cellStyle name="60% - Акцент1" xfId="677" builtinId="32" hidden="1"/>
    <cellStyle name="60% - Акцент1" xfId="717" builtinId="32" hidden="1"/>
    <cellStyle name="60% - Акцент1" xfId="757" builtinId="32" hidden="1"/>
    <cellStyle name="60% - Акцент1" xfId="797" builtinId="32" hidden="1"/>
    <cellStyle name="60% - Акцент1" xfId="106" builtinId="32" hidden="1"/>
    <cellStyle name="60% - Акцент1" xfId="872" builtinId="32" hidden="1"/>
    <cellStyle name="60% - Акцент1" xfId="912" builtinId="32" hidden="1"/>
    <cellStyle name="60% - Акцент1" xfId="952" builtinId="32" hidden="1"/>
    <cellStyle name="60% - Акцент1" xfId="992" builtinId="32" hidden="1"/>
    <cellStyle name="60% - Акцент1" xfId="128" builtinId="32" hidden="1"/>
    <cellStyle name="60% - Акцент1" xfId="1062" builtinId="32" hidden="1"/>
    <cellStyle name="60% - Акцент1" xfId="1102" builtinId="32" hidden="1"/>
    <cellStyle name="60% - Акцент1" xfId="1142" builtinId="32" hidden="1"/>
    <cellStyle name="60% - Акцент1" xfId="1182" builtinId="32" hidden="1"/>
    <cellStyle name="60% - Акцент1" xfId="447" builtinId="32" hidden="1"/>
    <cellStyle name="60% - Акцент1" xfId="1246" builtinId="32" hidden="1"/>
    <cellStyle name="60% - Акцент1" xfId="1286" builtinId="32" hidden="1"/>
    <cellStyle name="60% - Акцент1" xfId="1326" builtinId="32" hidden="1"/>
    <cellStyle name="60% - Акцент1" xfId="1366" builtinId="32" hidden="1"/>
    <cellStyle name="60% - Акцент1" xfId="648" builtinId="32" hidden="1"/>
    <cellStyle name="60% - Акцент1" xfId="1424" builtinId="32" hidden="1"/>
    <cellStyle name="60% - Акцент1" xfId="1464" builtinId="32" hidden="1"/>
    <cellStyle name="60% - Акцент1" xfId="1504" builtinId="32" hidden="1"/>
    <cellStyle name="60% - Акцент1" xfId="1544" builtinId="32" hidden="1"/>
    <cellStyle name="60% - Акцент1" xfId="1605" builtinId="32" hidden="1"/>
    <cellStyle name="60% - Акцент1" xfId="1656" builtinId="32" hidden="1"/>
    <cellStyle name="60% - Акцент1" xfId="1696" builtinId="32" hidden="1"/>
    <cellStyle name="60% - Акцент1" xfId="1736" builtinId="32" hidden="1"/>
    <cellStyle name="60% - Акцент1" xfId="1776" builtinId="32" hidden="1"/>
    <cellStyle name="60% - Акцент1" xfId="1572" builtinId="32" hidden="1"/>
    <cellStyle name="60% - Акцент1" xfId="1834" builtinId="32" hidden="1"/>
    <cellStyle name="60% - Акцент1" xfId="1874" builtinId="32" hidden="1"/>
    <cellStyle name="60% - Акцент1" xfId="1914" builtinId="32" hidden="1"/>
    <cellStyle name="60% - Акцент1" xfId="1954" builtinId="32" hidden="1"/>
    <cellStyle name="60% - Акцент2" xfId="79" builtinId="36" hidden="1"/>
    <cellStyle name="60% - Акцент2" xfId="176" builtinId="36" hidden="1"/>
    <cellStyle name="60% - Акцент2" xfId="248" builtinId="36" hidden="1"/>
    <cellStyle name="60% - Акцент2" xfId="288" builtinId="36" hidden="1"/>
    <cellStyle name="60% - Акцент2" xfId="328" builtinId="36" hidden="1"/>
    <cellStyle name="60% - Акцент2" xfId="368" builtinId="36" hidden="1"/>
    <cellStyle name="60% - Акцент2" xfId="409" builtinId="36" hidden="1"/>
    <cellStyle name="60% - Акцент2" xfId="480" builtinId="36" hidden="1"/>
    <cellStyle name="60% - Акцент2" xfId="520" builtinId="36" hidden="1"/>
    <cellStyle name="60% - Акцент2" xfId="560" builtinId="36" hidden="1"/>
    <cellStyle name="60% - Акцент2" xfId="600" builtinId="36" hidden="1"/>
    <cellStyle name="60% - Акцент2" xfId="149" builtinId="36" hidden="1"/>
    <cellStyle name="60% - Акцент2" xfId="681" builtinId="36" hidden="1"/>
    <cellStyle name="60% - Акцент2" xfId="721" builtinId="36" hidden="1"/>
    <cellStyle name="60% - Акцент2" xfId="761" builtinId="36" hidden="1"/>
    <cellStyle name="60% - Акцент2" xfId="801" builtinId="36" hidden="1"/>
    <cellStyle name="60% - Акцент2" xfId="385" builtinId="36" hidden="1"/>
    <cellStyle name="60% - Акцент2" xfId="876" builtinId="36" hidden="1"/>
    <cellStyle name="60% - Акцент2" xfId="916" builtinId="36" hidden="1"/>
    <cellStyle name="60% - Акцент2" xfId="956" builtinId="36" hidden="1"/>
    <cellStyle name="60% - Акцент2" xfId="996" builtinId="36" hidden="1"/>
    <cellStyle name="60% - Акцент2" xfId="438" builtinId="36" hidden="1"/>
    <cellStyle name="60% - Акцент2" xfId="1066" builtinId="36" hidden="1"/>
    <cellStyle name="60% - Акцент2" xfId="1106" builtinId="36" hidden="1"/>
    <cellStyle name="60% - Акцент2" xfId="1146" builtinId="36" hidden="1"/>
    <cellStyle name="60% - Акцент2" xfId="1186" builtinId="36" hidden="1"/>
    <cellStyle name="60% - Акцент2" xfId="642" builtinId="36" hidden="1"/>
    <cellStyle name="60% - Акцент2" xfId="1250" builtinId="36" hidden="1"/>
    <cellStyle name="60% - Акцент2" xfId="1290" builtinId="36" hidden="1"/>
    <cellStyle name="60% - Акцент2" xfId="1330" builtinId="36" hidden="1"/>
    <cellStyle name="60% - Акцент2" xfId="1370" builtinId="36" hidden="1"/>
    <cellStyle name="60% - Акцент2" xfId="842" builtinId="36" hidden="1"/>
    <cellStyle name="60% - Акцент2" xfId="1428" builtinId="36" hidden="1"/>
    <cellStyle name="60% - Акцент2" xfId="1468" builtinId="36" hidden="1"/>
    <cellStyle name="60% - Акцент2" xfId="1508" builtinId="36" hidden="1"/>
    <cellStyle name="60% - Акцент2" xfId="1548" builtinId="36" hidden="1"/>
    <cellStyle name="60% - Акцент2" xfId="1609" builtinId="36" hidden="1"/>
    <cellStyle name="60% - Акцент2" xfId="1660" builtinId="36" hidden="1"/>
    <cellStyle name="60% - Акцент2" xfId="1700" builtinId="36" hidden="1"/>
    <cellStyle name="60% - Акцент2" xfId="1740" builtinId="36" hidden="1"/>
    <cellStyle name="60% - Акцент2" xfId="1780" builtinId="36" hidden="1"/>
    <cellStyle name="60% - Акцент2" xfId="1568" builtinId="36" hidden="1"/>
    <cellStyle name="60% - Акцент2" xfId="1838" builtinId="36" hidden="1"/>
    <cellStyle name="60% - Акцент2" xfId="1878" builtinId="36" hidden="1"/>
    <cellStyle name="60% - Акцент2" xfId="1918" builtinId="36" hidden="1"/>
    <cellStyle name="60% - Акцент2" xfId="1958" builtinId="36" hidden="1"/>
    <cellStyle name="60% - Акцент3" xfId="83" builtinId="40" hidden="1"/>
    <cellStyle name="60% - Акцент3" xfId="180" builtinId="40" hidden="1"/>
    <cellStyle name="60% - Акцент3" xfId="252" builtinId="40" hidden="1"/>
    <cellStyle name="60% - Акцент3" xfId="292" builtinId="40" hidden="1"/>
    <cellStyle name="60% - Акцент3" xfId="332" builtinId="40" hidden="1"/>
    <cellStyle name="60% - Акцент3" xfId="372" builtinId="40" hidden="1"/>
    <cellStyle name="60% - Акцент3" xfId="413" builtinId="40" hidden="1"/>
    <cellStyle name="60% - Акцент3" xfId="484" builtinId="40" hidden="1"/>
    <cellStyle name="60% - Акцент3" xfId="524" builtinId="40" hidden="1"/>
    <cellStyle name="60% - Акцент3" xfId="564" builtinId="40" hidden="1"/>
    <cellStyle name="60% - Акцент3" xfId="604" builtinId="40" hidden="1"/>
    <cellStyle name="60% - Акцент3" xfId="617" builtinId="40" hidden="1"/>
    <cellStyle name="60% - Акцент3" xfId="685" builtinId="40" hidden="1"/>
    <cellStyle name="60% - Акцент3" xfId="725" builtinId="40" hidden="1"/>
    <cellStyle name="60% - Акцент3" xfId="765" builtinId="40" hidden="1"/>
    <cellStyle name="60% - Акцент3" xfId="805" builtinId="40" hidden="1"/>
    <cellStyle name="60% - Акцент3" xfId="818" builtinId="40" hidden="1"/>
    <cellStyle name="60% - Акцент3" xfId="880" builtinId="40" hidden="1"/>
    <cellStyle name="60% - Акцент3" xfId="920" builtinId="40" hidden="1"/>
    <cellStyle name="60% - Акцент3" xfId="960" builtinId="40" hidden="1"/>
    <cellStyle name="60% - Акцент3" xfId="1000" builtinId="40" hidden="1"/>
    <cellStyle name="60% - Акцент3" xfId="1013" builtinId="40" hidden="1"/>
    <cellStyle name="60% - Акцент3" xfId="1070" builtinId="40" hidden="1"/>
    <cellStyle name="60% - Акцент3" xfId="1110" builtinId="40" hidden="1"/>
    <cellStyle name="60% - Акцент3" xfId="1150" builtinId="40" hidden="1"/>
    <cellStyle name="60% - Акцент3" xfId="1190" builtinId="40" hidden="1"/>
    <cellStyle name="60% - Акцент3" xfId="1203" builtinId="40" hidden="1"/>
    <cellStyle name="60% - Акцент3" xfId="1254" builtinId="40" hidden="1"/>
    <cellStyle name="60% - Акцент3" xfId="1294" builtinId="40" hidden="1"/>
    <cellStyle name="60% - Акцент3" xfId="1334" builtinId="40" hidden="1"/>
    <cellStyle name="60% - Акцент3" xfId="1374" builtinId="40" hidden="1"/>
    <cellStyle name="60% - Акцент3" xfId="1387" builtinId="40" hidden="1"/>
    <cellStyle name="60% - Акцент3" xfId="1432" builtinId="40" hidden="1"/>
    <cellStyle name="60% - Акцент3" xfId="1472" builtinId="40" hidden="1"/>
    <cellStyle name="60% - Акцент3" xfId="1512" builtinId="40" hidden="1"/>
    <cellStyle name="60% - Акцент3" xfId="1552" builtinId="40" hidden="1"/>
    <cellStyle name="60% - Акцент3" xfId="1613" builtinId="40" hidden="1"/>
    <cellStyle name="60% - Акцент3" xfId="1664" builtinId="40" hidden="1"/>
    <cellStyle name="60% - Акцент3" xfId="1704" builtinId="40" hidden="1"/>
    <cellStyle name="60% - Акцент3" xfId="1744" builtinId="40" hidden="1"/>
    <cellStyle name="60% - Акцент3" xfId="1784" builtinId="40" hidden="1"/>
    <cellStyle name="60% - Акцент3" xfId="1797" builtinId="40" hidden="1"/>
    <cellStyle name="60% - Акцент3" xfId="1842" builtinId="40" hidden="1"/>
    <cellStyle name="60% - Акцент3" xfId="1882" builtinId="40" hidden="1"/>
    <cellStyle name="60% - Акцент3" xfId="1922" builtinId="40" hidden="1"/>
    <cellStyle name="60% - Акцент3" xfId="1962" builtinId="40" hidden="1"/>
    <cellStyle name="60% - Акцент4" xfId="87" builtinId="44" hidden="1"/>
    <cellStyle name="60% - Акцент4" xfId="184" builtinId="44" hidden="1"/>
    <cellStyle name="60% - Акцент4" xfId="256" builtinId="44" hidden="1"/>
    <cellStyle name="60% - Акцент4" xfId="296" builtinId="44" hidden="1"/>
    <cellStyle name="60% - Акцент4" xfId="336" builtinId="44" hidden="1"/>
    <cellStyle name="60% - Акцент4" xfId="376" builtinId="44" hidden="1"/>
    <cellStyle name="60% - Акцент4" xfId="417" builtinId="44" hidden="1"/>
    <cellStyle name="60% - Акцент4" xfId="488" builtinId="44" hidden="1"/>
    <cellStyle name="60% - Акцент4" xfId="528" builtinId="44" hidden="1"/>
    <cellStyle name="60% - Акцент4" xfId="568" builtinId="44" hidden="1"/>
    <cellStyle name="60% - Акцент4" xfId="608" builtinId="44" hidden="1"/>
    <cellStyle name="60% - Акцент4" xfId="621" builtinId="44" hidden="1"/>
    <cellStyle name="60% - Акцент4" xfId="689" builtinId="44" hidden="1"/>
    <cellStyle name="60% - Акцент4" xfId="729" builtinId="44" hidden="1"/>
    <cellStyle name="60% - Акцент4" xfId="769" builtinId="44" hidden="1"/>
    <cellStyle name="60% - Акцент4" xfId="809" builtinId="44" hidden="1"/>
    <cellStyle name="60% - Акцент4" xfId="822" builtinId="44" hidden="1"/>
    <cellStyle name="60% - Акцент4" xfId="884" builtinId="44" hidden="1"/>
    <cellStyle name="60% - Акцент4" xfId="924" builtinId="44" hidden="1"/>
    <cellStyle name="60% - Акцент4" xfId="964" builtinId="44" hidden="1"/>
    <cellStyle name="60% - Акцент4" xfId="1004" builtinId="44" hidden="1"/>
    <cellStyle name="60% - Акцент4" xfId="1017" builtinId="44" hidden="1"/>
    <cellStyle name="60% - Акцент4" xfId="1074" builtinId="44" hidden="1"/>
    <cellStyle name="60% - Акцент4" xfId="1114" builtinId="44" hidden="1"/>
    <cellStyle name="60% - Акцент4" xfId="1154" builtinId="44" hidden="1"/>
    <cellStyle name="60% - Акцент4" xfId="1194" builtinId="44" hidden="1"/>
    <cellStyle name="60% - Акцент4" xfId="1207" builtinId="44" hidden="1"/>
    <cellStyle name="60% - Акцент4" xfId="1258" builtinId="44" hidden="1"/>
    <cellStyle name="60% - Акцент4" xfId="1298" builtinId="44" hidden="1"/>
    <cellStyle name="60% - Акцент4" xfId="1338" builtinId="44" hidden="1"/>
    <cellStyle name="60% - Акцент4" xfId="1378" builtinId="44" hidden="1"/>
    <cellStyle name="60% - Акцент4" xfId="1391" builtinId="44" hidden="1"/>
    <cellStyle name="60% - Акцент4" xfId="1436" builtinId="44" hidden="1"/>
    <cellStyle name="60% - Акцент4" xfId="1476" builtinId="44" hidden="1"/>
    <cellStyle name="60% - Акцент4" xfId="1516" builtinId="44" hidden="1"/>
    <cellStyle name="60% - Акцент4" xfId="1556" builtinId="44" hidden="1"/>
    <cellStyle name="60% - Акцент4" xfId="1617" builtinId="44" hidden="1"/>
    <cellStyle name="60% - Акцент4" xfId="1668" builtinId="44" hidden="1"/>
    <cellStyle name="60% - Акцент4" xfId="1708" builtinId="44" hidden="1"/>
    <cellStyle name="60% - Акцент4" xfId="1748" builtinId="44" hidden="1"/>
    <cellStyle name="60% - Акцент4" xfId="1788" builtinId="44" hidden="1"/>
    <cellStyle name="60% - Акцент4" xfId="1801" builtinId="44" hidden="1"/>
    <cellStyle name="60% - Акцент4" xfId="1846" builtinId="44" hidden="1"/>
    <cellStyle name="60% - Акцент4" xfId="1886" builtinId="44" hidden="1"/>
    <cellStyle name="60% - Акцент4" xfId="1926" builtinId="44" hidden="1"/>
    <cellStyle name="60% - Акцент4" xfId="1966" builtinId="44" hidden="1"/>
    <cellStyle name="60% - Акцент5" xfId="91" builtinId="48" hidden="1"/>
    <cellStyle name="60% - Акцент5" xfId="188" builtinId="48" hidden="1"/>
    <cellStyle name="60% - Акцент5" xfId="260" builtinId="48" hidden="1"/>
    <cellStyle name="60% - Акцент5" xfId="300" builtinId="48" hidden="1"/>
    <cellStyle name="60% - Акцент5" xfId="340" builtinId="48" hidden="1"/>
    <cellStyle name="60% - Акцент5" xfId="380" builtinId="48" hidden="1"/>
    <cellStyle name="60% - Акцент5" xfId="421" builtinId="48" hidden="1"/>
    <cellStyle name="60% - Акцент5" xfId="492" builtinId="48" hidden="1"/>
    <cellStyle name="60% - Акцент5" xfId="532" builtinId="48" hidden="1"/>
    <cellStyle name="60% - Акцент5" xfId="572" builtinId="48" hidden="1"/>
    <cellStyle name="60% - Акцент5" xfId="612" builtinId="48" hidden="1"/>
    <cellStyle name="60% - Акцент5" xfId="625" builtinId="48" hidden="1"/>
    <cellStyle name="60% - Акцент5" xfId="693" builtinId="48" hidden="1"/>
    <cellStyle name="60% - Акцент5" xfId="733" builtinId="48" hidden="1"/>
    <cellStyle name="60% - Акцент5" xfId="773" builtinId="48" hidden="1"/>
    <cellStyle name="60% - Акцент5" xfId="813" builtinId="48" hidden="1"/>
    <cellStyle name="60% - Акцент5" xfId="826" builtinId="48" hidden="1"/>
    <cellStyle name="60% - Акцент5" xfId="888" builtinId="48" hidden="1"/>
    <cellStyle name="60% - Акцент5" xfId="928" builtinId="48" hidden="1"/>
    <cellStyle name="60% - Акцент5" xfId="968" builtinId="48" hidden="1"/>
    <cellStyle name="60% - Акцент5" xfId="1008" builtinId="48" hidden="1"/>
    <cellStyle name="60% - Акцент5" xfId="1021" builtinId="48" hidden="1"/>
    <cellStyle name="60% - Акцент5" xfId="1078" builtinId="48" hidden="1"/>
    <cellStyle name="60% - Акцент5" xfId="1118" builtinId="48" hidden="1"/>
    <cellStyle name="60% - Акцент5" xfId="1158" builtinId="48" hidden="1"/>
    <cellStyle name="60% - Акцент5" xfId="1198" builtinId="48" hidden="1"/>
    <cellStyle name="60% - Акцент5" xfId="1211" builtinId="48" hidden="1"/>
    <cellStyle name="60% - Акцент5" xfId="1262" builtinId="48" hidden="1"/>
    <cellStyle name="60% - Акцент5" xfId="1302" builtinId="48" hidden="1"/>
    <cellStyle name="60% - Акцент5" xfId="1342" builtinId="48" hidden="1"/>
    <cellStyle name="60% - Акцент5" xfId="1382" builtinId="48" hidden="1"/>
    <cellStyle name="60% - Акцент5" xfId="1395" builtinId="48" hidden="1"/>
    <cellStyle name="60% - Акцент5" xfId="1440" builtinId="48" hidden="1"/>
    <cellStyle name="60% - Акцент5" xfId="1480" builtinId="48" hidden="1"/>
    <cellStyle name="60% - Акцент5" xfId="1520" builtinId="48" hidden="1"/>
    <cellStyle name="60% - Акцент5" xfId="1560" builtinId="48" hidden="1"/>
    <cellStyle name="60% - Акцент5" xfId="1621" builtinId="48" hidden="1"/>
    <cellStyle name="60% - Акцент5" xfId="1672" builtinId="48" hidden="1"/>
    <cellStyle name="60% - Акцент5" xfId="1712" builtinId="48" hidden="1"/>
    <cellStyle name="60% - Акцент5" xfId="1752" builtinId="48" hidden="1"/>
    <cellStyle name="60% - Акцент5" xfId="1792" builtinId="48" hidden="1"/>
    <cellStyle name="60% - Акцент5" xfId="1805" builtinId="48" hidden="1"/>
    <cellStyle name="60% - Акцент5" xfId="1850" builtinId="48" hidden="1"/>
    <cellStyle name="60% - Акцент5" xfId="1890" builtinId="48" hidden="1"/>
    <cellStyle name="60% - Акцент5" xfId="1930" builtinId="48" hidden="1"/>
    <cellStyle name="60% - Акцент5" xfId="1970" builtinId="48" hidden="1"/>
    <cellStyle name="60% - Акцент6" xfId="95" builtinId="52" hidden="1"/>
    <cellStyle name="60% - Акцент6" xfId="192" builtinId="52" hidden="1"/>
    <cellStyle name="60% - Акцент6" xfId="264" builtinId="52" hidden="1"/>
    <cellStyle name="60% - Акцент6" xfId="304" builtinId="52" hidden="1"/>
    <cellStyle name="60% - Акцент6" xfId="344" builtinId="52" hidden="1"/>
    <cellStyle name="60% - Акцент6" xfId="384" builtinId="52" hidden="1"/>
    <cellStyle name="60% - Акцент6" xfId="425" builtinId="52" hidden="1"/>
    <cellStyle name="60% - Акцент6" xfId="496" builtinId="52" hidden="1"/>
    <cellStyle name="60% - Акцент6" xfId="536" builtinId="52" hidden="1"/>
    <cellStyle name="60% - Акцент6" xfId="576" builtinId="52" hidden="1"/>
    <cellStyle name="60% - Акцент6" xfId="616" builtinId="52" hidden="1"/>
    <cellStyle name="60% - Акцент6" xfId="629" builtinId="52" hidden="1"/>
    <cellStyle name="60% - Акцент6" xfId="697" builtinId="52" hidden="1"/>
    <cellStyle name="60% - Акцент6" xfId="737" builtinId="52" hidden="1"/>
    <cellStyle name="60% - Акцент6" xfId="777" builtinId="52" hidden="1"/>
    <cellStyle name="60% - Акцент6" xfId="817" builtinId="52" hidden="1"/>
    <cellStyle name="60% - Акцент6" xfId="830" builtinId="52" hidden="1"/>
    <cellStyle name="60% - Акцент6" xfId="892" builtinId="52" hidden="1"/>
    <cellStyle name="60% - Акцент6" xfId="932" builtinId="52" hidden="1"/>
    <cellStyle name="60% - Акцент6" xfId="972" builtinId="52" hidden="1"/>
    <cellStyle name="60% - Акцент6" xfId="1012" builtinId="52" hidden="1"/>
    <cellStyle name="60% - Акцент6" xfId="1025" builtinId="52" hidden="1"/>
    <cellStyle name="60% - Акцент6" xfId="1082" builtinId="52" hidden="1"/>
    <cellStyle name="60% - Акцент6" xfId="1122" builtinId="52" hidden="1"/>
    <cellStyle name="60% - Акцент6" xfId="1162" builtinId="52" hidden="1"/>
    <cellStyle name="60% - Акцент6" xfId="1202" builtinId="52" hidden="1"/>
    <cellStyle name="60% - Акцент6" xfId="1215" builtinId="52" hidden="1"/>
    <cellStyle name="60% - Акцент6" xfId="1266" builtinId="52" hidden="1"/>
    <cellStyle name="60% - Акцент6" xfId="1306" builtinId="52" hidden="1"/>
    <cellStyle name="60% - Акцент6" xfId="1346" builtinId="52" hidden="1"/>
    <cellStyle name="60% - Акцент6" xfId="1386" builtinId="52" hidden="1"/>
    <cellStyle name="60% - Акцент6" xfId="1399" builtinId="52" hidden="1"/>
    <cellStyle name="60% - Акцент6" xfId="1444" builtinId="52" hidden="1"/>
    <cellStyle name="60% - Акцент6" xfId="1484" builtinId="52" hidden="1"/>
    <cellStyle name="60% - Акцент6" xfId="1524" builtinId="52" hidden="1"/>
    <cellStyle name="60% - Акцент6" xfId="1564" builtinId="52" hidden="1"/>
    <cellStyle name="60% - Акцент6" xfId="1625" builtinId="52" hidden="1"/>
    <cellStyle name="60% - Акцент6" xfId="1676" builtinId="52" hidden="1"/>
    <cellStyle name="60% - Акцент6" xfId="1716" builtinId="52" hidden="1"/>
    <cellStyle name="60% - Акцент6" xfId="1756" builtinId="52" hidden="1"/>
    <cellStyle name="60% - Акцент6" xfId="1796" builtinId="52" hidden="1"/>
    <cellStyle name="60% - Акцент6" xfId="1809" builtinId="52" hidden="1"/>
    <cellStyle name="60% - Акцент6" xfId="1854" builtinId="52" hidden="1"/>
    <cellStyle name="60% - Акцент6" xfId="1894" builtinId="52" hidden="1"/>
    <cellStyle name="60% - Акцент6" xfId="1934" builtinId="52" hidden="1"/>
    <cellStyle name="60% - Акцент6" xfId="1974" builtinId="52" hidden="1"/>
    <cellStyle name="Action" xfId="201"/>
    <cellStyle name="Cells 2" xfId="202"/>
    <cellStyle name="Comma [0]" xfId="203"/>
    <cellStyle name="Currency [0]" xfId="16"/>
    <cellStyle name="currency1" xfId="17"/>
    <cellStyle name="Currency2" xfId="18"/>
    <cellStyle name="currency3" xfId="19"/>
    <cellStyle name="currency4" xfId="20"/>
    <cellStyle name="Followed Hyperlink" xfId="21"/>
    <cellStyle name="Followed Hyperlink 2" xfId="204"/>
    <cellStyle name="Header" xfId="205"/>
    <cellStyle name="Header 3" xfId="22"/>
    <cellStyle name="Hyperlink" xfId="23"/>
    <cellStyle name="normal" xfId="24"/>
    <cellStyle name="Normal1" xfId="25"/>
    <cellStyle name="Normal2" xfId="26"/>
    <cellStyle name="Percent1" xfId="27"/>
    <cellStyle name="Title" xfId="206"/>
    <cellStyle name="Title 2 2" xfId="207"/>
    <cellStyle name="Title 4" xfId="28"/>
    <cellStyle name="Акцент1" xfId="72" builtinId="29" hidden="1"/>
    <cellStyle name="Акцент1" xfId="169" builtinId="29" hidden="1"/>
    <cellStyle name="Акцент1" xfId="241" builtinId="29" hidden="1"/>
    <cellStyle name="Акцент1" xfId="281" builtinId="29" hidden="1"/>
    <cellStyle name="Акцент1" xfId="321" builtinId="29" hidden="1"/>
    <cellStyle name="Акцент1" xfId="361" builtinId="29" hidden="1"/>
    <cellStyle name="Акцент1" xfId="402" builtinId="29" hidden="1"/>
    <cellStyle name="Акцент1" xfId="473" builtinId="29" hidden="1"/>
    <cellStyle name="Акцент1" xfId="513" builtinId="29" hidden="1"/>
    <cellStyle name="Акцент1" xfId="553" builtinId="29" hidden="1"/>
    <cellStyle name="Акцент1" xfId="593" builtinId="29" hidden="1"/>
    <cellStyle name="Акцент1" xfId="142" builtinId="29" hidden="1"/>
    <cellStyle name="Акцент1" xfId="674" builtinId="29" hidden="1"/>
    <cellStyle name="Акцент1" xfId="714" builtinId="29" hidden="1"/>
    <cellStyle name="Акцент1" xfId="754" builtinId="29" hidden="1"/>
    <cellStyle name="Акцент1" xfId="794" builtinId="29" hidden="1"/>
    <cellStyle name="Акцент1" xfId="109" builtinId="29" hidden="1"/>
    <cellStyle name="Акцент1" xfId="869" builtinId="29" hidden="1"/>
    <cellStyle name="Акцент1" xfId="909" builtinId="29" hidden="1"/>
    <cellStyle name="Акцент1" xfId="949" builtinId="29" hidden="1"/>
    <cellStyle name="Акцент1" xfId="989" builtinId="29" hidden="1"/>
    <cellStyle name="Акцент1" xfId="439" builtinId="29" hidden="1"/>
    <cellStyle name="Акцент1" xfId="1059" builtinId="29" hidden="1"/>
    <cellStyle name="Акцент1" xfId="1099" builtinId="29" hidden="1"/>
    <cellStyle name="Акцент1" xfId="1139" builtinId="29" hidden="1"/>
    <cellStyle name="Акцент1" xfId="1179" builtinId="29" hidden="1"/>
    <cellStyle name="Акцент1" xfId="643" builtinId="29" hidden="1"/>
    <cellStyle name="Акцент1" xfId="1243" builtinId="29" hidden="1"/>
    <cellStyle name="Акцент1" xfId="1283" builtinId="29" hidden="1"/>
    <cellStyle name="Акцент1" xfId="1323" builtinId="29" hidden="1"/>
    <cellStyle name="Акцент1" xfId="1363" builtinId="29" hidden="1"/>
    <cellStyle name="Акцент1" xfId="843" builtinId="29" hidden="1"/>
    <cellStyle name="Акцент1" xfId="1421" builtinId="29" hidden="1"/>
    <cellStyle name="Акцент1" xfId="1461" builtinId="29" hidden="1"/>
    <cellStyle name="Акцент1" xfId="1501" builtinId="29" hidden="1"/>
    <cellStyle name="Акцент1" xfId="1541" builtinId="29" hidden="1"/>
    <cellStyle name="Акцент1" xfId="1602" builtinId="29" hidden="1"/>
    <cellStyle name="Акцент1" xfId="1653" builtinId="29" hidden="1"/>
    <cellStyle name="Акцент1" xfId="1693" builtinId="29" hidden="1"/>
    <cellStyle name="Акцент1" xfId="1733" builtinId="29" hidden="1"/>
    <cellStyle name="Акцент1" xfId="1773" builtinId="29" hidden="1"/>
    <cellStyle name="Акцент1" xfId="1575" builtinId="29" hidden="1"/>
    <cellStyle name="Акцент1" xfId="1831" builtinId="29" hidden="1"/>
    <cellStyle name="Акцент1" xfId="1871" builtinId="29" hidden="1"/>
    <cellStyle name="Акцент1" xfId="1911" builtinId="29" hidden="1"/>
    <cellStyle name="Акцент1" xfId="1951" builtinId="29" hidden="1"/>
    <cellStyle name="Акцент2" xfId="76" builtinId="33" hidden="1"/>
    <cellStyle name="Акцент2" xfId="173" builtinId="33" hidden="1"/>
    <cellStyle name="Акцент2" xfId="245" builtinId="33" hidden="1"/>
    <cellStyle name="Акцент2" xfId="285" builtinId="33" hidden="1"/>
    <cellStyle name="Акцент2" xfId="325" builtinId="33" hidden="1"/>
    <cellStyle name="Акцент2" xfId="365" builtinId="33" hidden="1"/>
    <cellStyle name="Акцент2" xfId="406" builtinId="33" hidden="1"/>
    <cellStyle name="Акцент2" xfId="477" builtinId="33" hidden="1"/>
    <cellStyle name="Акцент2" xfId="517" builtinId="33" hidden="1"/>
    <cellStyle name="Акцент2" xfId="557" builtinId="33" hidden="1"/>
    <cellStyle name="Акцент2" xfId="597" builtinId="33" hidden="1"/>
    <cellStyle name="Акцент2" xfId="146" builtinId="33" hidden="1"/>
    <cellStyle name="Акцент2" xfId="678" builtinId="33" hidden="1"/>
    <cellStyle name="Акцент2" xfId="718" builtinId="33" hidden="1"/>
    <cellStyle name="Акцент2" xfId="758" builtinId="33" hidden="1"/>
    <cellStyle name="Акцент2" xfId="798" builtinId="33" hidden="1"/>
    <cellStyle name="Акцент2" xfId="105" builtinId="33" hidden="1"/>
    <cellStyle name="Акцент2" xfId="873" builtinId="33" hidden="1"/>
    <cellStyle name="Акцент2" xfId="913" builtinId="33" hidden="1"/>
    <cellStyle name="Акцент2" xfId="953" builtinId="33" hidden="1"/>
    <cellStyle name="Акцент2" xfId="993" builtinId="33" hidden="1"/>
    <cellStyle name="Акцент2" xfId="129" builtinId="33" hidden="1"/>
    <cellStyle name="Акцент2" xfId="1063" builtinId="33" hidden="1"/>
    <cellStyle name="Акцент2" xfId="1103" builtinId="33" hidden="1"/>
    <cellStyle name="Акцент2" xfId="1143" builtinId="33" hidden="1"/>
    <cellStyle name="Акцент2" xfId="1183" builtinId="33" hidden="1"/>
    <cellStyle name="Акцент2" xfId="448" builtinId="33" hidden="1"/>
    <cellStyle name="Акцент2" xfId="1247" builtinId="33" hidden="1"/>
    <cellStyle name="Акцент2" xfId="1287" builtinId="33" hidden="1"/>
    <cellStyle name="Акцент2" xfId="1327" builtinId="33" hidden="1"/>
    <cellStyle name="Акцент2" xfId="1367" builtinId="33" hidden="1"/>
    <cellStyle name="Акцент2" xfId="649" builtinId="33" hidden="1"/>
    <cellStyle name="Акцент2" xfId="1425" builtinId="33" hidden="1"/>
    <cellStyle name="Акцент2" xfId="1465" builtinId="33" hidden="1"/>
    <cellStyle name="Акцент2" xfId="1505" builtinId="33" hidden="1"/>
    <cellStyle name="Акцент2" xfId="1545" builtinId="33" hidden="1"/>
    <cellStyle name="Акцент2" xfId="1606" builtinId="33" hidden="1"/>
    <cellStyle name="Акцент2" xfId="1657" builtinId="33" hidden="1"/>
    <cellStyle name="Акцент2" xfId="1697" builtinId="33" hidden="1"/>
    <cellStyle name="Акцент2" xfId="1737" builtinId="33" hidden="1"/>
    <cellStyle name="Акцент2" xfId="1777" builtinId="33" hidden="1"/>
    <cellStyle name="Акцент2" xfId="1571" builtinId="33" hidden="1"/>
    <cellStyle name="Акцент2" xfId="1835" builtinId="33" hidden="1"/>
    <cellStyle name="Акцент2" xfId="1875" builtinId="33" hidden="1"/>
    <cellStyle name="Акцент2" xfId="1915" builtinId="33" hidden="1"/>
    <cellStyle name="Акцент2" xfId="1955" builtinId="33" hidden="1"/>
    <cellStyle name="Акцент3" xfId="80" builtinId="37" hidden="1"/>
    <cellStyle name="Акцент3" xfId="177" builtinId="37" hidden="1"/>
    <cellStyle name="Акцент3" xfId="249" builtinId="37" hidden="1"/>
    <cellStyle name="Акцент3" xfId="289" builtinId="37" hidden="1"/>
    <cellStyle name="Акцент3" xfId="329" builtinId="37" hidden="1"/>
    <cellStyle name="Акцент3" xfId="369" builtinId="37" hidden="1"/>
    <cellStyle name="Акцент3" xfId="410" builtinId="37" hidden="1"/>
    <cellStyle name="Акцент3" xfId="481" builtinId="37" hidden="1"/>
    <cellStyle name="Акцент3" xfId="521" builtinId="37" hidden="1"/>
    <cellStyle name="Акцент3" xfId="561" builtinId="37" hidden="1"/>
    <cellStyle name="Акцент3" xfId="601" builtinId="37" hidden="1"/>
    <cellStyle name="Акцент3" xfId="150" builtinId="37" hidden="1"/>
    <cellStyle name="Акцент3" xfId="682" builtinId="37" hidden="1"/>
    <cellStyle name="Акцент3" xfId="722" builtinId="37" hidden="1"/>
    <cellStyle name="Акцент3" xfId="762" builtinId="37" hidden="1"/>
    <cellStyle name="Акцент3" xfId="802" builtinId="37" hidden="1"/>
    <cellStyle name="Акцент3" xfId="454" builtinId="37" hidden="1"/>
    <cellStyle name="Акцент3" xfId="877" builtinId="37" hidden="1"/>
    <cellStyle name="Акцент3" xfId="917" builtinId="37" hidden="1"/>
    <cellStyle name="Акцент3" xfId="957" builtinId="37" hidden="1"/>
    <cellStyle name="Акцент3" xfId="997" builtinId="37" hidden="1"/>
    <cellStyle name="Акцент3" xfId="655" builtinId="37" hidden="1"/>
    <cellStyle name="Акцент3" xfId="1067" builtinId="37" hidden="1"/>
    <cellStyle name="Акцент3" xfId="1107" builtinId="37" hidden="1"/>
    <cellStyle name="Акцент3" xfId="1147" builtinId="37" hidden="1"/>
    <cellStyle name="Акцент3" xfId="1187" builtinId="37" hidden="1"/>
    <cellStyle name="Акцент3" xfId="850" builtinId="37" hidden="1"/>
    <cellStyle name="Акцент3" xfId="1251" builtinId="37" hidden="1"/>
    <cellStyle name="Акцент3" xfId="1291" builtinId="37" hidden="1"/>
    <cellStyle name="Акцент3" xfId="1331" builtinId="37" hidden="1"/>
    <cellStyle name="Акцент3" xfId="1371" builtinId="37" hidden="1"/>
    <cellStyle name="Акцент3" xfId="1040" builtinId="37" hidden="1"/>
    <cellStyle name="Акцент3" xfId="1429" builtinId="37" hidden="1"/>
    <cellStyle name="Акцент3" xfId="1469" builtinId="37" hidden="1"/>
    <cellStyle name="Акцент3" xfId="1509" builtinId="37" hidden="1"/>
    <cellStyle name="Акцент3" xfId="1549" builtinId="37" hidden="1"/>
    <cellStyle name="Акцент3" xfId="1610" builtinId="37" hidden="1"/>
    <cellStyle name="Акцент3" xfId="1661" builtinId="37" hidden="1"/>
    <cellStyle name="Акцент3" xfId="1701" builtinId="37" hidden="1"/>
    <cellStyle name="Акцент3" xfId="1741" builtinId="37" hidden="1"/>
    <cellStyle name="Акцент3" xfId="1781" builtinId="37" hidden="1"/>
    <cellStyle name="Акцент3" xfId="1567" builtinId="37" hidden="1"/>
    <cellStyle name="Акцент3" xfId="1839" builtinId="37" hidden="1"/>
    <cellStyle name="Акцент3" xfId="1879" builtinId="37" hidden="1"/>
    <cellStyle name="Акцент3" xfId="1919" builtinId="37" hidden="1"/>
    <cellStyle name="Акцент3" xfId="1959" builtinId="37" hidden="1"/>
    <cellStyle name="Акцент4" xfId="84" builtinId="41" hidden="1"/>
    <cellStyle name="Акцент4" xfId="181" builtinId="41" hidden="1"/>
    <cellStyle name="Акцент4" xfId="253" builtinId="41" hidden="1"/>
    <cellStyle name="Акцент4" xfId="293" builtinId="41" hidden="1"/>
    <cellStyle name="Акцент4" xfId="333" builtinId="41" hidden="1"/>
    <cellStyle name="Акцент4" xfId="373" builtinId="41" hidden="1"/>
    <cellStyle name="Акцент4" xfId="414" builtinId="41" hidden="1"/>
    <cellStyle name="Акцент4" xfId="485" builtinId="41" hidden="1"/>
    <cellStyle name="Акцент4" xfId="525" builtinId="41" hidden="1"/>
    <cellStyle name="Акцент4" xfId="565" builtinId="41" hidden="1"/>
    <cellStyle name="Акцент4" xfId="605" builtinId="41" hidden="1"/>
    <cellStyle name="Акцент4" xfId="618" builtinId="41" hidden="1"/>
    <cellStyle name="Акцент4" xfId="686" builtinId="41" hidden="1"/>
    <cellStyle name="Акцент4" xfId="726" builtinId="41" hidden="1"/>
    <cellStyle name="Акцент4" xfId="766" builtinId="41" hidden="1"/>
    <cellStyle name="Акцент4" xfId="806" builtinId="41" hidden="1"/>
    <cellStyle name="Акцент4" xfId="819" builtinId="41" hidden="1"/>
    <cellStyle name="Акцент4" xfId="881" builtinId="41" hidden="1"/>
    <cellStyle name="Акцент4" xfId="921" builtinId="41" hidden="1"/>
    <cellStyle name="Акцент4" xfId="961" builtinId="41" hidden="1"/>
    <cellStyle name="Акцент4" xfId="1001" builtinId="41" hidden="1"/>
    <cellStyle name="Акцент4" xfId="1014" builtinId="41" hidden="1"/>
    <cellStyle name="Акцент4" xfId="1071" builtinId="41" hidden="1"/>
    <cellStyle name="Акцент4" xfId="1111" builtinId="41" hidden="1"/>
    <cellStyle name="Акцент4" xfId="1151" builtinId="41" hidden="1"/>
    <cellStyle name="Акцент4" xfId="1191" builtinId="41" hidden="1"/>
    <cellStyle name="Акцент4" xfId="1204" builtinId="41" hidden="1"/>
    <cellStyle name="Акцент4" xfId="1255" builtinId="41" hidden="1"/>
    <cellStyle name="Акцент4" xfId="1295" builtinId="41" hidden="1"/>
    <cellStyle name="Акцент4" xfId="1335" builtinId="41" hidden="1"/>
    <cellStyle name="Акцент4" xfId="1375" builtinId="41" hidden="1"/>
    <cellStyle name="Акцент4" xfId="1388" builtinId="41" hidden="1"/>
    <cellStyle name="Акцент4" xfId="1433" builtinId="41" hidden="1"/>
    <cellStyle name="Акцент4" xfId="1473" builtinId="41" hidden="1"/>
    <cellStyle name="Акцент4" xfId="1513" builtinId="41" hidden="1"/>
    <cellStyle name="Акцент4" xfId="1553" builtinId="41" hidden="1"/>
    <cellStyle name="Акцент4" xfId="1614" builtinId="41" hidden="1"/>
    <cellStyle name="Акцент4" xfId="1665" builtinId="41" hidden="1"/>
    <cellStyle name="Акцент4" xfId="1705" builtinId="41" hidden="1"/>
    <cellStyle name="Акцент4" xfId="1745" builtinId="41" hidden="1"/>
    <cellStyle name="Акцент4" xfId="1785" builtinId="41" hidden="1"/>
    <cellStyle name="Акцент4" xfId="1798" builtinId="41" hidden="1"/>
    <cellStyle name="Акцент4" xfId="1843" builtinId="41" hidden="1"/>
    <cellStyle name="Акцент4" xfId="1883" builtinId="41" hidden="1"/>
    <cellStyle name="Акцент4" xfId="1923" builtinId="41" hidden="1"/>
    <cellStyle name="Акцент4" xfId="1963" builtinId="41" hidden="1"/>
    <cellStyle name="Акцент5" xfId="88" builtinId="45" hidden="1"/>
    <cellStyle name="Акцент5" xfId="185" builtinId="45" hidden="1"/>
    <cellStyle name="Акцент5" xfId="257" builtinId="45" hidden="1"/>
    <cellStyle name="Акцент5" xfId="297" builtinId="45" hidden="1"/>
    <cellStyle name="Акцент5" xfId="337" builtinId="45" hidden="1"/>
    <cellStyle name="Акцент5" xfId="377" builtinId="45" hidden="1"/>
    <cellStyle name="Акцент5" xfId="418" builtinId="45" hidden="1"/>
    <cellStyle name="Акцент5" xfId="489" builtinId="45" hidden="1"/>
    <cellStyle name="Акцент5" xfId="529" builtinId="45" hidden="1"/>
    <cellStyle name="Акцент5" xfId="569" builtinId="45" hidden="1"/>
    <cellStyle name="Акцент5" xfId="609" builtinId="45" hidden="1"/>
    <cellStyle name="Акцент5" xfId="622" builtinId="45" hidden="1"/>
    <cellStyle name="Акцент5" xfId="690" builtinId="45" hidden="1"/>
    <cellStyle name="Акцент5" xfId="730" builtinId="45" hidden="1"/>
    <cellStyle name="Акцент5" xfId="770" builtinId="45" hidden="1"/>
    <cellStyle name="Акцент5" xfId="810" builtinId="45" hidden="1"/>
    <cellStyle name="Акцент5" xfId="823" builtinId="45" hidden="1"/>
    <cellStyle name="Акцент5" xfId="885" builtinId="45" hidden="1"/>
    <cellStyle name="Акцент5" xfId="925" builtinId="45" hidden="1"/>
    <cellStyle name="Акцент5" xfId="965" builtinId="45" hidden="1"/>
    <cellStyle name="Акцент5" xfId="1005" builtinId="45" hidden="1"/>
    <cellStyle name="Акцент5" xfId="1018" builtinId="45" hidden="1"/>
    <cellStyle name="Акцент5" xfId="1075" builtinId="45" hidden="1"/>
    <cellStyle name="Акцент5" xfId="1115" builtinId="45" hidden="1"/>
    <cellStyle name="Акцент5" xfId="1155" builtinId="45" hidden="1"/>
    <cellStyle name="Акцент5" xfId="1195" builtinId="45" hidden="1"/>
    <cellStyle name="Акцент5" xfId="1208" builtinId="45" hidden="1"/>
    <cellStyle name="Акцент5" xfId="1259" builtinId="45" hidden="1"/>
    <cellStyle name="Акцент5" xfId="1299" builtinId="45" hidden="1"/>
    <cellStyle name="Акцент5" xfId="1339" builtinId="45" hidden="1"/>
    <cellStyle name="Акцент5" xfId="1379" builtinId="45" hidden="1"/>
    <cellStyle name="Акцент5" xfId="1392" builtinId="45" hidden="1"/>
    <cellStyle name="Акцент5" xfId="1437" builtinId="45" hidden="1"/>
    <cellStyle name="Акцент5" xfId="1477" builtinId="45" hidden="1"/>
    <cellStyle name="Акцент5" xfId="1517" builtinId="45" hidden="1"/>
    <cellStyle name="Акцент5" xfId="1557" builtinId="45" hidden="1"/>
    <cellStyle name="Акцент5" xfId="1618" builtinId="45" hidden="1"/>
    <cellStyle name="Акцент5" xfId="1669" builtinId="45" hidden="1"/>
    <cellStyle name="Акцент5" xfId="1709" builtinId="45" hidden="1"/>
    <cellStyle name="Акцент5" xfId="1749" builtinId="45" hidden="1"/>
    <cellStyle name="Акцент5" xfId="1789" builtinId="45" hidden="1"/>
    <cellStyle name="Акцент5" xfId="1802" builtinId="45" hidden="1"/>
    <cellStyle name="Акцент5" xfId="1847" builtinId="45" hidden="1"/>
    <cellStyle name="Акцент5" xfId="1887" builtinId="45" hidden="1"/>
    <cellStyle name="Акцент5" xfId="1927" builtinId="45" hidden="1"/>
    <cellStyle name="Акцент5" xfId="1967" builtinId="45" hidden="1"/>
    <cellStyle name="Акцент6" xfId="92" builtinId="49" hidden="1"/>
    <cellStyle name="Акцент6" xfId="189" builtinId="49" hidden="1"/>
    <cellStyle name="Акцент6" xfId="261" builtinId="49" hidden="1"/>
    <cellStyle name="Акцент6" xfId="301" builtinId="49" hidden="1"/>
    <cellStyle name="Акцент6" xfId="341" builtinId="49" hidden="1"/>
    <cellStyle name="Акцент6" xfId="381" builtinId="49" hidden="1"/>
    <cellStyle name="Акцент6" xfId="422" builtinId="49" hidden="1"/>
    <cellStyle name="Акцент6" xfId="493" builtinId="49" hidden="1"/>
    <cellStyle name="Акцент6" xfId="533" builtinId="49" hidden="1"/>
    <cellStyle name="Акцент6" xfId="573" builtinId="49" hidden="1"/>
    <cellStyle name="Акцент6" xfId="613" builtinId="49" hidden="1"/>
    <cellStyle name="Акцент6" xfId="626" builtinId="49" hidden="1"/>
    <cellStyle name="Акцент6" xfId="694" builtinId="49" hidden="1"/>
    <cellStyle name="Акцент6" xfId="734" builtinId="49" hidden="1"/>
    <cellStyle name="Акцент6" xfId="774" builtinId="49" hidden="1"/>
    <cellStyle name="Акцент6" xfId="814" builtinId="49" hidden="1"/>
    <cellStyle name="Акцент6" xfId="827" builtinId="49" hidden="1"/>
    <cellStyle name="Акцент6" xfId="889" builtinId="49" hidden="1"/>
    <cellStyle name="Акцент6" xfId="929" builtinId="49" hidden="1"/>
    <cellStyle name="Акцент6" xfId="969" builtinId="49" hidden="1"/>
    <cellStyle name="Акцент6" xfId="1009" builtinId="49" hidden="1"/>
    <cellStyle name="Акцент6" xfId="1022" builtinId="49" hidden="1"/>
    <cellStyle name="Акцент6" xfId="1079" builtinId="49" hidden="1"/>
    <cellStyle name="Акцент6" xfId="1119" builtinId="49" hidden="1"/>
    <cellStyle name="Акцент6" xfId="1159" builtinId="49" hidden="1"/>
    <cellStyle name="Акцент6" xfId="1199" builtinId="49" hidden="1"/>
    <cellStyle name="Акцент6" xfId="1212" builtinId="49" hidden="1"/>
    <cellStyle name="Акцент6" xfId="1263" builtinId="49" hidden="1"/>
    <cellStyle name="Акцент6" xfId="1303" builtinId="49" hidden="1"/>
    <cellStyle name="Акцент6" xfId="1343" builtinId="49" hidden="1"/>
    <cellStyle name="Акцент6" xfId="1383" builtinId="49" hidden="1"/>
    <cellStyle name="Акцент6" xfId="1396" builtinId="49" hidden="1"/>
    <cellStyle name="Акцент6" xfId="1441" builtinId="49" hidden="1"/>
    <cellStyle name="Акцент6" xfId="1481" builtinId="49" hidden="1"/>
    <cellStyle name="Акцент6" xfId="1521" builtinId="49" hidden="1"/>
    <cellStyle name="Акцент6" xfId="1561" builtinId="49" hidden="1"/>
    <cellStyle name="Акцент6" xfId="1622" builtinId="49" hidden="1"/>
    <cellStyle name="Акцент6" xfId="1673" builtinId="49" hidden="1"/>
    <cellStyle name="Акцент6" xfId="1713" builtinId="49" hidden="1"/>
    <cellStyle name="Акцент6" xfId="1753" builtinId="49" hidden="1"/>
    <cellStyle name="Акцент6" xfId="1793" builtinId="49" hidden="1"/>
    <cellStyle name="Акцент6" xfId="1806" builtinId="49" hidden="1"/>
    <cellStyle name="Акцент6" xfId="1851" builtinId="49" hidden="1"/>
    <cellStyle name="Акцент6" xfId="1891" builtinId="49" hidden="1"/>
    <cellStyle name="Акцент6" xfId="1931" builtinId="49" hidden="1"/>
    <cellStyle name="Акцент6" xfId="1971" builtinId="49" hidden="1"/>
    <cellStyle name="Ввод " xfId="29" builtinId="20" customBuiltin="1"/>
    <cellStyle name="Вывод" xfId="64" builtinId="21" hidden="1"/>
    <cellStyle name="Вывод" xfId="161" builtinId="21" hidden="1"/>
    <cellStyle name="Вывод" xfId="233" builtinId="21" hidden="1"/>
    <cellStyle name="Вывод" xfId="273" builtinId="21" hidden="1"/>
    <cellStyle name="Вывод" xfId="313" builtinId="21" hidden="1"/>
    <cellStyle name="Вывод" xfId="353" builtinId="21" hidden="1"/>
    <cellStyle name="Вывод" xfId="394" builtinId="21" hidden="1"/>
    <cellStyle name="Вывод" xfId="465" builtinId="21" hidden="1"/>
    <cellStyle name="Вывод" xfId="505" builtinId="21" hidden="1"/>
    <cellStyle name="Вывод" xfId="545" builtinId="21" hidden="1"/>
    <cellStyle name="Вывод" xfId="585" builtinId="21" hidden="1"/>
    <cellStyle name="Вывод" xfId="435" builtinId="21" hidden="1"/>
    <cellStyle name="Вывод" xfId="666" builtinId="21" hidden="1"/>
    <cellStyle name="Вывод" xfId="706" builtinId="21" hidden="1"/>
    <cellStyle name="Вывод" xfId="746" builtinId="21" hidden="1"/>
    <cellStyle name="Вывод" xfId="786" builtinId="21" hidden="1"/>
    <cellStyle name="Вывод" xfId="639" builtinId="21" hidden="1"/>
    <cellStyle name="Вывод" xfId="861" builtinId="21" hidden="1"/>
    <cellStyle name="Вывод" xfId="901" builtinId="21" hidden="1"/>
    <cellStyle name="Вывод" xfId="941" builtinId="21" hidden="1"/>
    <cellStyle name="Вывод" xfId="981" builtinId="21" hidden="1"/>
    <cellStyle name="Вывод" xfId="839" builtinId="21" hidden="1"/>
    <cellStyle name="Вывод" xfId="1051" builtinId="21" hidden="1"/>
    <cellStyle name="Вывод" xfId="1091" builtinId="21" hidden="1"/>
    <cellStyle name="Вывод" xfId="1131" builtinId="21" hidden="1"/>
    <cellStyle name="Вывод" xfId="1171" builtinId="21" hidden="1"/>
    <cellStyle name="Вывод" xfId="1034" builtinId="21" hidden="1"/>
    <cellStyle name="Вывод" xfId="1235" builtinId="21" hidden="1"/>
    <cellStyle name="Вывод" xfId="1275" builtinId="21" hidden="1"/>
    <cellStyle name="Вывод" xfId="1315" builtinId="21" hidden="1"/>
    <cellStyle name="Вывод" xfId="1355" builtinId="21" hidden="1"/>
    <cellStyle name="Вывод" xfId="1224" builtinId="21" hidden="1"/>
    <cellStyle name="Вывод" xfId="1413" builtinId="21" hidden="1"/>
    <cellStyle name="Вывод" xfId="1453" builtinId="21" hidden="1"/>
    <cellStyle name="Вывод" xfId="1493" builtinId="21" hidden="1"/>
    <cellStyle name="Вывод" xfId="1533" builtinId="21" hidden="1"/>
    <cellStyle name="Вывод" xfId="1594" builtinId="21" hidden="1"/>
    <cellStyle name="Вывод" xfId="1645" builtinId="21" hidden="1"/>
    <cellStyle name="Вывод" xfId="1685" builtinId="21" hidden="1"/>
    <cellStyle name="Вывод" xfId="1725" builtinId="21" hidden="1"/>
    <cellStyle name="Вывод" xfId="1765" builtinId="21" hidden="1"/>
    <cellStyle name="Вывод" xfId="1634" builtinId="21" hidden="1"/>
    <cellStyle name="Вывод" xfId="1823" builtinId="21" hidden="1"/>
    <cellStyle name="Вывод" xfId="1863" builtinId="21" hidden="1"/>
    <cellStyle name="Вывод" xfId="1903" builtinId="21" hidden="1"/>
    <cellStyle name="Вывод" xfId="1943" builtinId="21" hidden="1"/>
    <cellStyle name="Вычисление" xfId="65" builtinId="22" hidden="1"/>
    <cellStyle name="Вычисление" xfId="162" builtinId="22" hidden="1"/>
    <cellStyle name="Вычисление" xfId="234" builtinId="22" hidden="1"/>
    <cellStyle name="Вычисление" xfId="274" builtinId="22" hidden="1"/>
    <cellStyle name="Вычисление" xfId="314" builtinId="22" hidden="1"/>
    <cellStyle name="Вычисление" xfId="354" builtinId="22" hidden="1"/>
    <cellStyle name="Вычисление" xfId="395" builtinId="22" hidden="1"/>
    <cellStyle name="Вычисление" xfId="466" builtinId="22" hidden="1"/>
    <cellStyle name="Вычисление" xfId="506" builtinId="22" hidden="1"/>
    <cellStyle name="Вычисление" xfId="546" builtinId="22" hidden="1"/>
    <cellStyle name="Вычисление" xfId="586" builtinId="22" hidden="1"/>
    <cellStyle name="Вычисление" xfId="434" builtinId="22" hidden="1"/>
    <cellStyle name="Вычисление" xfId="667" builtinId="22" hidden="1"/>
    <cellStyle name="Вычисление" xfId="707" builtinId="22" hidden="1"/>
    <cellStyle name="Вычисление" xfId="747" builtinId="22" hidden="1"/>
    <cellStyle name="Вычисление" xfId="787" builtinId="22" hidden="1"/>
    <cellStyle name="Вычисление" xfId="638" builtinId="22" hidden="1"/>
    <cellStyle name="Вычисление" xfId="862" builtinId="22" hidden="1"/>
    <cellStyle name="Вычисление" xfId="902" builtinId="22" hidden="1"/>
    <cellStyle name="Вычисление" xfId="942" builtinId="22" hidden="1"/>
    <cellStyle name="Вычисление" xfId="982" builtinId="22" hidden="1"/>
    <cellStyle name="Вычисление" xfId="838" builtinId="22" hidden="1"/>
    <cellStyle name="Вычисление" xfId="1052" builtinId="22" hidden="1"/>
    <cellStyle name="Вычисление" xfId="1092" builtinId="22" hidden="1"/>
    <cellStyle name="Вычисление" xfId="1132" builtinId="22" hidden="1"/>
    <cellStyle name="Вычисление" xfId="1172" builtinId="22" hidden="1"/>
    <cellStyle name="Вычисление" xfId="1033" builtinId="22" hidden="1"/>
    <cellStyle name="Вычисление" xfId="1236" builtinId="22" hidden="1"/>
    <cellStyle name="Вычисление" xfId="1276" builtinId="22" hidden="1"/>
    <cellStyle name="Вычисление" xfId="1316" builtinId="22" hidden="1"/>
    <cellStyle name="Вычисление" xfId="1356" builtinId="22" hidden="1"/>
    <cellStyle name="Вычисление" xfId="1223" builtinId="22" hidden="1"/>
    <cellStyle name="Вычисление" xfId="1414" builtinId="22" hidden="1"/>
    <cellStyle name="Вычисление" xfId="1454" builtinId="22" hidden="1"/>
    <cellStyle name="Вычисление" xfId="1494" builtinId="22" hidden="1"/>
    <cellStyle name="Вычисление" xfId="1534" builtinId="22" hidden="1"/>
    <cellStyle name="Вычисление" xfId="1595" builtinId="22" hidden="1"/>
    <cellStyle name="Вычисление" xfId="1646" builtinId="22" hidden="1"/>
    <cellStyle name="Вычисление" xfId="1686" builtinId="22" hidden="1"/>
    <cellStyle name="Вычисление" xfId="1726" builtinId="22" hidden="1"/>
    <cellStyle name="Вычисление" xfId="1766" builtinId="22" hidden="1"/>
    <cellStyle name="Вычисление" xfId="1633" builtinId="22" hidden="1"/>
    <cellStyle name="Вычисление" xfId="1824" builtinId="22" hidden="1"/>
    <cellStyle name="Вычисление" xfId="1864" builtinId="22" hidden="1"/>
    <cellStyle name="Вычисление" xfId="1904" builtinId="22" hidden="1"/>
    <cellStyle name="Вычисление" xfId="1944" builtinId="22" hidden="1"/>
    <cellStyle name="Гиперссылка" xfId="30" builtinId="8" customBuiltin="1"/>
    <cellStyle name="Гиперссылка 2" xfId="209"/>
    <cellStyle name="Гиперссылка 2 2" xfId="31"/>
    <cellStyle name="Гиперссылка 3" xfId="210"/>
    <cellStyle name="Гиперссылка 4" xfId="211"/>
    <cellStyle name="Гиперссылка 5" xfId="208"/>
    <cellStyle name="Денежный" xfId="98" builtinId="4" hidden="1"/>
    <cellStyle name="Денежный" xfId="195" builtinId="4" hidden="1"/>
    <cellStyle name="Денежный" xfId="428" builtinId="4" hidden="1"/>
    <cellStyle name="Денежный" xfId="632" builtinId="4" hidden="1"/>
    <cellStyle name="Денежный" xfId="833" builtinId="4" hidden="1"/>
    <cellStyle name="Денежный" xfId="1028" builtinId="4" hidden="1"/>
    <cellStyle name="Денежный" xfId="1218" builtinId="4" hidden="1"/>
    <cellStyle name="Денежный" xfId="1402" builtinId="4" hidden="1"/>
    <cellStyle name="Денежный" xfId="1628" builtinId="4" hidden="1"/>
    <cellStyle name="Денежный" xfId="1812" builtinId="4" hidden="1"/>
    <cellStyle name="Денежный [0]" xfId="99" builtinId="7" hidden="1"/>
    <cellStyle name="Денежный [0]" xfId="196" builtinId="7" hidden="1"/>
    <cellStyle name="Денежный [0]" xfId="429" builtinId="7" hidden="1"/>
    <cellStyle name="Денежный [0]" xfId="633" builtinId="7" hidden="1"/>
    <cellStyle name="Денежный [0]" xfId="834" builtinId="7" hidden="1"/>
    <cellStyle name="Денежный [0]" xfId="1029" builtinId="7" hidden="1"/>
    <cellStyle name="Денежный [0]" xfId="1219" builtinId="7" hidden="1"/>
    <cellStyle name="Денежный [0]" xfId="1403" builtinId="7" hidden="1"/>
    <cellStyle name="Денежный [0]" xfId="1629" builtinId="7" hidden="1"/>
    <cellStyle name="Денежный [0]" xfId="1813" builtinId="7" hidden="1"/>
    <cellStyle name="Денежный_Forma_1 2" xfId="212"/>
    <cellStyle name="Заголовок" xfId="32"/>
    <cellStyle name="Заголовок 1" xfId="57" builtinId="16" hidden="1"/>
    <cellStyle name="Заголовок 1" xfId="154" builtinId="16" hidden="1"/>
    <cellStyle name="Заголовок 1" xfId="226" builtinId="16" hidden="1"/>
    <cellStyle name="Заголовок 1" xfId="266" builtinId="16" hidden="1"/>
    <cellStyle name="Заголовок 1" xfId="306" builtinId="16" hidden="1"/>
    <cellStyle name="Заголовок 1" xfId="346" builtinId="16" hidden="1"/>
    <cellStyle name="Заголовок 1" xfId="387" builtinId="16" hidden="1"/>
    <cellStyle name="Заголовок 1" xfId="458" builtinId="16" hidden="1"/>
    <cellStyle name="Заголовок 1" xfId="498" builtinId="16" hidden="1"/>
    <cellStyle name="Заголовок 1" xfId="538" builtinId="16" hidden="1"/>
    <cellStyle name="Заголовок 1" xfId="578" builtinId="16" hidden="1"/>
    <cellStyle name="Заголовок 1" xfId="132" builtinId="16" hidden="1"/>
    <cellStyle name="Заголовок 1" xfId="659" builtinId="16" hidden="1"/>
    <cellStyle name="Заголовок 1" xfId="699" builtinId="16" hidden="1"/>
    <cellStyle name="Заголовок 1" xfId="739" builtinId="16" hidden="1"/>
    <cellStyle name="Заголовок 1" xfId="779" builtinId="16" hidden="1"/>
    <cellStyle name="Заголовок 1" xfId="116" builtinId="16" hidden="1"/>
    <cellStyle name="Заголовок 1" xfId="854" builtinId="16" hidden="1"/>
    <cellStyle name="Заголовок 1" xfId="894" builtinId="16" hidden="1"/>
    <cellStyle name="Заголовок 1" xfId="934" builtinId="16" hidden="1"/>
    <cellStyle name="Заголовок 1" xfId="974" builtinId="16" hidden="1"/>
    <cellStyle name="Заголовок 1" xfId="443" builtinId="16" hidden="1"/>
    <cellStyle name="Заголовок 1" xfId="1044" builtinId="16" hidden="1"/>
    <cellStyle name="Заголовок 1" xfId="1084" builtinId="16" hidden="1"/>
    <cellStyle name="Заголовок 1" xfId="1124" builtinId="16" hidden="1"/>
    <cellStyle name="Заголовок 1" xfId="1164" builtinId="16" hidden="1"/>
    <cellStyle name="Заголовок 1" xfId="646" builtinId="16" hidden="1"/>
    <cellStyle name="Заголовок 1" xfId="1228" builtinId="16" hidden="1"/>
    <cellStyle name="Заголовок 1" xfId="1268" builtinId="16" hidden="1"/>
    <cellStyle name="Заголовок 1" xfId="1308" builtinId="16" hidden="1"/>
    <cellStyle name="Заголовок 1" xfId="1348" builtinId="16" hidden="1"/>
    <cellStyle name="Заголовок 1" xfId="846" builtinId="16" hidden="1"/>
    <cellStyle name="Заголовок 1" xfId="1406" builtinId="16" hidden="1"/>
    <cellStyle name="Заголовок 1" xfId="1446" builtinId="16" hidden="1"/>
    <cellStyle name="Заголовок 1" xfId="1486" builtinId="16" hidden="1"/>
    <cellStyle name="Заголовок 1" xfId="1526" builtinId="16" hidden="1"/>
    <cellStyle name="Заголовок 1" xfId="1587" builtinId="16" hidden="1"/>
    <cellStyle name="Заголовок 1" xfId="1638" builtinId="16" hidden="1"/>
    <cellStyle name="Заголовок 1" xfId="1678" builtinId="16" hidden="1"/>
    <cellStyle name="Заголовок 1" xfId="1718" builtinId="16" hidden="1"/>
    <cellStyle name="Заголовок 1" xfId="1758" builtinId="16" hidden="1"/>
    <cellStyle name="Заголовок 1" xfId="1585" builtinId="16" hidden="1"/>
    <cellStyle name="Заголовок 1" xfId="1816" builtinId="16" hidden="1"/>
    <cellStyle name="Заголовок 1" xfId="1856" builtinId="16" hidden="1"/>
    <cellStyle name="Заголовок 1" xfId="1896" builtinId="16" hidden="1"/>
    <cellStyle name="Заголовок 1" xfId="1936" builtinId="16" hidden="1"/>
    <cellStyle name="Заголовок 2" xfId="58" builtinId="17" hidden="1"/>
    <cellStyle name="Заголовок 2" xfId="155" builtinId="17" hidden="1"/>
    <cellStyle name="Заголовок 2" xfId="227" builtinId="17" hidden="1"/>
    <cellStyle name="Заголовок 2" xfId="267" builtinId="17" hidden="1"/>
    <cellStyle name="Заголовок 2" xfId="307" builtinId="17" hidden="1"/>
    <cellStyle name="Заголовок 2" xfId="347" builtinId="17" hidden="1"/>
    <cellStyle name="Заголовок 2" xfId="388" builtinId="17" hidden="1"/>
    <cellStyle name="Заголовок 2" xfId="459" builtinId="17" hidden="1"/>
    <cellStyle name="Заголовок 2" xfId="499" builtinId="17" hidden="1"/>
    <cellStyle name="Заголовок 2" xfId="539" builtinId="17" hidden="1"/>
    <cellStyle name="Заголовок 2" xfId="579" builtinId="17" hidden="1"/>
    <cellStyle name="Заголовок 2" xfId="102" builtinId="17" hidden="1"/>
    <cellStyle name="Заголовок 2" xfId="660" builtinId="17" hidden="1"/>
    <cellStyle name="Заголовок 2" xfId="700" builtinId="17" hidden="1"/>
    <cellStyle name="Заголовок 2" xfId="740" builtinId="17" hidden="1"/>
    <cellStyle name="Заголовок 2" xfId="780" builtinId="17" hidden="1"/>
    <cellStyle name="Заголовок 2" xfId="115" builtinId="17" hidden="1"/>
    <cellStyle name="Заголовок 2" xfId="855" builtinId="17" hidden="1"/>
    <cellStyle name="Заголовок 2" xfId="895" builtinId="17" hidden="1"/>
    <cellStyle name="Заголовок 2" xfId="935" builtinId="17" hidden="1"/>
    <cellStyle name="Заголовок 2" xfId="975" builtinId="17" hidden="1"/>
    <cellStyle name="Заголовок 2" xfId="122" builtinId="17" hidden="1"/>
    <cellStyle name="Заголовок 2" xfId="1045" builtinId="17" hidden="1"/>
    <cellStyle name="Заголовок 2" xfId="1085" builtinId="17" hidden="1"/>
    <cellStyle name="Заголовок 2" xfId="1125" builtinId="17" hidden="1"/>
    <cellStyle name="Заголовок 2" xfId="1165" builtinId="17" hidden="1"/>
    <cellStyle name="Заголовок 2" xfId="120" builtinId="17" hidden="1"/>
    <cellStyle name="Заголовок 2" xfId="1229" builtinId="17" hidden="1"/>
    <cellStyle name="Заголовок 2" xfId="1269" builtinId="17" hidden="1"/>
    <cellStyle name="Заголовок 2" xfId="1309" builtinId="17" hidden="1"/>
    <cellStyle name="Заголовок 2" xfId="1349" builtinId="17" hidden="1"/>
    <cellStyle name="Заголовок 2" xfId="121" builtinId="17" hidden="1"/>
    <cellStyle name="Заголовок 2" xfId="1407" builtinId="17" hidden="1"/>
    <cellStyle name="Заголовок 2" xfId="1447" builtinId="17" hidden="1"/>
    <cellStyle name="Заголовок 2" xfId="1487" builtinId="17" hidden="1"/>
    <cellStyle name="Заголовок 2" xfId="1527" builtinId="17" hidden="1"/>
    <cellStyle name="Заголовок 2" xfId="1588" builtinId="17" hidden="1"/>
    <cellStyle name="Заголовок 2" xfId="1639" builtinId="17" hidden="1"/>
    <cellStyle name="Заголовок 2" xfId="1679" builtinId="17" hidden="1"/>
    <cellStyle name="Заголовок 2" xfId="1719" builtinId="17" hidden="1"/>
    <cellStyle name="Заголовок 2" xfId="1759" builtinId="17" hidden="1"/>
    <cellStyle name="Заголовок 2" xfId="1584" builtinId="17" hidden="1"/>
    <cellStyle name="Заголовок 2" xfId="1817" builtinId="17" hidden="1"/>
    <cellStyle name="Заголовок 2" xfId="1857" builtinId="17" hidden="1"/>
    <cellStyle name="Заголовок 2" xfId="1897" builtinId="17" hidden="1"/>
    <cellStyle name="Заголовок 2" xfId="1937" builtinId="17" hidden="1"/>
    <cellStyle name="Заголовок 3" xfId="59" builtinId="18" hidden="1"/>
    <cellStyle name="Заголовок 3" xfId="156" builtinId="18" hidden="1"/>
    <cellStyle name="Заголовок 3" xfId="228" builtinId="18" hidden="1"/>
    <cellStyle name="Заголовок 3" xfId="268" builtinId="18" hidden="1"/>
    <cellStyle name="Заголовок 3" xfId="308" builtinId="18" hidden="1"/>
    <cellStyle name="Заголовок 3" xfId="348" builtinId="18" hidden="1"/>
    <cellStyle name="Заголовок 3" xfId="389" builtinId="18" hidden="1"/>
    <cellStyle name="Заголовок 3" xfId="460" builtinId="18" hidden="1"/>
    <cellStyle name="Заголовок 3" xfId="500" builtinId="18" hidden="1"/>
    <cellStyle name="Заголовок 3" xfId="540" builtinId="18" hidden="1"/>
    <cellStyle name="Заголовок 3" xfId="580" builtinId="18" hidden="1"/>
    <cellStyle name="Заголовок 3" xfId="133" builtinId="18" hidden="1"/>
    <cellStyle name="Заголовок 3" xfId="661" builtinId="18" hidden="1"/>
    <cellStyle name="Заголовок 3" xfId="701" builtinId="18" hidden="1"/>
    <cellStyle name="Заголовок 3" xfId="741" builtinId="18" hidden="1"/>
    <cellStyle name="Заголовок 3" xfId="781" builtinId="18" hidden="1"/>
    <cellStyle name="Заголовок 3" xfId="452" builtinId="18" hidden="1"/>
    <cellStyle name="Заголовок 3" xfId="856" builtinId="18" hidden="1"/>
    <cellStyle name="Заголовок 3" xfId="896" builtinId="18" hidden="1"/>
    <cellStyle name="Заголовок 3" xfId="936" builtinId="18" hidden="1"/>
    <cellStyle name="Заголовок 3" xfId="976" builtinId="18" hidden="1"/>
    <cellStyle name="Заголовок 3" xfId="653" builtinId="18" hidden="1"/>
    <cellStyle name="Заголовок 3" xfId="1046" builtinId="18" hidden="1"/>
    <cellStyle name="Заголовок 3" xfId="1086" builtinId="18" hidden="1"/>
    <cellStyle name="Заголовок 3" xfId="1126" builtinId="18" hidden="1"/>
    <cellStyle name="Заголовок 3" xfId="1166" builtinId="18" hidden="1"/>
    <cellStyle name="Заголовок 3" xfId="848" builtinId="18" hidden="1"/>
    <cellStyle name="Заголовок 3" xfId="1230" builtinId="18" hidden="1"/>
    <cellStyle name="Заголовок 3" xfId="1270" builtinId="18" hidden="1"/>
    <cellStyle name="Заголовок 3" xfId="1310" builtinId="18" hidden="1"/>
    <cellStyle name="Заголовок 3" xfId="1350" builtinId="18" hidden="1"/>
    <cellStyle name="Заголовок 3" xfId="1038" builtinId="18" hidden="1"/>
    <cellStyle name="Заголовок 3" xfId="1408" builtinId="18" hidden="1"/>
    <cellStyle name="Заголовок 3" xfId="1448" builtinId="18" hidden="1"/>
    <cellStyle name="Заголовок 3" xfId="1488" builtinId="18" hidden="1"/>
    <cellStyle name="Заголовок 3" xfId="1528" builtinId="18" hidden="1"/>
    <cellStyle name="Заголовок 3" xfId="1589" builtinId="18" hidden="1"/>
    <cellStyle name="Заголовок 3" xfId="1640" builtinId="18" hidden="1"/>
    <cellStyle name="Заголовок 3" xfId="1680" builtinId="18" hidden="1"/>
    <cellStyle name="Заголовок 3" xfId="1720" builtinId="18" hidden="1"/>
    <cellStyle name="Заголовок 3" xfId="1760" builtinId="18" hidden="1"/>
    <cellStyle name="Заголовок 3" xfId="1583" builtinId="18" hidden="1"/>
    <cellStyle name="Заголовок 3" xfId="1818" builtinId="18" hidden="1"/>
    <cellStyle name="Заголовок 3" xfId="1858" builtinId="18" hidden="1"/>
    <cellStyle name="Заголовок 3" xfId="1898" builtinId="18" hidden="1"/>
    <cellStyle name="Заголовок 3" xfId="1938" builtinId="18" hidden="1"/>
    <cellStyle name="Заголовок 4" xfId="60" builtinId="19" hidden="1"/>
    <cellStyle name="Заголовок 4" xfId="157" builtinId="19" hidden="1"/>
    <cellStyle name="Заголовок 4" xfId="229" builtinId="19" hidden="1"/>
    <cellStyle name="Заголовок 4" xfId="269" builtinId="19" hidden="1"/>
    <cellStyle name="Заголовок 4" xfId="309" builtinId="19" hidden="1"/>
    <cellStyle name="Заголовок 4" xfId="349" builtinId="19" hidden="1"/>
    <cellStyle name="Заголовок 4" xfId="390" builtinId="19" hidden="1"/>
    <cellStyle name="Заголовок 4" xfId="461" builtinId="19" hidden="1"/>
    <cellStyle name="Заголовок 4" xfId="501" builtinId="19" hidden="1"/>
    <cellStyle name="Заголовок 4" xfId="541" builtinId="19" hidden="1"/>
    <cellStyle name="Заголовок 4" xfId="581" builtinId="19" hidden="1"/>
    <cellStyle name="Заголовок 4" xfId="134" builtinId="19" hidden="1"/>
    <cellStyle name="Заголовок 4" xfId="662" builtinId="19" hidden="1"/>
    <cellStyle name="Заголовок 4" xfId="702" builtinId="19" hidden="1"/>
    <cellStyle name="Заголовок 4" xfId="742" builtinId="19" hidden="1"/>
    <cellStyle name="Заголовок 4" xfId="782" builtinId="19" hidden="1"/>
    <cellStyle name="Заголовок 4" xfId="451" builtinId="19" hidden="1"/>
    <cellStyle name="Заголовок 4" xfId="857" builtinId="19" hidden="1"/>
    <cellStyle name="Заголовок 4" xfId="897" builtinId="19" hidden="1"/>
    <cellStyle name="Заголовок 4" xfId="937" builtinId="19" hidden="1"/>
    <cellStyle name="Заголовок 4" xfId="977" builtinId="19" hidden="1"/>
    <cellStyle name="Заголовок 4" xfId="652" builtinId="19" hidden="1"/>
    <cellStyle name="Заголовок 4" xfId="1047" builtinId="19" hidden="1"/>
    <cellStyle name="Заголовок 4" xfId="1087" builtinId="19" hidden="1"/>
    <cellStyle name="Заголовок 4" xfId="1127" builtinId="19" hidden="1"/>
    <cellStyle name="Заголовок 4" xfId="1167" builtinId="19" hidden="1"/>
    <cellStyle name="Заголовок 4" xfId="847" builtinId="19" hidden="1"/>
    <cellStyle name="Заголовок 4" xfId="1231" builtinId="19" hidden="1"/>
    <cellStyle name="Заголовок 4" xfId="1271" builtinId="19" hidden="1"/>
    <cellStyle name="Заголовок 4" xfId="1311" builtinId="19" hidden="1"/>
    <cellStyle name="Заголовок 4" xfId="1351" builtinId="19" hidden="1"/>
    <cellStyle name="Заголовок 4" xfId="1037" builtinId="19" hidden="1"/>
    <cellStyle name="Заголовок 4" xfId="1409" builtinId="19" hidden="1"/>
    <cellStyle name="Заголовок 4" xfId="1449" builtinId="19" hidden="1"/>
    <cellStyle name="Заголовок 4" xfId="1489" builtinId="19" hidden="1"/>
    <cellStyle name="Заголовок 4" xfId="1529" builtinId="19" hidden="1"/>
    <cellStyle name="Заголовок 4" xfId="1590" builtinId="19" hidden="1"/>
    <cellStyle name="Заголовок 4" xfId="1641" builtinId="19" hidden="1"/>
    <cellStyle name="Заголовок 4" xfId="1681" builtinId="19" hidden="1"/>
    <cellStyle name="Заголовок 4" xfId="1721" builtinId="19" hidden="1"/>
    <cellStyle name="Заголовок 4" xfId="1761" builtinId="19" hidden="1"/>
    <cellStyle name="Заголовок 4" xfId="1582" builtinId="19" hidden="1"/>
    <cellStyle name="Заголовок 4" xfId="1819" builtinId="19" hidden="1"/>
    <cellStyle name="Заголовок 4" xfId="1859" builtinId="19" hidden="1"/>
    <cellStyle name="Заголовок 4" xfId="1899" builtinId="19" hidden="1"/>
    <cellStyle name="Заголовок 4" xfId="1939" builtinId="19" hidden="1"/>
    <cellStyle name="ЗаголовокСтолбца" xfId="33"/>
    <cellStyle name="Значение" xfId="34"/>
    <cellStyle name="Итог" xfId="71" builtinId="25" hidden="1"/>
    <cellStyle name="Итог" xfId="168" builtinId="25" hidden="1"/>
    <cellStyle name="Итог" xfId="240" builtinId="25" hidden="1"/>
    <cellStyle name="Итог" xfId="280" builtinId="25" hidden="1"/>
    <cellStyle name="Итог" xfId="320" builtinId="25" hidden="1"/>
    <cellStyle name="Итог" xfId="360" builtinId="25" hidden="1"/>
    <cellStyle name="Итог" xfId="401" builtinId="25" hidden="1"/>
    <cellStyle name="Итог" xfId="472" builtinId="25" hidden="1"/>
    <cellStyle name="Итог" xfId="512" builtinId="25" hidden="1"/>
    <cellStyle name="Итог" xfId="552" builtinId="25" hidden="1"/>
    <cellStyle name="Итог" xfId="592" builtinId="25" hidden="1"/>
    <cellStyle name="Итог" xfId="141" builtinId="25" hidden="1"/>
    <cellStyle name="Итог" xfId="673" builtinId="25" hidden="1"/>
    <cellStyle name="Итог" xfId="713" builtinId="25" hidden="1"/>
    <cellStyle name="Итог" xfId="753" builtinId="25" hidden="1"/>
    <cellStyle name="Итог" xfId="793" builtinId="25" hidden="1"/>
    <cellStyle name="Итог" xfId="110" builtinId="25" hidden="1"/>
    <cellStyle name="Итог" xfId="868" builtinId="25" hidden="1"/>
    <cellStyle name="Итог" xfId="908" builtinId="25" hidden="1"/>
    <cellStyle name="Итог" xfId="948" builtinId="25" hidden="1"/>
    <cellStyle name="Итог" xfId="988" builtinId="25" hidden="1"/>
    <cellStyle name="Итог" xfId="440" builtinId="25" hidden="1"/>
    <cellStyle name="Итог" xfId="1058" builtinId="25" hidden="1"/>
    <cellStyle name="Итог" xfId="1098" builtinId="25" hidden="1"/>
    <cellStyle name="Итог" xfId="1138" builtinId="25" hidden="1"/>
    <cellStyle name="Итог" xfId="1178" builtinId="25" hidden="1"/>
    <cellStyle name="Итог" xfId="644" builtinId="25" hidden="1"/>
    <cellStyle name="Итог" xfId="1242" builtinId="25" hidden="1"/>
    <cellStyle name="Итог" xfId="1282" builtinId="25" hidden="1"/>
    <cellStyle name="Итог" xfId="1322" builtinId="25" hidden="1"/>
    <cellStyle name="Итог" xfId="1362" builtinId="25" hidden="1"/>
    <cellStyle name="Итог" xfId="844" builtinId="25" hidden="1"/>
    <cellStyle name="Итог" xfId="1420" builtinId="25" hidden="1"/>
    <cellStyle name="Итог" xfId="1460" builtinId="25" hidden="1"/>
    <cellStyle name="Итог" xfId="1500" builtinId="25" hidden="1"/>
    <cellStyle name="Итог" xfId="1540" builtinId="25" hidden="1"/>
    <cellStyle name="Итог" xfId="1601" builtinId="25" hidden="1"/>
    <cellStyle name="Итог" xfId="1652" builtinId="25" hidden="1"/>
    <cellStyle name="Итог" xfId="1692" builtinId="25" hidden="1"/>
    <cellStyle name="Итог" xfId="1732" builtinId="25" hidden="1"/>
    <cellStyle name="Итог" xfId="1772" builtinId="25" hidden="1"/>
    <cellStyle name="Итог" xfId="1576" builtinId="25" hidden="1"/>
    <cellStyle name="Итог" xfId="1830" builtinId="25" hidden="1"/>
    <cellStyle name="Итог" xfId="1870" builtinId="25" hidden="1"/>
    <cellStyle name="Итог" xfId="1910" builtinId="25" hidden="1"/>
    <cellStyle name="Итог" xfId="1950" builtinId="25" hidden="1"/>
    <cellStyle name="Контрольная ячейка" xfId="67" builtinId="23" hidden="1"/>
    <cellStyle name="Контрольная ячейка" xfId="164" builtinId="23" hidden="1"/>
    <cellStyle name="Контрольная ячейка" xfId="236" builtinId="23" hidden="1"/>
    <cellStyle name="Контрольная ячейка" xfId="276" builtinId="23" hidden="1"/>
    <cellStyle name="Контрольная ячейка" xfId="316" builtinId="23" hidden="1"/>
    <cellStyle name="Контрольная ячейка" xfId="356" builtinId="23" hidden="1"/>
    <cellStyle name="Контрольная ячейка" xfId="397" builtinId="23" hidden="1"/>
    <cellStyle name="Контрольная ячейка" xfId="468" builtinId="23" hidden="1"/>
    <cellStyle name="Контрольная ячейка" xfId="508" builtinId="23" hidden="1"/>
    <cellStyle name="Контрольная ячейка" xfId="548" builtinId="23" hidden="1"/>
    <cellStyle name="Контрольная ячейка" xfId="588" builtinId="23" hidden="1"/>
    <cellStyle name="Контрольная ячейка" xfId="432" builtinId="23" hidden="1"/>
    <cellStyle name="Контрольная ячейка" xfId="669" builtinId="23" hidden="1"/>
    <cellStyle name="Контрольная ячейка" xfId="709" builtinId="23" hidden="1"/>
    <cellStyle name="Контрольная ячейка" xfId="749" builtinId="23" hidden="1"/>
    <cellStyle name="Контрольная ячейка" xfId="789" builtinId="23" hidden="1"/>
    <cellStyle name="Контрольная ячейка" xfId="636" builtinId="23" hidden="1"/>
    <cellStyle name="Контрольная ячейка" xfId="864" builtinId="23" hidden="1"/>
    <cellStyle name="Контрольная ячейка" xfId="904" builtinId="23" hidden="1"/>
    <cellStyle name="Контрольная ячейка" xfId="944" builtinId="23" hidden="1"/>
    <cellStyle name="Контрольная ячейка" xfId="984" builtinId="23" hidden="1"/>
    <cellStyle name="Контрольная ячейка" xfId="836" builtinId="23" hidden="1"/>
    <cellStyle name="Контрольная ячейка" xfId="1054" builtinId="23" hidden="1"/>
    <cellStyle name="Контрольная ячейка" xfId="1094" builtinId="23" hidden="1"/>
    <cellStyle name="Контрольная ячейка" xfId="1134" builtinId="23" hidden="1"/>
    <cellStyle name="Контрольная ячейка" xfId="1174" builtinId="23" hidden="1"/>
    <cellStyle name="Контрольная ячейка" xfId="1031" builtinId="23" hidden="1"/>
    <cellStyle name="Контрольная ячейка" xfId="1238" builtinId="23" hidden="1"/>
    <cellStyle name="Контрольная ячейка" xfId="1278" builtinId="23" hidden="1"/>
    <cellStyle name="Контрольная ячейка" xfId="1318" builtinId="23" hidden="1"/>
    <cellStyle name="Контрольная ячейка" xfId="1358" builtinId="23" hidden="1"/>
    <cellStyle name="Контрольная ячейка" xfId="1221" builtinId="23" hidden="1"/>
    <cellStyle name="Контрольная ячейка" xfId="1416" builtinId="23" hidden="1"/>
    <cellStyle name="Контрольная ячейка" xfId="1456" builtinId="23" hidden="1"/>
    <cellStyle name="Контрольная ячейка" xfId="1496" builtinId="23" hidden="1"/>
    <cellStyle name="Контрольная ячейка" xfId="1536" builtinId="23" hidden="1"/>
    <cellStyle name="Контрольная ячейка" xfId="1597" builtinId="23" hidden="1"/>
    <cellStyle name="Контрольная ячейка" xfId="1648" builtinId="23" hidden="1"/>
    <cellStyle name="Контрольная ячейка" xfId="1688" builtinId="23" hidden="1"/>
    <cellStyle name="Контрольная ячейка" xfId="1728" builtinId="23" hidden="1"/>
    <cellStyle name="Контрольная ячейка" xfId="1768" builtinId="23" hidden="1"/>
    <cellStyle name="Контрольная ячейка" xfId="1631" builtinId="23" hidden="1"/>
    <cellStyle name="Контрольная ячейка" xfId="1826" builtinId="23" hidden="1"/>
    <cellStyle name="Контрольная ячейка" xfId="1866" builtinId="23" hidden="1"/>
    <cellStyle name="Контрольная ячейка" xfId="1906" builtinId="23" hidden="1"/>
    <cellStyle name="Контрольная ячейка" xfId="1946" builtinId="23" hidden="1"/>
    <cellStyle name="Название" xfId="56" builtinId="15" hidden="1"/>
    <cellStyle name="Название" xfId="153" builtinId="15" hidden="1"/>
    <cellStyle name="Название" xfId="225" builtinId="15" hidden="1"/>
    <cellStyle name="Название" xfId="265" builtinId="15" hidden="1"/>
    <cellStyle name="Название" xfId="305" builtinId="15" hidden="1"/>
    <cellStyle name="Название" xfId="345" builtinId="15" hidden="1"/>
    <cellStyle name="Название" xfId="386" builtinId="15" hidden="1"/>
    <cellStyle name="Название" xfId="457" builtinId="15" hidden="1"/>
    <cellStyle name="Название" xfId="497" builtinId="15" hidden="1"/>
    <cellStyle name="Название" xfId="537" builtinId="15" hidden="1"/>
    <cellStyle name="Название" xfId="577" builtinId="15" hidden="1"/>
    <cellStyle name="Название" xfId="437" builtinId="15" hidden="1"/>
    <cellStyle name="Название" xfId="658" builtinId="15" hidden="1"/>
    <cellStyle name="Название" xfId="698" builtinId="15" hidden="1"/>
    <cellStyle name="Название" xfId="738" builtinId="15" hidden="1"/>
    <cellStyle name="Название" xfId="778" builtinId="15" hidden="1"/>
    <cellStyle name="Название" xfId="641" builtinId="15" hidden="1"/>
    <cellStyle name="Название" xfId="853" builtinId="15" hidden="1"/>
    <cellStyle name="Название" xfId="893" builtinId="15" hidden="1"/>
    <cellStyle name="Название" xfId="933" builtinId="15" hidden="1"/>
    <cellStyle name="Название" xfId="973" builtinId="15" hidden="1"/>
    <cellStyle name="Название" xfId="841" builtinId="15" hidden="1"/>
    <cellStyle name="Название" xfId="1043" builtinId="15" hidden="1"/>
    <cellStyle name="Название" xfId="1083" builtinId="15" hidden="1"/>
    <cellStyle name="Название" xfId="1123" builtinId="15" hidden="1"/>
    <cellStyle name="Название" xfId="1163" builtinId="15" hidden="1"/>
    <cellStyle name="Название" xfId="1036" builtinId="15" hidden="1"/>
    <cellStyle name="Название" xfId="1227" builtinId="15" hidden="1"/>
    <cellStyle name="Название" xfId="1267" builtinId="15" hidden="1"/>
    <cellStyle name="Название" xfId="1307" builtinId="15" hidden="1"/>
    <cellStyle name="Название" xfId="1347" builtinId="15" hidden="1"/>
    <cellStyle name="Название" xfId="1226" builtinId="15" hidden="1"/>
    <cellStyle name="Название" xfId="1405" builtinId="15" hidden="1"/>
    <cellStyle name="Название" xfId="1445" builtinId="15" hidden="1"/>
    <cellStyle name="Название" xfId="1485" builtinId="15" hidden="1"/>
    <cellStyle name="Название" xfId="1525" builtinId="15" hidden="1"/>
    <cellStyle name="Название" xfId="1586" builtinId="15" hidden="1"/>
    <cellStyle name="Название" xfId="1637" builtinId="15" hidden="1"/>
    <cellStyle name="Название" xfId="1677" builtinId="15" hidden="1"/>
    <cellStyle name="Название" xfId="1717" builtinId="15" hidden="1"/>
    <cellStyle name="Название" xfId="1757" builtinId="15" hidden="1"/>
    <cellStyle name="Название" xfId="1636" builtinId="15" hidden="1"/>
    <cellStyle name="Название" xfId="1815" builtinId="15" hidden="1"/>
    <cellStyle name="Название" xfId="1855" builtinId="15" hidden="1"/>
    <cellStyle name="Название" xfId="1895" builtinId="15" hidden="1"/>
    <cellStyle name="Название" xfId="1935" builtinId="15" hidden="1"/>
    <cellStyle name="Нейтральный" xfId="63" builtinId="28" hidden="1"/>
    <cellStyle name="Нейтральный" xfId="160" builtinId="28" hidden="1"/>
    <cellStyle name="Нейтральный" xfId="232" builtinId="28" hidden="1"/>
    <cellStyle name="Нейтральный" xfId="272" builtinId="28" hidden="1"/>
    <cellStyle name="Нейтральный" xfId="312" builtinId="28" hidden="1"/>
    <cellStyle name="Нейтральный" xfId="352" builtinId="28" hidden="1"/>
    <cellStyle name="Нейтральный" xfId="393" builtinId="28" hidden="1"/>
    <cellStyle name="Нейтральный" xfId="464" builtinId="28" hidden="1"/>
    <cellStyle name="Нейтральный" xfId="504" builtinId="28" hidden="1"/>
    <cellStyle name="Нейтральный" xfId="544" builtinId="28" hidden="1"/>
    <cellStyle name="Нейтральный" xfId="584" builtinId="28" hidden="1"/>
    <cellStyle name="Нейтральный" xfId="436" builtinId="28" hidden="1"/>
    <cellStyle name="Нейтральный" xfId="665" builtinId="28" hidden="1"/>
    <cellStyle name="Нейтральный" xfId="705" builtinId="28" hidden="1"/>
    <cellStyle name="Нейтральный" xfId="745" builtinId="28" hidden="1"/>
    <cellStyle name="Нейтральный" xfId="785" builtinId="28" hidden="1"/>
    <cellStyle name="Нейтральный" xfId="640" builtinId="28" hidden="1"/>
    <cellStyle name="Нейтральный" xfId="860" builtinId="28" hidden="1"/>
    <cellStyle name="Нейтральный" xfId="900" builtinId="28" hidden="1"/>
    <cellStyle name="Нейтральный" xfId="940" builtinId="28" hidden="1"/>
    <cellStyle name="Нейтральный" xfId="980" builtinId="28" hidden="1"/>
    <cellStyle name="Нейтральный" xfId="840" builtinId="28" hidden="1"/>
    <cellStyle name="Нейтральный" xfId="1050" builtinId="28" hidden="1"/>
    <cellStyle name="Нейтральный" xfId="1090" builtinId="28" hidden="1"/>
    <cellStyle name="Нейтральный" xfId="1130" builtinId="28" hidden="1"/>
    <cellStyle name="Нейтральный" xfId="1170" builtinId="28" hidden="1"/>
    <cellStyle name="Нейтральный" xfId="1035" builtinId="28" hidden="1"/>
    <cellStyle name="Нейтральный" xfId="1234" builtinId="28" hidden="1"/>
    <cellStyle name="Нейтральный" xfId="1274" builtinId="28" hidden="1"/>
    <cellStyle name="Нейтральный" xfId="1314" builtinId="28" hidden="1"/>
    <cellStyle name="Нейтральный" xfId="1354" builtinId="28" hidden="1"/>
    <cellStyle name="Нейтральный" xfId="1225" builtinId="28" hidden="1"/>
    <cellStyle name="Нейтральный" xfId="1412" builtinId="28" hidden="1"/>
    <cellStyle name="Нейтральный" xfId="1452" builtinId="28" hidden="1"/>
    <cellStyle name="Нейтральный" xfId="1492" builtinId="28" hidden="1"/>
    <cellStyle name="Нейтральный" xfId="1532" builtinId="28" hidden="1"/>
    <cellStyle name="Нейтральный" xfId="1593" builtinId="28" hidden="1"/>
    <cellStyle name="Нейтральный" xfId="1644" builtinId="28" hidden="1"/>
    <cellStyle name="Нейтральный" xfId="1684" builtinId="28" hidden="1"/>
    <cellStyle name="Нейтральный" xfId="1724" builtinId="28" hidden="1"/>
    <cellStyle name="Нейтральный" xfId="1764" builtinId="28" hidden="1"/>
    <cellStyle name="Нейтральный" xfId="1635" builtinId="28" hidden="1"/>
    <cellStyle name="Нейтральный" xfId="1822" builtinId="28" hidden="1"/>
    <cellStyle name="Нейтральный" xfId="1862" builtinId="28" hidden="1"/>
    <cellStyle name="Нейтральный" xfId="1902" builtinId="28" hidden="1"/>
    <cellStyle name="Нейтральный" xfId="1942" builtinId="28" hidden="1"/>
    <cellStyle name="Обычный" xfId="0" builtinId="0" customBuiltin="1"/>
    <cellStyle name="Обычный 10" xfId="35"/>
    <cellStyle name="Обычный 12 2" xfId="36"/>
    <cellStyle name="Обычный 14" xfId="37"/>
    <cellStyle name="Обычный 14 2" xfId="213"/>
    <cellStyle name="Обычный 14 3" xfId="135"/>
    <cellStyle name="Обычный 14 6" xfId="101"/>
    <cellStyle name="Обычный 14 6 2" xfId="198"/>
    <cellStyle name="Обычный 15" xfId="38"/>
    <cellStyle name="Обычный 2" xfId="39"/>
    <cellStyle name="Обычный 2 2" xfId="40"/>
    <cellStyle name="Обычный 2 3" xfId="214"/>
    <cellStyle name="Обычный 2 6" xfId="215"/>
    <cellStyle name="Обычный 2 7" xfId="216"/>
    <cellStyle name="Обычный 2_НВВ - сети долгосрочный (15.07) - передано на оформление 2" xfId="217"/>
    <cellStyle name="Обычный 3" xfId="41"/>
    <cellStyle name="Обычный 3 2" xfId="42"/>
    <cellStyle name="Обычный 3 2 2" xfId="219"/>
    <cellStyle name="Обычный 3 2 3" xfId="218"/>
    <cellStyle name="Обычный 3 3" xfId="43"/>
    <cellStyle name="Обычный 3 3 2 2" xfId="220"/>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лохой" xfId="159" builtinId="27" hidden="1"/>
    <cellStyle name="Плохой" xfId="231" builtinId="27" hidden="1"/>
    <cellStyle name="Плохой" xfId="271" builtinId="27" hidden="1"/>
    <cellStyle name="Плохой" xfId="311" builtinId="27" hidden="1"/>
    <cellStyle name="Плохой" xfId="351" builtinId="27" hidden="1"/>
    <cellStyle name="Плохой" xfId="392" builtinId="27" hidden="1"/>
    <cellStyle name="Плохой" xfId="463" builtinId="27" hidden="1"/>
    <cellStyle name="Плохой" xfId="503" builtinId="27" hidden="1"/>
    <cellStyle name="Плохой" xfId="543" builtinId="27" hidden="1"/>
    <cellStyle name="Плохой" xfId="583" builtinId="27" hidden="1"/>
    <cellStyle name="Плохой" xfId="137" builtinId="27" hidden="1"/>
    <cellStyle name="Плохой" xfId="664" builtinId="27" hidden="1"/>
    <cellStyle name="Плохой" xfId="704" builtinId="27" hidden="1"/>
    <cellStyle name="Плохой" xfId="744" builtinId="27" hidden="1"/>
    <cellStyle name="Плохой" xfId="784" builtinId="27" hidden="1"/>
    <cellStyle name="Плохой" xfId="453" builtinId="27" hidden="1"/>
    <cellStyle name="Плохой" xfId="859" builtinId="27" hidden="1"/>
    <cellStyle name="Плохой" xfId="899" builtinId="27" hidden="1"/>
    <cellStyle name="Плохой" xfId="939" builtinId="27" hidden="1"/>
    <cellStyle name="Плохой" xfId="979" builtinId="27" hidden="1"/>
    <cellStyle name="Плохой" xfId="654" builtinId="27" hidden="1"/>
    <cellStyle name="Плохой" xfId="1049" builtinId="27" hidden="1"/>
    <cellStyle name="Плохой" xfId="1089" builtinId="27" hidden="1"/>
    <cellStyle name="Плохой" xfId="1129" builtinId="27" hidden="1"/>
    <cellStyle name="Плохой" xfId="1169" builtinId="27" hidden="1"/>
    <cellStyle name="Плохой" xfId="849" builtinId="27" hidden="1"/>
    <cellStyle name="Плохой" xfId="1233" builtinId="27" hidden="1"/>
    <cellStyle name="Плохой" xfId="1273" builtinId="27" hidden="1"/>
    <cellStyle name="Плохой" xfId="1313" builtinId="27" hidden="1"/>
    <cellStyle name="Плохой" xfId="1353" builtinId="27" hidden="1"/>
    <cellStyle name="Плохой" xfId="1039" builtinId="27" hidden="1"/>
    <cellStyle name="Плохой" xfId="1411" builtinId="27" hidden="1"/>
    <cellStyle name="Плохой" xfId="1451" builtinId="27" hidden="1"/>
    <cellStyle name="Плохой" xfId="1491" builtinId="27" hidden="1"/>
    <cellStyle name="Плохой" xfId="1531" builtinId="27" hidden="1"/>
    <cellStyle name="Плохой" xfId="1592" builtinId="27" hidden="1"/>
    <cellStyle name="Плохой" xfId="1643" builtinId="27" hidden="1"/>
    <cellStyle name="Плохой" xfId="1683" builtinId="27" hidden="1"/>
    <cellStyle name="Плохой" xfId="1723" builtinId="27" hidden="1"/>
    <cellStyle name="Плохой" xfId="1763" builtinId="27" hidden="1"/>
    <cellStyle name="Плохой" xfId="1580" builtinId="27" hidden="1"/>
    <cellStyle name="Плохой" xfId="1821" builtinId="27" hidden="1"/>
    <cellStyle name="Плохой" xfId="1861" builtinId="27" hidden="1"/>
    <cellStyle name="Плохой" xfId="1901" builtinId="27" hidden="1"/>
    <cellStyle name="Плохой" xfId="1941" builtinId="27" hidden="1"/>
    <cellStyle name="Пояснение" xfId="70" builtinId="53" hidden="1"/>
    <cellStyle name="Пояснение" xfId="167" builtinId="53" hidden="1"/>
    <cellStyle name="Пояснение" xfId="239" builtinId="53" hidden="1"/>
    <cellStyle name="Пояснение" xfId="279" builtinId="53" hidden="1"/>
    <cellStyle name="Пояснение" xfId="319" builtinId="53" hidden="1"/>
    <cellStyle name="Пояснение" xfId="359" builtinId="53" hidden="1"/>
    <cellStyle name="Пояснение" xfId="400" builtinId="53" hidden="1"/>
    <cellStyle name="Пояснение" xfId="471" builtinId="53" hidden="1"/>
    <cellStyle name="Пояснение" xfId="511" builtinId="53" hidden="1"/>
    <cellStyle name="Пояснение" xfId="551" builtinId="53" hidden="1"/>
    <cellStyle name="Пояснение" xfId="591" builtinId="53" hidden="1"/>
    <cellStyle name="Пояснение" xfId="140" builtinId="53" hidden="1"/>
    <cellStyle name="Пояснение" xfId="672" builtinId="53" hidden="1"/>
    <cellStyle name="Пояснение" xfId="712" builtinId="53" hidden="1"/>
    <cellStyle name="Пояснение" xfId="752" builtinId="53" hidden="1"/>
    <cellStyle name="Пояснение" xfId="792" builtinId="53" hidden="1"/>
    <cellStyle name="Пояснение" xfId="111" builtinId="53" hidden="1"/>
    <cellStyle name="Пояснение" xfId="867" builtinId="53" hidden="1"/>
    <cellStyle name="Пояснение" xfId="907" builtinId="53" hidden="1"/>
    <cellStyle name="Пояснение" xfId="947" builtinId="53" hidden="1"/>
    <cellStyle name="Пояснение" xfId="987" builtinId="53" hidden="1"/>
    <cellStyle name="Пояснение" xfId="125" builtinId="53" hidden="1"/>
    <cellStyle name="Пояснение" xfId="1057" builtinId="53" hidden="1"/>
    <cellStyle name="Пояснение" xfId="1097" builtinId="53" hidden="1"/>
    <cellStyle name="Пояснение" xfId="1137" builtinId="53" hidden="1"/>
    <cellStyle name="Пояснение" xfId="1177" builtinId="53" hidden="1"/>
    <cellStyle name="Пояснение" xfId="119" builtinId="53" hidden="1"/>
    <cellStyle name="Пояснение" xfId="1241" builtinId="53" hidden="1"/>
    <cellStyle name="Пояснение" xfId="1281" builtinId="53" hidden="1"/>
    <cellStyle name="Пояснение" xfId="1321" builtinId="53" hidden="1"/>
    <cellStyle name="Пояснение" xfId="1361" builtinId="53" hidden="1"/>
    <cellStyle name="Пояснение" xfId="445" builtinId="53" hidden="1"/>
    <cellStyle name="Пояснение" xfId="1419" builtinId="53" hidden="1"/>
    <cellStyle name="Пояснение" xfId="1459" builtinId="53" hidden="1"/>
    <cellStyle name="Пояснение" xfId="1499" builtinId="53" hidden="1"/>
    <cellStyle name="Пояснение" xfId="1539" builtinId="53" hidden="1"/>
    <cellStyle name="Пояснение" xfId="1600" builtinId="53" hidden="1"/>
    <cellStyle name="Пояснение" xfId="1651" builtinId="53" hidden="1"/>
    <cellStyle name="Пояснение" xfId="1691" builtinId="53" hidden="1"/>
    <cellStyle name="Пояснение" xfId="1731" builtinId="53" hidden="1"/>
    <cellStyle name="Пояснение" xfId="1771" builtinId="53" hidden="1"/>
    <cellStyle name="Пояснение" xfId="1577" builtinId="53" hidden="1"/>
    <cellStyle name="Пояснение" xfId="1829" builtinId="53" hidden="1"/>
    <cellStyle name="Пояснение" xfId="1869" builtinId="53" hidden="1"/>
    <cellStyle name="Пояснение" xfId="1909" builtinId="53" hidden="1"/>
    <cellStyle name="Пояснение" xfId="1949" builtinId="53" hidden="1"/>
    <cellStyle name="Примечание" xfId="69" builtinId="10" hidden="1"/>
    <cellStyle name="Примечание" xfId="166" builtinId="10" hidden="1"/>
    <cellStyle name="Примечание" xfId="238" builtinId="10" hidden="1"/>
    <cellStyle name="Примечание" xfId="278" builtinId="10" hidden="1"/>
    <cellStyle name="Примечание" xfId="318" builtinId="10" hidden="1"/>
    <cellStyle name="Примечание" xfId="358" builtinId="10" hidden="1"/>
    <cellStyle name="Примечание" xfId="399" builtinId="10" hidden="1"/>
    <cellStyle name="Примечание" xfId="470" builtinId="10" hidden="1"/>
    <cellStyle name="Примечание" xfId="510" builtinId="10" hidden="1"/>
    <cellStyle name="Примечание" xfId="550" builtinId="10" hidden="1"/>
    <cellStyle name="Примечание" xfId="590" builtinId="10" hidden="1"/>
    <cellStyle name="Примечание" xfId="139" builtinId="10" hidden="1"/>
    <cellStyle name="Примечание" xfId="671" builtinId="10" hidden="1"/>
    <cellStyle name="Примечание" xfId="711" builtinId="10" hidden="1"/>
    <cellStyle name="Примечание" xfId="751" builtinId="10" hidden="1"/>
    <cellStyle name="Примечание" xfId="791" builtinId="10" hidden="1"/>
    <cellStyle name="Примечание" xfId="112" builtinId="10" hidden="1"/>
    <cellStyle name="Примечание" xfId="866" builtinId="10" hidden="1"/>
    <cellStyle name="Примечание" xfId="906" builtinId="10" hidden="1"/>
    <cellStyle name="Примечание" xfId="946" builtinId="10" hidden="1"/>
    <cellStyle name="Примечание" xfId="986" builtinId="10" hidden="1"/>
    <cellStyle name="Примечание" xfId="124" builtinId="10" hidden="1"/>
    <cellStyle name="Примечание" xfId="1056" builtinId="10" hidden="1"/>
    <cellStyle name="Примечание" xfId="1096" builtinId="10" hidden="1"/>
    <cellStyle name="Примечание" xfId="1136" builtinId="10" hidden="1"/>
    <cellStyle name="Примечание" xfId="1176" builtinId="10" hidden="1"/>
    <cellStyle name="Примечание" xfId="431" builtinId="10" hidden="1"/>
    <cellStyle name="Примечание" xfId="1240" builtinId="10" hidden="1"/>
    <cellStyle name="Примечание" xfId="1280" builtinId="10" hidden="1"/>
    <cellStyle name="Примечание" xfId="1320" builtinId="10" hidden="1"/>
    <cellStyle name="Примечание" xfId="1360" builtinId="10" hidden="1"/>
    <cellStyle name="Примечание" xfId="635" builtinId="10" hidden="1"/>
    <cellStyle name="Примечание" xfId="1418" builtinId="10" hidden="1"/>
    <cellStyle name="Примечание" xfId="1458" builtinId="10" hidden="1"/>
    <cellStyle name="Примечание" xfId="1498" builtinId="10" hidden="1"/>
    <cellStyle name="Примечание" xfId="1538" builtinId="10" hidden="1"/>
    <cellStyle name="Примечание" xfId="1599" builtinId="10" hidden="1"/>
    <cellStyle name="Примечание" xfId="1650" builtinId="10" hidden="1"/>
    <cellStyle name="Примечание" xfId="1690" builtinId="10" hidden="1"/>
    <cellStyle name="Примечание" xfId="1730" builtinId="10" hidden="1"/>
    <cellStyle name="Примечание" xfId="1770" builtinId="10" hidden="1"/>
    <cellStyle name="Примечание" xfId="1578" builtinId="10" hidden="1"/>
    <cellStyle name="Примечание" xfId="1828" builtinId="10" hidden="1"/>
    <cellStyle name="Примечание" xfId="1868" builtinId="10" hidden="1"/>
    <cellStyle name="Примечание" xfId="1908" builtinId="10" hidden="1"/>
    <cellStyle name="Примечание" xfId="1948" builtinId="10" hidden="1"/>
    <cellStyle name="Процентный" xfId="100" builtinId="5" hidden="1"/>
    <cellStyle name="Процентный" xfId="197" builtinId="5" hidden="1"/>
    <cellStyle name="Процентный" xfId="430" builtinId="5" hidden="1"/>
    <cellStyle name="Процентный" xfId="634" builtinId="5" hidden="1"/>
    <cellStyle name="Процентный" xfId="835" builtinId="5" hidden="1"/>
    <cellStyle name="Процентный" xfId="1030" builtinId="5" hidden="1"/>
    <cellStyle name="Процентный" xfId="1220" builtinId="5" hidden="1"/>
    <cellStyle name="Процентный" xfId="1404" builtinId="5" hidden="1"/>
    <cellStyle name="Процентный" xfId="1630" builtinId="5" hidden="1"/>
    <cellStyle name="Процентный" xfId="1814" builtinId="5" hidden="1"/>
    <cellStyle name="Процентный 5" xfId="221"/>
    <cellStyle name="Связанная ячейка" xfId="66" builtinId="24" hidden="1"/>
    <cellStyle name="Связанная ячейка" xfId="163" builtinId="24" hidden="1"/>
    <cellStyle name="Связанная ячейка" xfId="235" builtinId="24" hidden="1"/>
    <cellStyle name="Связанная ячейка" xfId="275" builtinId="24" hidden="1"/>
    <cellStyle name="Связанная ячейка" xfId="315" builtinId="24" hidden="1"/>
    <cellStyle name="Связанная ячейка" xfId="355" builtinId="24" hidden="1"/>
    <cellStyle name="Связанная ячейка" xfId="396" builtinId="24" hidden="1"/>
    <cellStyle name="Связанная ячейка" xfId="467" builtinId="24" hidden="1"/>
    <cellStyle name="Связанная ячейка" xfId="507" builtinId="24" hidden="1"/>
    <cellStyle name="Связанная ячейка" xfId="547" builtinId="24" hidden="1"/>
    <cellStyle name="Связанная ячейка" xfId="587" builtinId="24" hidden="1"/>
    <cellStyle name="Связанная ячейка" xfId="433" builtinId="24" hidden="1"/>
    <cellStyle name="Связанная ячейка" xfId="668" builtinId="24" hidden="1"/>
    <cellStyle name="Связанная ячейка" xfId="708" builtinId="24" hidden="1"/>
    <cellStyle name="Связанная ячейка" xfId="748" builtinId="24" hidden="1"/>
    <cellStyle name="Связанная ячейка" xfId="788" builtinId="24" hidden="1"/>
    <cellStyle name="Связанная ячейка" xfId="637" builtinId="24" hidden="1"/>
    <cellStyle name="Связанная ячейка" xfId="863" builtinId="24" hidden="1"/>
    <cellStyle name="Связанная ячейка" xfId="903" builtinId="24" hidden="1"/>
    <cellStyle name="Связанная ячейка" xfId="943" builtinId="24" hidden="1"/>
    <cellStyle name="Связанная ячейка" xfId="983" builtinId="24" hidden="1"/>
    <cellStyle name="Связанная ячейка" xfId="837" builtinId="24" hidden="1"/>
    <cellStyle name="Связанная ячейка" xfId="1053" builtinId="24" hidden="1"/>
    <cellStyle name="Связанная ячейка" xfId="1093" builtinId="24" hidden="1"/>
    <cellStyle name="Связанная ячейка" xfId="1133" builtinId="24" hidden="1"/>
    <cellStyle name="Связанная ячейка" xfId="1173" builtinId="24" hidden="1"/>
    <cellStyle name="Связанная ячейка" xfId="1032" builtinId="24" hidden="1"/>
    <cellStyle name="Связанная ячейка" xfId="1237" builtinId="24" hidden="1"/>
    <cellStyle name="Связанная ячейка" xfId="1277" builtinId="24" hidden="1"/>
    <cellStyle name="Связанная ячейка" xfId="1317" builtinId="24" hidden="1"/>
    <cellStyle name="Связанная ячейка" xfId="1357" builtinId="24" hidden="1"/>
    <cellStyle name="Связанная ячейка" xfId="1222" builtinId="24" hidden="1"/>
    <cellStyle name="Связанная ячейка" xfId="1415" builtinId="24" hidden="1"/>
    <cellStyle name="Связанная ячейка" xfId="1455" builtinId="24" hidden="1"/>
    <cellStyle name="Связанная ячейка" xfId="1495" builtinId="24" hidden="1"/>
    <cellStyle name="Связанная ячейка" xfId="1535" builtinId="24" hidden="1"/>
    <cellStyle name="Связанная ячейка" xfId="1596" builtinId="24" hidden="1"/>
    <cellStyle name="Связанная ячейка" xfId="1647" builtinId="24" hidden="1"/>
    <cellStyle name="Связанная ячейка" xfId="1687" builtinId="24" hidden="1"/>
    <cellStyle name="Связанная ячейка" xfId="1727" builtinId="24" hidden="1"/>
    <cellStyle name="Связанная ячейка" xfId="1767" builtinId="24" hidden="1"/>
    <cellStyle name="Связанная ячейка" xfId="1632" builtinId="24" hidden="1"/>
    <cellStyle name="Связанная ячейка" xfId="1825" builtinId="24" hidden="1"/>
    <cellStyle name="Связанная ячейка" xfId="1865" builtinId="24" hidden="1"/>
    <cellStyle name="Связанная ячейка" xfId="1905" builtinId="24" hidden="1"/>
    <cellStyle name="Связанная ячейка" xfId="1945" builtinId="24" hidden="1"/>
    <cellStyle name="Стиль 2 2" xfId="222"/>
    <cellStyle name="Текст предупреждения" xfId="68" builtinId="11" hidden="1"/>
    <cellStyle name="Текст предупреждения" xfId="165" builtinId="11" hidden="1"/>
    <cellStyle name="Текст предупреждения" xfId="237" builtinId="11" hidden="1"/>
    <cellStyle name="Текст предупреждения" xfId="277" builtinId="11" hidden="1"/>
    <cellStyle name="Текст предупреждения" xfId="317" builtinId="11" hidden="1"/>
    <cellStyle name="Текст предупреждения" xfId="357" builtinId="11" hidden="1"/>
    <cellStyle name="Текст предупреждения" xfId="398" builtinId="11" hidden="1"/>
    <cellStyle name="Текст предупреждения" xfId="469" builtinId="11" hidden="1"/>
    <cellStyle name="Текст предупреждения" xfId="509" builtinId="11" hidden="1"/>
    <cellStyle name="Текст предупреждения" xfId="549" builtinId="11" hidden="1"/>
    <cellStyle name="Текст предупреждения" xfId="589" builtinId="11" hidden="1"/>
    <cellStyle name="Текст предупреждения" xfId="138" builtinId="11" hidden="1"/>
    <cellStyle name="Текст предупреждения" xfId="670" builtinId="11" hidden="1"/>
    <cellStyle name="Текст предупреждения" xfId="710" builtinId="11" hidden="1"/>
    <cellStyle name="Текст предупреждения" xfId="750" builtinId="11" hidden="1"/>
    <cellStyle name="Текст предупреждения" xfId="790" builtinId="11" hidden="1"/>
    <cellStyle name="Текст предупреждения" xfId="113" builtinId="11" hidden="1"/>
    <cellStyle name="Текст предупреждения" xfId="865" builtinId="11" hidden="1"/>
    <cellStyle name="Текст предупреждения" xfId="905" builtinId="11" hidden="1"/>
    <cellStyle name="Текст предупреждения" xfId="945" builtinId="11" hidden="1"/>
    <cellStyle name="Текст предупреждения" xfId="985" builtinId="11" hidden="1"/>
    <cellStyle name="Текст предупреждения" xfId="123" builtinId="11" hidden="1"/>
    <cellStyle name="Текст предупреждения" xfId="1055" builtinId="11" hidden="1"/>
    <cellStyle name="Текст предупреждения" xfId="1095" builtinId="11" hidden="1"/>
    <cellStyle name="Текст предупреждения" xfId="1135" builtinId="11" hidden="1"/>
    <cellStyle name="Текст предупреждения" xfId="1175" builtinId="11" hidden="1"/>
    <cellStyle name="Текст предупреждения" xfId="446" builtinId="11" hidden="1"/>
    <cellStyle name="Текст предупреждения" xfId="1239" builtinId="11" hidden="1"/>
    <cellStyle name="Текст предупреждения" xfId="1279" builtinId="11" hidden="1"/>
    <cellStyle name="Текст предупреждения" xfId="1319" builtinId="11" hidden="1"/>
    <cellStyle name="Текст предупреждения" xfId="1359" builtinId="11" hidden="1"/>
    <cellStyle name="Текст предупреждения" xfId="647" builtinId="11" hidden="1"/>
    <cellStyle name="Текст предупреждения" xfId="1417" builtinId="11" hidden="1"/>
    <cellStyle name="Текст предупреждения" xfId="1457" builtinId="11" hidden="1"/>
    <cellStyle name="Текст предупреждения" xfId="1497" builtinId="11" hidden="1"/>
    <cellStyle name="Текст предупреждения" xfId="1537" builtinId="11" hidden="1"/>
    <cellStyle name="Текст предупреждения" xfId="1598" builtinId="11" hidden="1"/>
    <cellStyle name="Текст предупреждения" xfId="1649" builtinId="11" hidden="1"/>
    <cellStyle name="Текст предупреждения" xfId="1689" builtinId="11" hidden="1"/>
    <cellStyle name="Текст предупреждения" xfId="1729" builtinId="11" hidden="1"/>
    <cellStyle name="Текст предупреждения" xfId="1769" builtinId="11" hidden="1"/>
    <cellStyle name="Текст предупреждения" xfId="1579" builtinId="11" hidden="1"/>
    <cellStyle name="Текст предупреждения" xfId="1827" builtinId="11" hidden="1"/>
    <cellStyle name="Текст предупреждения" xfId="1867" builtinId="11" hidden="1"/>
    <cellStyle name="Текст предупреждения" xfId="1907" builtinId="11" hidden="1"/>
    <cellStyle name="Текст предупреждения" xfId="1947" builtinId="11" hidden="1"/>
    <cellStyle name="Финансовый" xfId="96" builtinId="3" hidden="1"/>
    <cellStyle name="Финансовый" xfId="193" builtinId="3" hidden="1"/>
    <cellStyle name="Финансовый" xfId="426" builtinId="3" hidden="1"/>
    <cellStyle name="Финансовый" xfId="630" builtinId="3" hidden="1"/>
    <cellStyle name="Финансовый" xfId="831" builtinId="3" hidden="1"/>
    <cellStyle name="Финансовый" xfId="1026" builtinId="3" hidden="1"/>
    <cellStyle name="Финансовый" xfId="1216" builtinId="3" hidden="1"/>
    <cellStyle name="Финансовый" xfId="1400" builtinId="3" hidden="1"/>
    <cellStyle name="Финансовый" xfId="1626" builtinId="3" hidden="1"/>
    <cellStyle name="Финансовый" xfId="1810" builtinId="3" hidden="1"/>
    <cellStyle name="Финансовый [0]" xfId="97" builtinId="6" hidden="1"/>
    <cellStyle name="Финансовый [0]" xfId="194" builtinId="6" hidden="1"/>
    <cellStyle name="Финансовый [0]" xfId="427" builtinId="6" hidden="1"/>
    <cellStyle name="Финансовый [0]" xfId="631" builtinId="6" hidden="1"/>
    <cellStyle name="Финансовый [0]" xfId="832" builtinId="6" hidden="1"/>
    <cellStyle name="Финансовый [0]" xfId="1027" builtinId="6" hidden="1"/>
    <cellStyle name="Финансовый [0]" xfId="1217" builtinId="6" hidden="1"/>
    <cellStyle name="Финансовый [0]" xfId="1401" builtinId="6" hidden="1"/>
    <cellStyle name="Финансовый [0]" xfId="1627" builtinId="6" hidden="1"/>
    <cellStyle name="Финансовый [0]" xfId="1811" builtinId="6" hidden="1"/>
    <cellStyle name="Финансовый 3" xfId="223"/>
    <cellStyle name="Формула_GRES.2007.5" xfId="224"/>
    <cellStyle name="Хороший" xfId="61" builtinId="26" hidden="1"/>
    <cellStyle name="Хороший" xfId="158" builtinId="26" hidden="1"/>
    <cellStyle name="Хороший" xfId="230" builtinId="26" hidden="1"/>
    <cellStyle name="Хороший" xfId="270" builtinId="26" hidden="1"/>
    <cellStyle name="Хороший" xfId="310" builtinId="26" hidden="1"/>
    <cellStyle name="Хороший" xfId="350" builtinId="26" hidden="1"/>
    <cellStyle name="Хороший" xfId="391" builtinId="26" hidden="1"/>
    <cellStyle name="Хороший" xfId="462" builtinId="26" hidden="1"/>
    <cellStyle name="Хороший" xfId="502" builtinId="26" hidden="1"/>
    <cellStyle name="Хороший" xfId="542" builtinId="26" hidden="1"/>
    <cellStyle name="Хороший" xfId="582" builtinId="26" hidden="1"/>
    <cellStyle name="Хороший" xfId="136" builtinId="26" hidden="1"/>
    <cellStyle name="Хороший" xfId="663" builtinId="26" hidden="1"/>
    <cellStyle name="Хороший" xfId="703" builtinId="26" hidden="1"/>
    <cellStyle name="Хороший" xfId="743" builtinId="26" hidden="1"/>
    <cellStyle name="Хороший" xfId="783" builtinId="26" hidden="1"/>
    <cellStyle name="Хороший" xfId="114" builtinId="26" hidden="1"/>
    <cellStyle name="Хороший" xfId="858" builtinId="26" hidden="1"/>
    <cellStyle name="Хороший" xfId="898" builtinId="26" hidden="1"/>
    <cellStyle name="Хороший" xfId="938" builtinId="26" hidden="1"/>
    <cellStyle name="Хороший" xfId="978" builtinId="26" hidden="1"/>
    <cellStyle name="Хороший" xfId="442" builtinId="26" hidden="1"/>
    <cellStyle name="Хороший" xfId="1048" builtinId="26" hidden="1"/>
    <cellStyle name="Хороший" xfId="1088" builtinId="26" hidden="1"/>
    <cellStyle name="Хороший" xfId="1128" builtinId="26" hidden="1"/>
    <cellStyle name="Хороший" xfId="1168" builtinId="26" hidden="1"/>
    <cellStyle name="Хороший" xfId="645" builtinId="26" hidden="1"/>
    <cellStyle name="Хороший" xfId="1232" builtinId="26" hidden="1"/>
    <cellStyle name="Хороший" xfId="1272" builtinId="26" hidden="1"/>
    <cellStyle name="Хороший" xfId="1312" builtinId="26" hidden="1"/>
    <cellStyle name="Хороший" xfId="1352" builtinId="26" hidden="1"/>
    <cellStyle name="Хороший" xfId="845" builtinId="26" hidden="1"/>
    <cellStyle name="Хороший" xfId="1410" builtinId="26" hidden="1"/>
    <cellStyle name="Хороший" xfId="1450" builtinId="26" hidden="1"/>
    <cellStyle name="Хороший" xfId="1490" builtinId="26" hidden="1"/>
    <cellStyle name="Хороший" xfId="1530" builtinId="26" hidden="1"/>
    <cellStyle name="Хороший" xfId="1591" builtinId="26" hidden="1"/>
    <cellStyle name="Хороший" xfId="1642" builtinId="26" hidden="1"/>
    <cellStyle name="Хороший" xfId="1682" builtinId="26" hidden="1"/>
    <cellStyle name="Хороший" xfId="1722" builtinId="26" hidden="1"/>
    <cellStyle name="Хороший" xfId="1762" builtinId="26" hidden="1"/>
    <cellStyle name="Хороший" xfId="1581" builtinId="26" hidden="1"/>
    <cellStyle name="Хороший" xfId="1820" builtinId="26" hidden="1"/>
    <cellStyle name="Хороший" xfId="1860" builtinId="26" hidden="1"/>
    <cellStyle name="Хороший" xfId="1900" builtinId="26" hidden="1"/>
    <cellStyle name="Хороший" xfId="1940"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23</xdr:row>
      <xdr:rowOff>0</xdr:rowOff>
    </xdr:from>
    <xdr:to>
      <xdr:col>34</xdr:col>
      <xdr:colOff>228600</xdr:colOff>
      <xdr:row>23</xdr:row>
      <xdr:rowOff>190500</xdr:rowOff>
    </xdr:to>
    <xdr:grpSp>
      <xdr:nvGrpSpPr>
        <xdr:cNvPr id="4" name="shCalendar" hidden="1"/>
        <xdr:cNvGrpSpPr>
          <a:grpSpLocks/>
        </xdr:cNvGrpSpPr>
      </xdr:nvGrpSpPr>
      <xdr:grpSpPr bwMode="auto">
        <a:xfrm>
          <a:off x="13887450" y="35052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25</xdr:row>
      <xdr:rowOff>9525</xdr:rowOff>
    </xdr:to>
    <xdr:grpSp>
      <xdr:nvGrpSpPr>
        <xdr:cNvPr id="4" name="shCalendar" hidden="1"/>
        <xdr:cNvGrpSpPr>
          <a:grpSpLocks/>
        </xdr:cNvGrpSpPr>
      </xdr:nvGrpSpPr>
      <xdr:grpSpPr bwMode="auto">
        <a:xfrm>
          <a:off x="16783050" y="31242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38100</xdr:colOff>
      <xdr:row>23</xdr:row>
      <xdr:rowOff>0</xdr:rowOff>
    </xdr:from>
    <xdr:to>
      <xdr:col>23</xdr:col>
      <xdr:colOff>228600</xdr:colOff>
      <xdr:row>23</xdr:row>
      <xdr:rowOff>190500</xdr:rowOff>
    </xdr:to>
    <xdr:grpSp>
      <xdr:nvGrpSpPr>
        <xdr:cNvPr id="4" name="shCalendar" hidden="1"/>
        <xdr:cNvGrpSpPr>
          <a:grpSpLocks/>
        </xdr:cNvGrpSpPr>
      </xdr:nvGrpSpPr>
      <xdr:grpSpPr bwMode="auto">
        <a:xfrm>
          <a:off x="8553450" y="3495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xdr:cNvGrpSpPr>
          <a:grpSpLocks/>
        </xdr:cNvGrpSpPr>
      </xdr:nvGrpSpPr>
      <xdr:grpSpPr bwMode="auto">
        <a:xfrm>
          <a:off x="26174700" y="34956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xdr:cNvGrpSpPr>
          <a:grpSpLocks/>
        </xdr:cNvGrpSpPr>
      </xdr:nvGrpSpPr>
      <xdr:grpSpPr bwMode="auto">
        <a:xfrm>
          <a:off x="26174700" y="34956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71</xdr:row>
      <xdr:rowOff>0</xdr:rowOff>
    </xdr:from>
    <xdr:ext cx="190500" cy="190500"/>
    <xdr:grpSp>
      <xdr:nvGrpSpPr>
        <xdr:cNvPr id="7" name="shCalendar" hidden="1"/>
        <xdr:cNvGrpSpPr>
          <a:grpSpLocks/>
        </xdr:cNvGrpSpPr>
      </xdr:nvGrpSpPr>
      <xdr:grpSpPr bwMode="auto">
        <a:xfrm>
          <a:off x="8010525" y="171831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9" width="10.5703125" style="552"/>
    <col min="30" max="249" width="10.5703125" style="491"/>
    <col min="250" max="257" width="0" style="491" hidden="1" customWidth="1"/>
    <col min="258" max="258" width="3.7109375" style="491" customWidth="1"/>
    <col min="259" max="259" width="3.85546875" style="491" customWidth="1"/>
    <col min="260" max="260" width="3.7109375" style="491" customWidth="1"/>
    <col min="261" max="261" width="12.7109375" style="491" customWidth="1"/>
    <col min="262" max="262" width="52.7109375" style="491" customWidth="1"/>
    <col min="263" max="266" width="0" style="491" hidden="1" customWidth="1"/>
    <col min="267" max="267" width="12.28515625" style="491" customWidth="1"/>
    <col min="268" max="268" width="6.42578125" style="491" customWidth="1"/>
    <col min="269" max="269" width="12.28515625" style="491" customWidth="1"/>
    <col min="270" max="270" width="0" style="491" hidden="1" customWidth="1"/>
    <col min="271" max="271" width="3.7109375" style="491" customWidth="1"/>
    <col min="272" max="272" width="11.140625" style="491" bestFit="1" customWidth="1"/>
    <col min="273" max="274" width="10.5703125" style="491"/>
    <col min="275" max="275" width="11.140625" style="491" customWidth="1"/>
    <col min="276" max="505" width="10.5703125" style="491"/>
    <col min="506" max="513" width="0" style="491" hidden="1" customWidth="1"/>
    <col min="514" max="514" width="3.7109375" style="491" customWidth="1"/>
    <col min="515" max="515" width="3.85546875" style="491" customWidth="1"/>
    <col min="516" max="516" width="3.7109375" style="491" customWidth="1"/>
    <col min="517" max="517" width="12.7109375" style="491" customWidth="1"/>
    <col min="518" max="518" width="52.7109375" style="491" customWidth="1"/>
    <col min="519" max="522" width="0" style="491" hidden="1" customWidth="1"/>
    <col min="523" max="523" width="12.28515625" style="491" customWidth="1"/>
    <col min="524" max="524" width="6.42578125" style="491" customWidth="1"/>
    <col min="525" max="525" width="12.28515625" style="491" customWidth="1"/>
    <col min="526" max="526" width="0" style="491" hidden="1" customWidth="1"/>
    <col min="527" max="527" width="3.7109375" style="491" customWidth="1"/>
    <col min="528" max="528" width="11.140625" style="491" bestFit="1" customWidth="1"/>
    <col min="529" max="530" width="10.5703125" style="491"/>
    <col min="531" max="531" width="11.140625" style="491" customWidth="1"/>
    <col min="532" max="761" width="10.5703125" style="491"/>
    <col min="762" max="769" width="0" style="491" hidden="1" customWidth="1"/>
    <col min="770" max="770" width="3.7109375" style="491" customWidth="1"/>
    <col min="771" max="771" width="3.85546875" style="491" customWidth="1"/>
    <col min="772" max="772" width="3.7109375" style="491" customWidth="1"/>
    <col min="773" max="773" width="12.7109375" style="491" customWidth="1"/>
    <col min="774" max="774" width="52.7109375" style="491" customWidth="1"/>
    <col min="775" max="778" width="0" style="491" hidden="1" customWidth="1"/>
    <col min="779" max="779" width="12.28515625" style="491" customWidth="1"/>
    <col min="780" max="780" width="6.42578125" style="491" customWidth="1"/>
    <col min="781" max="781" width="12.28515625" style="491" customWidth="1"/>
    <col min="782" max="782" width="0" style="491" hidden="1" customWidth="1"/>
    <col min="783" max="783" width="3.7109375" style="491" customWidth="1"/>
    <col min="784" max="784" width="11.140625" style="491" bestFit="1" customWidth="1"/>
    <col min="785" max="786" width="10.5703125" style="491"/>
    <col min="787" max="787" width="11.140625" style="491" customWidth="1"/>
    <col min="788" max="1017" width="10.5703125" style="491"/>
    <col min="1018" max="1025" width="0" style="491" hidden="1" customWidth="1"/>
    <col min="1026" max="1026" width="3.7109375" style="491" customWidth="1"/>
    <col min="1027" max="1027" width="3.85546875" style="491" customWidth="1"/>
    <col min="1028" max="1028" width="3.7109375" style="491" customWidth="1"/>
    <col min="1029" max="1029" width="12.7109375" style="491" customWidth="1"/>
    <col min="1030" max="1030" width="52.7109375" style="491" customWidth="1"/>
    <col min="1031" max="1034" width="0" style="491" hidden="1" customWidth="1"/>
    <col min="1035" max="1035" width="12.28515625" style="491" customWidth="1"/>
    <col min="1036" max="1036" width="6.42578125" style="491" customWidth="1"/>
    <col min="1037" max="1037" width="12.28515625" style="491" customWidth="1"/>
    <col min="1038" max="1038" width="0" style="491" hidden="1" customWidth="1"/>
    <col min="1039" max="1039" width="3.7109375" style="491" customWidth="1"/>
    <col min="1040" max="1040" width="11.140625" style="491" bestFit="1" customWidth="1"/>
    <col min="1041" max="1042" width="10.5703125" style="491"/>
    <col min="1043" max="1043" width="11.140625" style="491" customWidth="1"/>
    <col min="1044" max="1273" width="10.5703125" style="491"/>
    <col min="1274" max="1281" width="0" style="491" hidden="1" customWidth="1"/>
    <col min="1282" max="1282" width="3.7109375" style="491" customWidth="1"/>
    <col min="1283" max="1283" width="3.85546875" style="491" customWidth="1"/>
    <col min="1284" max="1284" width="3.7109375" style="491" customWidth="1"/>
    <col min="1285" max="1285" width="12.7109375" style="491" customWidth="1"/>
    <col min="1286" max="1286" width="52.7109375" style="491" customWidth="1"/>
    <col min="1287" max="1290" width="0" style="491" hidden="1" customWidth="1"/>
    <col min="1291" max="1291" width="12.28515625" style="491" customWidth="1"/>
    <col min="1292" max="1292" width="6.42578125" style="491" customWidth="1"/>
    <col min="1293" max="1293" width="12.28515625" style="491" customWidth="1"/>
    <col min="1294" max="1294" width="0" style="491" hidden="1" customWidth="1"/>
    <col min="1295" max="1295" width="3.7109375" style="491" customWidth="1"/>
    <col min="1296" max="1296" width="11.140625" style="491" bestFit="1" customWidth="1"/>
    <col min="1297" max="1298" width="10.5703125" style="491"/>
    <col min="1299" max="1299" width="11.140625" style="491" customWidth="1"/>
    <col min="1300" max="1529" width="10.5703125" style="491"/>
    <col min="1530" max="1537" width="0" style="491" hidden="1" customWidth="1"/>
    <col min="1538" max="1538" width="3.7109375" style="491" customWidth="1"/>
    <col min="1539" max="1539" width="3.85546875" style="491" customWidth="1"/>
    <col min="1540" max="1540" width="3.7109375" style="491" customWidth="1"/>
    <col min="1541" max="1541" width="12.7109375" style="491" customWidth="1"/>
    <col min="1542" max="1542" width="52.7109375" style="491" customWidth="1"/>
    <col min="1543" max="1546" width="0" style="491" hidden="1" customWidth="1"/>
    <col min="1547" max="1547" width="12.28515625" style="491" customWidth="1"/>
    <col min="1548" max="1548" width="6.42578125" style="491" customWidth="1"/>
    <col min="1549" max="1549" width="12.28515625" style="491" customWidth="1"/>
    <col min="1550" max="1550" width="0" style="491" hidden="1" customWidth="1"/>
    <col min="1551" max="1551" width="3.7109375" style="491" customWidth="1"/>
    <col min="1552" max="1552" width="11.140625" style="491" bestFit="1" customWidth="1"/>
    <col min="1553" max="1554" width="10.5703125" style="491"/>
    <col min="1555" max="1555" width="11.140625" style="491" customWidth="1"/>
    <col min="1556" max="1785" width="10.5703125" style="491"/>
    <col min="1786" max="1793" width="0" style="491" hidden="1" customWidth="1"/>
    <col min="1794" max="1794" width="3.7109375" style="491" customWidth="1"/>
    <col min="1795" max="1795" width="3.85546875" style="491" customWidth="1"/>
    <col min="1796" max="1796" width="3.7109375" style="491" customWidth="1"/>
    <col min="1797" max="1797" width="12.7109375" style="491" customWidth="1"/>
    <col min="1798" max="1798" width="52.7109375" style="491" customWidth="1"/>
    <col min="1799" max="1802" width="0" style="491" hidden="1" customWidth="1"/>
    <col min="1803" max="1803" width="12.28515625" style="491" customWidth="1"/>
    <col min="1804" max="1804" width="6.42578125" style="491" customWidth="1"/>
    <col min="1805" max="1805" width="12.28515625" style="491" customWidth="1"/>
    <col min="1806" max="1806" width="0" style="491" hidden="1" customWidth="1"/>
    <col min="1807" max="1807" width="3.7109375" style="491" customWidth="1"/>
    <col min="1808" max="1808" width="11.140625" style="491" bestFit="1" customWidth="1"/>
    <col min="1809" max="1810" width="10.5703125" style="491"/>
    <col min="1811" max="1811" width="11.140625" style="491" customWidth="1"/>
    <col min="1812" max="2041" width="10.5703125" style="491"/>
    <col min="2042" max="2049" width="0" style="491" hidden="1" customWidth="1"/>
    <col min="2050" max="2050" width="3.7109375" style="491" customWidth="1"/>
    <col min="2051" max="2051" width="3.85546875" style="491" customWidth="1"/>
    <col min="2052" max="2052" width="3.7109375" style="491" customWidth="1"/>
    <col min="2053" max="2053" width="12.7109375" style="491" customWidth="1"/>
    <col min="2054" max="2054" width="52.7109375" style="491" customWidth="1"/>
    <col min="2055" max="2058" width="0" style="491" hidden="1" customWidth="1"/>
    <col min="2059" max="2059" width="12.28515625" style="491" customWidth="1"/>
    <col min="2060" max="2060" width="6.42578125" style="491" customWidth="1"/>
    <col min="2061" max="2061" width="12.28515625" style="491" customWidth="1"/>
    <col min="2062" max="2062" width="0" style="491" hidden="1" customWidth="1"/>
    <col min="2063" max="2063" width="3.7109375" style="491" customWidth="1"/>
    <col min="2064" max="2064" width="11.140625" style="491" bestFit="1" customWidth="1"/>
    <col min="2065" max="2066" width="10.5703125" style="491"/>
    <col min="2067" max="2067" width="11.140625" style="491" customWidth="1"/>
    <col min="2068" max="2297" width="10.5703125" style="491"/>
    <col min="2298" max="2305" width="0" style="491" hidden="1" customWidth="1"/>
    <col min="2306" max="2306" width="3.7109375" style="491" customWidth="1"/>
    <col min="2307" max="2307" width="3.85546875" style="491" customWidth="1"/>
    <col min="2308" max="2308" width="3.7109375" style="491" customWidth="1"/>
    <col min="2309" max="2309" width="12.7109375" style="491" customWidth="1"/>
    <col min="2310" max="2310" width="52.7109375" style="491" customWidth="1"/>
    <col min="2311" max="2314" width="0" style="491" hidden="1" customWidth="1"/>
    <col min="2315" max="2315" width="12.28515625" style="491" customWidth="1"/>
    <col min="2316" max="2316" width="6.42578125" style="491" customWidth="1"/>
    <col min="2317" max="2317" width="12.28515625" style="491" customWidth="1"/>
    <col min="2318" max="2318" width="0" style="491" hidden="1" customWidth="1"/>
    <col min="2319" max="2319" width="3.7109375" style="491" customWidth="1"/>
    <col min="2320" max="2320" width="11.140625" style="491" bestFit="1" customWidth="1"/>
    <col min="2321" max="2322" width="10.5703125" style="491"/>
    <col min="2323" max="2323" width="11.140625" style="491" customWidth="1"/>
    <col min="2324" max="2553" width="10.5703125" style="491"/>
    <col min="2554" max="2561" width="0" style="491" hidden="1" customWidth="1"/>
    <col min="2562" max="2562" width="3.7109375" style="491" customWidth="1"/>
    <col min="2563" max="2563" width="3.85546875" style="491" customWidth="1"/>
    <col min="2564" max="2564" width="3.7109375" style="491" customWidth="1"/>
    <col min="2565" max="2565" width="12.7109375" style="491" customWidth="1"/>
    <col min="2566" max="2566" width="52.7109375" style="491" customWidth="1"/>
    <col min="2567" max="2570" width="0" style="491" hidden="1" customWidth="1"/>
    <col min="2571" max="2571" width="12.28515625" style="491" customWidth="1"/>
    <col min="2572" max="2572" width="6.42578125" style="491" customWidth="1"/>
    <col min="2573" max="2573" width="12.28515625" style="491" customWidth="1"/>
    <col min="2574" max="2574" width="0" style="491" hidden="1" customWidth="1"/>
    <col min="2575" max="2575" width="3.7109375" style="491" customWidth="1"/>
    <col min="2576" max="2576" width="11.140625" style="491" bestFit="1" customWidth="1"/>
    <col min="2577" max="2578" width="10.5703125" style="491"/>
    <col min="2579" max="2579" width="11.140625" style="491" customWidth="1"/>
    <col min="2580" max="2809" width="10.5703125" style="491"/>
    <col min="2810" max="2817" width="0" style="491" hidden="1" customWidth="1"/>
    <col min="2818" max="2818" width="3.7109375" style="491" customWidth="1"/>
    <col min="2819" max="2819" width="3.85546875" style="491" customWidth="1"/>
    <col min="2820" max="2820" width="3.7109375" style="491" customWidth="1"/>
    <col min="2821" max="2821" width="12.7109375" style="491" customWidth="1"/>
    <col min="2822" max="2822" width="52.7109375" style="491" customWidth="1"/>
    <col min="2823" max="2826" width="0" style="491" hidden="1" customWidth="1"/>
    <col min="2827" max="2827" width="12.28515625" style="491" customWidth="1"/>
    <col min="2828" max="2828" width="6.42578125" style="491" customWidth="1"/>
    <col min="2829" max="2829" width="12.28515625" style="491" customWidth="1"/>
    <col min="2830" max="2830" width="0" style="491" hidden="1" customWidth="1"/>
    <col min="2831" max="2831" width="3.7109375" style="491" customWidth="1"/>
    <col min="2832" max="2832" width="11.140625" style="491" bestFit="1" customWidth="1"/>
    <col min="2833" max="2834" width="10.5703125" style="491"/>
    <col min="2835" max="2835" width="11.140625" style="491" customWidth="1"/>
    <col min="2836" max="3065" width="10.5703125" style="491"/>
    <col min="3066" max="3073" width="0" style="491" hidden="1" customWidth="1"/>
    <col min="3074" max="3074" width="3.7109375" style="491" customWidth="1"/>
    <col min="3075" max="3075" width="3.85546875" style="491" customWidth="1"/>
    <col min="3076" max="3076" width="3.7109375" style="491" customWidth="1"/>
    <col min="3077" max="3077" width="12.7109375" style="491" customWidth="1"/>
    <col min="3078" max="3078" width="52.7109375" style="491" customWidth="1"/>
    <col min="3079" max="3082" width="0" style="491" hidden="1" customWidth="1"/>
    <col min="3083" max="3083" width="12.28515625" style="491" customWidth="1"/>
    <col min="3084" max="3084" width="6.42578125" style="491" customWidth="1"/>
    <col min="3085" max="3085" width="12.28515625" style="491" customWidth="1"/>
    <col min="3086" max="3086" width="0" style="491" hidden="1" customWidth="1"/>
    <col min="3087" max="3087" width="3.7109375" style="491" customWidth="1"/>
    <col min="3088" max="3088" width="11.140625" style="491" bestFit="1" customWidth="1"/>
    <col min="3089" max="3090" width="10.5703125" style="491"/>
    <col min="3091" max="3091" width="11.140625" style="491" customWidth="1"/>
    <col min="3092" max="3321" width="10.5703125" style="491"/>
    <col min="3322" max="3329" width="0" style="491" hidden="1" customWidth="1"/>
    <col min="3330" max="3330" width="3.7109375" style="491" customWidth="1"/>
    <col min="3331" max="3331" width="3.85546875" style="491" customWidth="1"/>
    <col min="3332" max="3332" width="3.7109375" style="491" customWidth="1"/>
    <col min="3333" max="3333" width="12.7109375" style="491" customWidth="1"/>
    <col min="3334" max="3334" width="52.7109375" style="491" customWidth="1"/>
    <col min="3335" max="3338" width="0" style="491" hidden="1" customWidth="1"/>
    <col min="3339" max="3339" width="12.28515625" style="491" customWidth="1"/>
    <col min="3340" max="3340" width="6.42578125" style="491" customWidth="1"/>
    <col min="3341" max="3341" width="12.28515625" style="491" customWidth="1"/>
    <col min="3342" max="3342" width="0" style="491" hidden="1" customWidth="1"/>
    <col min="3343" max="3343" width="3.7109375" style="491" customWidth="1"/>
    <col min="3344" max="3344" width="11.140625" style="491" bestFit="1" customWidth="1"/>
    <col min="3345" max="3346" width="10.5703125" style="491"/>
    <col min="3347" max="3347" width="11.140625" style="491" customWidth="1"/>
    <col min="3348" max="3577" width="10.5703125" style="491"/>
    <col min="3578" max="3585" width="0" style="491" hidden="1" customWidth="1"/>
    <col min="3586" max="3586" width="3.7109375" style="491" customWidth="1"/>
    <col min="3587" max="3587" width="3.85546875" style="491" customWidth="1"/>
    <col min="3588" max="3588" width="3.7109375" style="491" customWidth="1"/>
    <col min="3589" max="3589" width="12.7109375" style="491" customWidth="1"/>
    <col min="3590" max="3590" width="52.7109375" style="491" customWidth="1"/>
    <col min="3591" max="3594" width="0" style="491" hidden="1" customWidth="1"/>
    <col min="3595" max="3595" width="12.28515625" style="491" customWidth="1"/>
    <col min="3596" max="3596" width="6.42578125" style="491" customWidth="1"/>
    <col min="3597" max="3597" width="12.28515625" style="491" customWidth="1"/>
    <col min="3598" max="3598" width="0" style="491" hidden="1" customWidth="1"/>
    <col min="3599" max="3599" width="3.7109375" style="491" customWidth="1"/>
    <col min="3600" max="3600" width="11.140625" style="491" bestFit="1" customWidth="1"/>
    <col min="3601" max="3602" width="10.5703125" style="491"/>
    <col min="3603" max="3603" width="11.140625" style="491" customWidth="1"/>
    <col min="3604" max="3833" width="10.5703125" style="491"/>
    <col min="3834" max="3841" width="0" style="491" hidden="1" customWidth="1"/>
    <col min="3842" max="3842" width="3.7109375" style="491" customWidth="1"/>
    <col min="3843" max="3843" width="3.85546875" style="491" customWidth="1"/>
    <col min="3844" max="3844" width="3.7109375" style="491" customWidth="1"/>
    <col min="3845" max="3845" width="12.7109375" style="491" customWidth="1"/>
    <col min="3846" max="3846" width="52.7109375" style="491" customWidth="1"/>
    <col min="3847" max="3850" width="0" style="491" hidden="1" customWidth="1"/>
    <col min="3851" max="3851" width="12.28515625" style="491" customWidth="1"/>
    <col min="3852" max="3852" width="6.42578125" style="491" customWidth="1"/>
    <col min="3853" max="3853" width="12.28515625" style="491" customWidth="1"/>
    <col min="3854" max="3854" width="0" style="491" hidden="1" customWidth="1"/>
    <col min="3855" max="3855" width="3.7109375" style="491" customWidth="1"/>
    <col min="3856" max="3856" width="11.140625" style="491" bestFit="1" customWidth="1"/>
    <col min="3857" max="3858" width="10.5703125" style="491"/>
    <col min="3859" max="3859" width="11.140625" style="491" customWidth="1"/>
    <col min="3860" max="4089" width="10.5703125" style="491"/>
    <col min="4090" max="4097" width="0" style="491" hidden="1" customWidth="1"/>
    <col min="4098" max="4098" width="3.7109375" style="491" customWidth="1"/>
    <col min="4099" max="4099" width="3.85546875" style="491" customWidth="1"/>
    <col min="4100" max="4100" width="3.7109375" style="491" customWidth="1"/>
    <col min="4101" max="4101" width="12.7109375" style="491" customWidth="1"/>
    <col min="4102" max="4102" width="52.7109375" style="491" customWidth="1"/>
    <col min="4103" max="4106" width="0" style="491" hidden="1" customWidth="1"/>
    <col min="4107" max="4107" width="12.28515625" style="491" customWidth="1"/>
    <col min="4108" max="4108" width="6.42578125" style="491" customWidth="1"/>
    <col min="4109" max="4109" width="12.28515625" style="491" customWidth="1"/>
    <col min="4110" max="4110" width="0" style="491" hidden="1" customWidth="1"/>
    <col min="4111" max="4111" width="3.7109375" style="491" customWidth="1"/>
    <col min="4112" max="4112" width="11.140625" style="491" bestFit="1" customWidth="1"/>
    <col min="4113" max="4114" width="10.5703125" style="491"/>
    <col min="4115" max="4115" width="11.140625" style="491" customWidth="1"/>
    <col min="4116" max="4345" width="10.5703125" style="491"/>
    <col min="4346" max="4353" width="0" style="491" hidden="1" customWidth="1"/>
    <col min="4354" max="4354" width="3.7109375" style="491" customWidth="1"/>
    <col min="4355" max="4355" width="3.85546875" style="491" customWidth="1"/>
    <col min="4356" max="4356" width="3.7109375" style="491" customWidth="1"/>
    <col min="4357" max="4357" width="12.7109375" style="491" customWidth="1"/>
    <col min="4358" max="4358" width="52.7109375" style="491" customWidth="1"/>
    <col min="4359" max="4362" width="0" style="491" hidden="1" customWidth="1"/>
    <col min="4363" max="4363" width="12.28515625" style="491" customWidth="1"/>
    <col min="4364" max="4364" width="6.42578125" style="491" customWidth="1"/>
    <col min="4365" max="4365" width="12.28515625" style="491" customWidth="1"/>
    <col min="4366" max="4366" width="0" style="491" hidden="1" customWidth="1"/>
    <col min="4367" max="4367" width="3.7109375" style="491" customWidth="1"/>
    <col min="4368" max="4368" width="11.140625" style="491" bestFit="1" customWidth="1"/>
    <col min="4369" max="4370" width="10.5703125" style="491"/>
    <col min="4371" max="4371" width="11.140625" style="491" customWidth="1"/>
    <col min="4372" max="4601" width="10.5703125" style="491"/>
    <col min="4602" max="4609" width="0" style="491" hidden="1" customWidth="1"/>
    <col min="4610" max="4610" width="3.7109375" style="491" customWidth="1"/>
    <col min="4611" max="4611" width="3.85546875" style="491" customWidth="1"/>
    <col min="4612" max="4612" width="3.7109375" style="491" customWidth="1"/>
    <col min="4613" max="4613" width="12.7109375" style="491" customWidth="1"/>
    <col min="4614" max="4614" width="52.7109375" style="491" customWidth="1"/>
    <col min="4615" max="4618" width="0" style="491" hidden="1" customWidth="1"/>
    <col min="4619" max="4619" width="12.28515625" style="491" customWidth="1"/>
    <col min="4620" max="4620" width="6.42578125" style="491" customWidth="1"/>
    <col min="4621" max="4621" width="12.28515625" style="491" customWidth="1"/>
    <col min="4622" max="4622" width="0" style="491" hidden="1" customWidth="1"/>
    <col min="4623" max="4623" width="3.7109375" style="491" customWidth="1"/>
    <col min="4624" max="4624" width="11.140625" style="491" bestFit="1" customWidth="1"/>
    <col min="4625" max="4626" width="10.5703125" style="491"/>
    <col min="4627" max="4627" width="11.140625" style="491" customWidth="1"/>
    <col min="4628" max="4857" width="10.5703125" style="491"/>
    <col min="4858" max="4865" width="0" style="491" hidden="1" customWidth="1"/>
    <col min="4866" max="4866" width="3.7109375" style="491" customWidth="1"/>
    <col min="4867" max="4867" width="3.85546875" style="491" customWidth="1"/>
    <col min="4868" max="4868" width="3.7109375" style="491" customWidth="1"/>
    <col min="4869" max="4869" width="12.7109375" style="491" customWidth="1"/>
    <col min="4870" max="4870" width="52.7109375" style="491" customWidth="1"/>
    <col min="4871" max="4874" width="0" style="491" hidden="1" customWidth="1"/>
    <col min="4875" max="4875" width="12.28515625" style="491" customWidth="1"/>
    <col min="4876" max="4876" width="6.42578125" style="491" customWidth="1"/>
    <col min="4877" max="4877" width="12.28515625" style="491" customWidth="1"/>
    <col min="4878" max="4878" width="0" style="491" hidden="1" customWidth="1"/>
    <col min="4879" max="4879" width="3.7109375" style="491" customWidth="1"/>
    <col min="4880" max="4880" width="11.140625" style="491" bestFit="1" customWidth="1"/>
    <col min="4881" max="4882" width="10.5703125" style="491"/>
    <col min="4883" max="4883" width="11.140625" style="491" customWidth="1"/>
    <col min="4884" max="5113" width="10.5703125" style="491"/>
    <col min="5114" max="5121" width="0" style="491" hidden="1" customWidth="1"/>
    <col min="5122" max="5122" width="3.7109375" style="491" customWidth="1"/>
    <col min="5123" max="5123" width="3.85546875" style="491" customWidth="1"/>
    <col min="5124" max="5124" width="3.7109375" style="491" customWidth="1"/>
    <col min="5125" max="5125" width="12.7109375" style="491" customWidth="1"/>
    <col min="5126" max="5126" width="52.7109375" style="491" customWidth="1"/>
    <col min="5127" max="5130" width="0" style="491" hidden="1" customWidth="1"/>
    <col min="5131" max="5131" width="12.28515625" style="491" customWidth="1"/>
    <col min="5132" max="5132" width="6.42578125" style="491" customWidth="1"/>
    <col min="5133" max="5133" width="12.28515625" style="491" customWidth="1"/>
    <col min="5134" max="5134" width="0" style="491" hidden="1" customWidth="1"/>
    <col min="5135" max="5135" width="3.7109375" style="491" customWidth="1"/>
    <col min="5136" max="5136" width="11.140625" style="491" bestFit="1" customWidth="1"/>
    <col min="5137" max="5138" width="10.5703125" style="491"/>
    <col min="5139" max="5139" width="11.140625" style="491" customWidth="1"/>
    <col min="5140" max="5369" width="10.5703125" style="491"/>
    <col min="5370" max="5377" width="0" style="491" hidden="1" customWidth="1"/>
    <col min="5378" max="5378" width="3.7109375" style="491" customWidth="1"/>
    <col min="5379" max="5379" width="3.85546875" style="491" customWidth="1"/>
    <col min="5380" max="5380" width="3.7109375" style="491" customWidth="1"/>
    <col min="5381" max="5381" width="12.7109375" style="491" customWidth="1"/>
    <col min="5382" max="5382" width="52.7109375" style="491" customWidth="1"/>
    <col min="5383" max="5386" width="0" style="491" hidden="1" customWidth="1"/>
    <col min="5387" max="5387" width="12.28515625" style="491" customWidth="1"/>
    <col min="5388" max="5388" width="6.42578125" style="491" customWidth="1"/>
    <col min="5389" max="5389" width="12.28515625" style="491" customWidth="1"/>
    <col min="5390" max="5390" width="0" style="491" hidden="1" customWidth="1"/>
    <col min="5391" max="5391" width="3.7109375" style="491" customWidth="1"/>
    <col min="5392" max="5392" width="11.140625" style="491" bestFit="1" customWidth="1"/>
    <col min="5393" max="5394" width="10.5703125" style="491"/>
    <col min="5395" max="5395" width="11.140625" style="491" customWidth="1"/>
    <col min="5396" max="5625" width="10.5703125" style="491"/>
    <col min="5626" max="5633" width="0" style="491" hidden="1" customWidth="1"/>
    <col min="5634" max="5634" width="3.7109375" style="491" customWidth="1"/>
    <col min="5635" max="5635" width="3.85546875" style="491" customWidth="1"/>
    <col min="5636" max="5636" width="3.7109375" style="491" customWidth="1"/>
    <col min="5637" max="5637" width="12.7109375" style="491" customWidth="1"/>
    <col min="5638" max="5638" width="52.7109375" style="491" customWidth="1"/>
    <col min="5639" max="5642" width="0" style="491" hidden="1" customWidth="1"/>
    <col min="5643" max="5643" width="12.28515625" style="491" customWidth="1"/>
    <col min="5644" max="5644" width="6.42578125" style="491" customWidth="1"/>
    <col min="5645" max="5645" width="12.28515625" style="491" customWidth="1"/>
    <col min="5646" max="5646" width="0" style="491" hidden="1" customWidth="1"/>
    <col min="5647" max="5647" width="3.7109375" style="491" customWidth="1"/>
    <col min="5648" max="5648" width="11.140625" style="491" bestFit="1" customWidth="1"/>
    <col min="5649" max="5650" width="10.5703125" style="491"/>
    <col min="5651" max="5651" width="11.140625" style="491" customWidth="1"/>
    <col min="5652" max="5881" width="10.5703125" style="491"/>
    <col min="5882" max="5889" width="0" style="491" hidden="1" customWidth="1"/>
    <col min="5890" max="5890" width="3.7109375" style="491" customWidth="1"/>
    <col min="5891" max="5891" width="3.85546875" style="491" customWidth="1"/>
    <col min="5892" max="5892" width="3.7109375" style="491" customWidth="1"/>
    <col min="5893" max="5893" width="12.7109375" style="491" customWidth="1"/>
    <col min="5894" max="5894" width="52.7109375" style="491" customWidth="1"/>
    <col min="5895" max="5898" width="0" style="491" hidden="1" customWidth="1"/>
    <col min="5899" max="5899" width="12.28515625" style="491" customWidth="1"/>
    <col min="5900" max="5900" width="6.42578125" style="491" customWidth="1"/>
    <col min="5901" max="5901" width="12.28515625" style="491" customWidth="1"/>
    <col min="5902" max="5902" width="0" style="491" hidden="1" customWidth="1"/>
    <col min="5903" max="5903" width="3.7109375" style="491" customWidth="1"/>
    <col min="5904" max="5904" width="11.140625" style="491" bestFit="1" customWidth="1"/>
    <col min="5905" max="5906" width="10.5703125" style="491"/>
    <col min="5907" max="5907" width="11.140625" style="491" customWidth="1"/>
    <col min="5908" max="6137" width="10.5703125" style="491"/>
    <col min="6138" max="6145" width="0" style="491" hidden="1" customWidth="1"/>
    <col min="6146" max="6146" width="3.7109375" style="491" customWidth="1"/>
    <col min="6147" max="6147" width="3.85546875" style="491" customWidth="1"/>
    <col min="6148" max="6148" width="3.7109375" style="491" customWidth="1"/>
    <col min="6149" max="6149" width="12.7109375" style="491" customWidth="1"/>
    <col min="6150" max="6150" width="52.7109375" style="491" customWidth="1"/>
    <col min="6151" max="6154" width="0" style="491" hidden="1" customWidth="1"/>
    <col min="6155" max="6155" width="12.28515625" style="491" customWidth="1"/>
    <col min="6156" max="6156" width="6.42578125" style="491" customWidth="1"/>
    <col min="6157" max="6157" width="12.28515625" style="491" customWidth="1"/>
    <col min="6158" max="6158" width="0" style="491" hidden="1" customWidth="1"/>
    <col min="6159" max="6159" width="3.7109375" style="491" customWidth="1"/>
    <col min="6160" max="6160" width="11.140625" style="491" bestFit="1" customWidth="1"/>
    <col min="6161" max="6162" width="10.5703125" style="491"/>
    <col min="6163" max="6163" width="11.140625" style="491" customWidth="1"/>
    <col min="6164" max="6393" width="10.5703125" style="491"/>
    <col min="6394" max="6401" width="0" style="491" hidden="1" customWidth="1"/>
    <col min="6402" max="6402" width="3.7109375" style="491" customWidth="1"/>
    <col min="6403" max="6403" width="3.85546875" style="491" customWidth="1"/>
    <col min="6404" max="6404" width="3.7109375" style="491" customWidth="1"/>
    <col min="6405" max="6405" width="12.7109375" style="491" customWidth="1"/>
    <col min="6406" max="6406" width="52.7109375" style="491" customWidth="1"/>
    <col min="6407" max="6410" width="0" style="491" hidden="1" customWidth="1"/>
    <col min="6411" max="6411" width="12.28515625" style="491" customWidth="1"/>
    <col min="6412" max="6412" width="6.42578125" style="491" customWidth="1"/>
    <col min="6413" max="6413" width="12.28515625" style="491" customWidth="1"/>
    <col min="6414" max="6414" width="0" style="491" hidden="1" customWidth="1"/>
    <col min="6415" max="6415" width="3.7109375" style="491" customWidth="1"/>
    <col min="6416" max="6416" width="11.140625" style="491" bestFit="1" customWidth="1"/>
    <col min="6417" max="6418" width="10.5703125" style="491"/>
    <col min="6419" max="6419" width="11.140625" style="491" customWidth="1"/>
    <col min="6420" max="6649" width="10.5703125" style="491"/>
    <col min="6650" max="6657" width="0" style="491" hidden="1" customWidth="1"/>
    <col min="6658" max="6658" width="3.7109375" style="491" customWidth="1"/>
    <col min="6659" max="6659" width="3.85546875" style="491" customWidth="1"/>
    <col min="6660" max="6660" width="3.7109375" style="491" customWidth="1"/>
    <col min="6661" max="6661" width="12.7109375" style="491" customWidth="1"/>
    <col min="6662" max="6662" width="52.7109375" style="491" customWidth="1"/>
    <col min="6663" max="6666" width="0" style="491" hidden="1" customWidth="1"/>
    <col min="6667" max="6667" width="12.28515625" style="491" customWidth="1"/>
    <col min="6668" max="6668" width="6.42578125" style="491" customWidth="1"/>
    <col min="6669" max="6669" width="12.28515625" style="491" customWidth="1"/>
    <col min="6670" max="6670" width="0" style="491" hidden="1" customWidth="1"/>
    <col min="6671" max="6671" width="3.7109375" style="491" customWidth="1"/>
    <col min="6672" max="6672" width="11.140625" style="491" bestFit="1" customWidth="1"/>
    <col min="6673" max="6674" width="10.5703125" style="491"/>
    <col min="6675" max="6675" width="11.140625" style="491" customWidth="1"/>
    <col min="6676" max="6905" width="10.5703125" style="491"/>
    <col min="6906" max="6913" width="0" style="491" hidden="1" customWidth="1"/>
    <col min="6914" max="6914" width="3.7109375" style="491" customWidth="1"/>
    <col min="6915" max="6915" width="3.85546875" style="491" customWidth="1"/>
    <col min="6916" max="6916" width="3.7109375" style="491" customWidth="1"/>
    <col min="6917" max="6917" width="12.7109375" style="491" customWidth="1"/>
    <col min="6918" max="6918" width="52.7109375" style="491" customWidth="1"/>
    <col min="6919" max="6922" width="0" style="491" hidden="1" customWidth="1"/>
    <col min="6923" max="6923" width="12.28515625" style="491" customWidth="1"/>
    <col min="6924" max="6924" width="6.42578125" style="491" customWidth="1"/>
    <col min="6925" max="6925" width="12.28515625" style="491" customWidth="1"/>
    <col min="6926" max="6926" width="0" style="491" hidden="1" customWidth="1"/>
    <col min="6927" max="6927" width="3.7109375" style="491" customWidth="1"/>
    <col min="6928" max="6928" width="11.140625" style="491" bestFit="1" customWidth="1"/>
    <col min="6929" max="6930" width="10.5703125" style="491"/>
    <col min="6931" max="6931" width="11.140625" style="491" customWidth="1"/>
    <col min="6932" max="7161" width="10.5703125" style="491"/>
    <col min="7162" max="7169" width="0" style="491" hidden="1" customWidth="1"/>
    <col min="7170" max="7170" width="3.7109375" style="491" customWidth="1"/>
    <col min="7171" max="7171" width="3.85546875" style="491" customWidth="1"/>
    <col min="7172" max="7172" width="3.7109375" style="491" customWidth="1"/>
    <col min="7173" max="7173" width="12.7109375" style="491" customWidth="1"/>
    <col min="7174" max="7174" width="52.7109375" style="491" customWidth="1"/>
    <col min="7175" max="7178" width="0" style="491" hidden="1" customWidth="1"/>
    <col min="7179" max="7179" width="12.28515625" style="491" customWidth="1"/>
    <col min="7180" max="7180" width="6.42578125" style="491" customWidth="1"/>
    <col min="7181" max="7181" width="12.28515625" style="491" customWidth="1"/>
    <col min="7182" max="7182" width="0" style="491" hidden="1" customWidth="1"/>
    <col min="7183" max="7183" width="3.7109375" style="491" customWidth="1"/>
    <col min="7184" max="7184" width="11.140625" style="491" bestFit="1" customWidth="1"/>
    <col min="7185" max="7186" width="10.5703125" style="491"/>
    <col min="7187" max="7187" width="11.140625" style="491" customWidth="1"/>
    <col min="7188" max="7417" width="10.5703125" style="491"/>
    <col min="7418" max="7425" width="0" style="491" hidden="1" customWidth="1"/>
    <col min="7426" max="7426" width="3.7109375" style="491" customWidth="1"/>
    <col min="7427" max="7427" width="3.85546875" style="491" customWidth="1"/>
    <col min="7428" max="7428" width="3.7109375" style="491" customWidth="1"/>
    <col min="7429" max="7429" width="12.7109375" style="491" customWidth="1"/>
    <col min="7430" max="7430" width="52.7109375" style="491" customWidth="1"/>
    <col min="7431" max="7434" width="0" style="491" hidden="1" customWidth="1"/>
    <col min="7435" max="7435" width="12.28515625" style="491" customWidth="1"/>
    <col min="7436" max="7436" width="6.42578125" style="491" customWidth="1"/>
    <col min="7437" max="7437" width="12.28515625" style="491" customWidth="1"/>
    <col min="7438" max="7438" width="0" style="491" hidden="1" customWidth="1"/>
    <col min="7439" max="7439" width="3.7109375" style="491" customWidth="1"/>
    <col min="7440" max="7440" width="11.140625" style="491" bestFit="1" customWidth="1"/>
    <col min="7441" max="7442" width="10.5703125" style="491"/>
    <col min="7443" max="7443" width="11.140625" style="491" customWidth="1"/>
    <col min="7444" max="7673" width="10.5703125" style="491"/>
    <col min="7674" max="7681" width="0" style="491" hidden="1" customWidth="1"/>
    <col min="7682" max="7682" width="3.7109375" style="491" customWidth="1"/>
    <col min="7683" max="7683" width="3.85546875" style="491" customWidth="1"/>
    <col min="7684" max="7684" width="3.7109375" style="491" customWidth="1"/>
    <col min="7685" max="7685" width="12.7109375" style="491" customWidth="1"/>
    <col min="7686" max="7686" width="52.7109375" style="491" customWidth="1"/>
    <col min="7687" max="7690" width="0" style="491" hidden="1" customWidth="1"/>
    <col min="7691" max="7691" width="12.28515625" style="491" customWidth="1"/>
    <col min="7692" max="7692" width="6.42578125" style="491" customWidth="1"/>
    <col min="7693" max="7693" width="12.28515625" style="491" customWidth="1"/>
    <col min="7694" max="7694" width="0" style="491" hidden="1" customWidth="1"/>
    <col min="7695" max="7695" width="3.7109375" style="491" customWidth="1"/>
    <col min="7696" max="7696" width="11.140625" style="491" bestFit="1" customWidth="1"/>
    <col min="7697" max="7698" width="10.5703125" style="491"/>
    <col min="7699" max="7699" width="11.140625" style="491" customWidth="1"/>
    <col min="7700" max="7929" width="10.5703125" style="491"/>
    <col min="7930" max="7937" width="0" style="491" hidden="1" customWidth="1"/>
    <col min="7938" max="7938" width="3.7109375" style="491" customWidth="1"/>
    <col min="7939" max="7939" width="3.85546875" style="491" customWidth="1"/>
    <col min="7940" max="7940" width="3.7109375" style="491" customWidth="1"/>
    <col min="7941" max="7941" width="12.7109375" style="491" customWidth="1"/>
    <col min="7942" max="7942" width="52.7109375" style="491" customWidth="1"/>
    <col min="7943" max="7946" width="0" style="491" hidden="1" customWidth="1"/>
    <col min="7947" max="7947" width="12.28515625" style="491" customWidth="1"/>
    <col min="7948" max="7948" width="6.42578125" style="491" customWidth="1"/>
    <col min="7949" max="7949" width="12.28515625" style="491" customWidth="1"/>
    <col min="7950" max="7950" width="0" style="491" hidden="1" customWidth="1"/>
    <col min="7951" max="7951" width="3.7109375" style="491" customWidth="1"/>
    <col min="7952" max="7952" width="11.140625" style="491" bestFit="1" customWidth="1"/>
    <col min="7953" max="7954" width="10.5703125" style="491"/>
    <col min="7955" max="7955" width="11.140625" style="491" customWidth="1"/>
    <col min="7956" max="8185" width="10.5703125" style="491"/>
    <col min="8186" max="8193" width="0" style="491" hidden="1" customWidth="1"/>
    <col min="8194" max="8194" width="3.7109375" style="491" customWidth="1"/>
    <col min="8195" max="8195" width="3.85546875" style="491" customWidth="1"/>
    <col min="8196" max="8196" width="3.7109375" style="491" customWidth="1"/>
    <col min="8197" max="8197" width="12.7109375" style="491" customWidth="1"/>
    <col min="8198" max="8198" width="52.7109375" style="491" customWidth="1"/>
    <col min="8199" max="8202" width="0" style="491" hidden="1" customWidth="1"/>
    <col min="8203" max="8203" width="12.28515625" style="491" customWidth="1"/>
    <col min="8204" max="8204" width="6.42578125" style="491" customWidth="1"/>
    <col min="8205" max="8205" width="12.28515625" style="491" customWidth="1"/>
    <col min="8206" max="8206" width="0" style="491" hidden="1" customWidth="1"/>
    <col min="8207" max="8207" width="3.7109375" style="491" customWidth="1"/>
    <col min="8208" max="8208" width="11.140625" style="491" bestFit="1" customWidth="1"/>
    <col min="8209" max="8210" width="10.5703125" style="491"/>
    <col min="8211" max="8211" width="11.140625" style="491" customWidth="1"/>
    <col min="8212" max="8441" width="10.5703125" style="491"/>
    <col min="8442" max="8449" width="0" style="491" hidden="1" customWidth="1"/>
    <col min="8450" max="8450" width="3.7109375" style="491" customWidth="1"/>
    <col min="8451" max="8451" width="3.85546875" style="491" customWidth="1"/>
    <col min="8452" max="8452" width="3.7109375" style="491" customWidth="1"/>
    <col min="8453" max="8453" width="12.7109375" style="491" customWidth="1"/>
    <col min="8454" max="8454" width="52.7109375" style="491" customWidth="1"/>
    <col min="8455" max="8458" width="0" style="491" hidden="1" customWidth="1"/>
    <col min="8459" max="8459" width="12.28515625" style="491" customWidth="1"/>
    <col min="8460" max="8460" width="6.42578125" style="491" customWidth="1"/>
    <col min="8461" max="8461" width="12.28515625" style="491" customWidth="1"/>
    <col min="8462" max="8462" width="0" style="491" hidden="1" customWidth="1"/>
    <col min="8463" max="8463" width="3.7109375" style="491" customWidth="1"/>
    <col min="8464" max="8464" width="11.140625" style="491" bestFit="1" customWidth="1"/>
    <col min="8465" max="8466" width="10.5703125" style="491"/>
    <col min="8467" max="8467" width="11.140625" style="491" customWidth="1"/>
    <col min="8468" max="8697" width="10.5703125" style="491"/>
    <col min="8698" max="8705" width="0" style="491" hidden="1" customWidth="1"/>
    <col min="8706" max="8706" width="3.7109375" style="491" customWidth="1"/>
    <col min="8707" max="8707" width="3.85546875" style="491" customWidth="1"/>
    <col min="8708" max="8708" width="3.7109375" style="491" customWidth="1"/>
    <col min="8709" max="8709" width="12.7109375" style="491" customWidth="1"/>
    <col min="8710" max="8710" width="52.7109375" style="491" customWidth="1"/>
    <col min="8711" max="8714" width="0" style="491" hidden="1" customWidth="1"/>
    <col min="8715" max="8715" width="12.28515625" style="491" customWidth="1"/>
    <col min="8716" max="8716" width="6.42578125" style="491" customWidth="1"/>
    <col min="8717" max="8717" width="12.28515625" style="491" customWidth="1"/>
    <col min="8718" max="8718" width="0" style="491" hidden="1" customWidth="1"/>
    <col min="8719" max="8719" width="3.7109375" style="491" customWidth="1"/>
    <col min="8720" max="8720" width="11.140625" style="491" bestFit="1" customWidth="1"/>
    <col min="8721" max="8722" width="10.5703125" style="491"/>
    <col min="8723" max="8723" width="11.140625" style="491" customWidth="1"/>
    <col min="8724" max="8953" width="10.5703125" style="491"/>
    <col min="8954" max="8961" width="0" style="491" hidden="1" customWidth="1"/>
    <col min="8962" max="8962" width="3.7109375" style="491" customWidth="1"/>
    <col min="8963" max="8963" width="3.85546875" style="491" customWidth="1"/>
    <col min="8964" max="8964" width="3.7109375" style="491" customWidth="1"/>
    <col min="8965" max="8965" width="12.7109375" style="491" customWidth="1"/>
    <col min="8966" max="8966" width="52.7109375" style="491" customWidth="1"/>
    <col min="8967" max="8970" width="0" style="491" hidden="1" customWidth="1"/>
    <col min="8971" max="8971" width="12.28515625" style="491" customWidth="1"/>
    <col min="8972" max="8972" width="6.42578125" style="491" customWidth="1"/>
    <col min="8973" max="8973" width="12.28515625" style="491" customWidth="1"/>
    <col min="8974" max="8974" width="0" style="491" hidden="1" customWidth="1"/>
    <col min="8975" max="8975" width="3.7109375" style="491" customWidth="1"/>
    <col min="8976" max="8976" width="11.140625" style="491" bestFit="1" customWidth="1"/>
    <col min="8977" max="8978" width="10.5703125" style="491"/>
    <col min="8979" max="8979" width="11.140625" style="491" customWidth="1"/>
    <col min="8980" max="9209" width="10.5703125" style="491"/>
    <col min="9210" max="9217" width="0" style="491" hidden="1" customWidth="1"/>
    <col min="9218" max="9218" width="3.7109375" style="491" customWidth="1"/>
    <col min="9219" max="9219" width="3.85546875" style="491" customWidth="1"/>
    <col min="9220" max="9220" width="3.7109375" style="491" customWidth="1"/>
    <col min="9221" max="9221" width="12.7109375" style="491" customWidth="1"/>
    <col min="9222" max="9222" width="52.7109375" style="491" customWidth="1"/>
    <col min="9223" max="9226" width="0" style="491" hidden="1" customWidth="1"/>
    <col min="9227" max="9227" width="12.28515625" style="491" customWidth="1"/>
    <col min="9228" max="9228" width="6.42578125" style="491" customWidth="1"/>
    <col min="9229" max="9229" width="12.28515625" style="491" customWidth="1"/>
    <col min="9230" max="9230" width="0" style="491" hidden="1" customWidth="1"/>
    <col min="9231" max="9231" width="3.7109375" style="491" customWidth="1"/>
    <col min="9232" max="9232" width="11.140625" style="491" bestFit="1" customWidth="1"/>
    <col min="9233" max="9234" width="10.5703125" style="491"/>
    <col min="9235" max="9235" width="11.140625" style="491" customWidth="1"/>
    <col min="9236" max="9465" width="10.5703125" style="491"/>
    <col min="9466" max="9473" width="0" style="491" hidden="1" customWidth="1"/>
    <col min="9474" max="9474" width="3.7109375" style="491" customWidth="1"/>
    <col min="9475" max="9475" width="3.85546875" style="491" customWidth="1"/>
    <col min="9476" max="9476" width="3.7109375" style="491" customWidth="1"/>
    <col min="9477" max="9477" width="12.7109375" style="491" customWidth="1"/>
    <col min="9478" max="9478" width="52.7109375" style="491" customWidth="1"/>
    <col min="9479" max="9482" width="0" style="491" hidden="1" customWidth="1"/>
    <col min="9483" max="9483" width="12.28515625" style="491" customWidth="1"/>
    <col min="9484" max="9484" width="6.42578125" style="491" customWidth="1"/>
    <col min="9485" max="9485" width="12.28515625" style="491" customWidth="1"/>
    <col min="9486" max="9486" width="0" style="491" hidden="1" customWidth="1"/>
    <col min="9487" max="9487" width="3.7109375" style="491" customWidth="1"/>
    <col min="9488" max="9488" width="11.140625" style="491" bestFit="1" customWidth="1"/>
    <col min="9489" max="9490" width="10.5703125" style="491"/>
    <col min="9491" max="9491" width="11.140625" style="491" customWidth="1"/>
    <col min="9492" max="9721" width="10.5703125" style="491"/>
    <col min="9722" max="9729" width="0" style="491" hidden="1" customWidth="1"/>
    <col min="9730" max="9730" width="3.7109375" style="491" customWidth="1"/>
    <col min="9731" max="9731" width="3.85546875" style="491" customWidth="1"/>
    <col min="9732" max="9732" width="3.7109375" style="491" customWidth="1"/>
    <col min="9733" max="9733" width="12.7109375" style="491" customWidth="1"/>
    <col min="9734" max="9734" width="52.7109375" style="491" customWidth="1"/>
    <col min="9735" max="9738" width="0" style="491" hidden="1" customWidth="1"/>
    <col min="9739" max="9739" width="12.28515625" style="491" customWidth="1"/>
    <col min="9740" max="9740" width="6.42578125" style="491" customWidth="1"/>
    <col min="9741" max="9741" width="12.28515625" style="491" customWidth="1"/>
    <col min="9742" max="9742" width="0" style="491" hidden="1" customWidth="1"/>
    <col min="9743" max="9743" width="3.7109375" style="491" customWidth="1"/>
    <col min="9744" max="9744" width="11.140625" style="491" bestFit="1" customWidth="1"/>
    <col min="9745" max="9746" width="10.5703125" style="491"/>
    <col min="9747" max="9747" width="11.140625" style="491" customWidth="1"/>
    <col min="9748" max="9977" width="10.5703125" style="491"/>
    <col min="9978" max="9985" width="0" style="491" hidden="1" customWidth="1"/>
    <col min="9986" max="9986" width="3.7109375" style="491" customWidth="1"/>
    <col min="9987" max="9987" width="3.85546875" style="491" customWidth="1"/>
    <col min="9988" max="9988" width="3.7109375" style="491" customWidth="1"/>
    <col min="9989" max="9989" width="12.7109375" style="491" customWidth="1"/>
    <col min="9990" max="9990" width="52.7109375" style="491" customWidth="1"/>
    <col min="9991" max="9994" width="0" style="491" hidden="1" customWidth="1"/>
    <col min="9995" max="9995" width="12.28515625" style="491" customWidth="1"/>
    <col min="9996" max="9996" width="6.42578125" style="491" customWidth="1"/>
    <col min="9997" max="9997" width="12.28515625" style="491" customWidth="1"/>
    <col min="9998" max="9998" width="0" style="491" hidden="1" customWidth="1"/>
    <col min="9999" max="9999" width="3.7109375" style="491" customWidth="1"/>
    <col min="10000" max="10000" width="11.140625" style="491" bestFit="1" customWidth="1"/>
    <col min="10001" max="10002" width="10.5703125" style="491"/>
    <col min="10003" max="10003" width="11.140625" style="491" customWidth="1"/>
    <col min="10004" max="10233" width="10.5703125" style="491"/>
    <col min="10234" max="10241" width="0" style="491" hidden="1" customWidth="1"/>
    <col min="10242" max="10242" width="3.7109375" style="491" customWidth="1"/>
    <col min="10243" max="10243" width="3.85546875" style="491" customWidth="1"/>
    <col min="10244" max="10244" width="3.7109375" style="491" customWidth="1"/>
    <col min="10245" max="10245" width="12.7109375" style="491" customWidth="1"/>
    <col min="10246" max="10246" width="52.7109375" style="491" customWidth="1"/>
    <col min="10247" max="10250" width="0" style="491" hidden="1" customWidth="1"/>
    <col min="10251" max="10251" width="12.28515625" style="491" customWidth="1"/>
    <col min="10252" max="10252" width="6.42578125" style="491" customWidth="1"/>
    <col min="10253" max="10253" width="12.28515625" style="491" customWidth="1"/>
    <col min="10254" max="10254" width="0" style="491" hidden="1" customWidth="1"/>
    <col min="10255" max="10255" width="3.7109375" style="491" customWidth="1"/>
    <col min="10256" max="10256" width="11.140625" style="491" bestFit="1" customWidth="1"/>
    <col min="10257" max="10258" width="10.5703125" style="491"/>
    <col min="10259" max="10259" width="11.140625" style="491" customWidth="1"/>
    <col min="10260" max="10489" width="10.5703125" style="491"/>
    <col min="10490" max="10497" width="0" style="491" hidden="1" customWidth="1"/>
    <col min="10498" max="10498" width="3.7109375" style="491" customWidth="1"/>
    <col min="10499" max="10499" width="3.85546875" style="491" customWidth="1"/>
    <col min="10500" max="10500" width="3.7109375" style="491" customWidth="1"/>
    <col min="10501" max="10501" width="12.7109375" style="491" customWidth="1"/>
    <col min="10502" max="10502" width="52.7109375" style="491" customWidth="1"/>
    <col min="10503" max="10506" width="0" style="491" hidden="1" customWidth="1"/>
    <col min="10507" max="10507" width="12.28515625" style="491" customWidth="1"/>
    <col min="10508" max="10508" width="6.42578125" style="491" customWidth="1"/>
    <col min="10509" max="10509" width="12.28515625" style="491" customWidth="1"/>
    <col min="10510" max="10510" width="0" style="491" hidden="1" customWidth="1"/>
    <col min="10511" max="10511" width="3.7109375" style="491" customWidth="1"/>
    <col min="10512" max="10512" width="11.140625" style="491" bestFit="1" customWidth="1"/>
    <col min="10513" max="10514" width="10.5703125" style="491"/>
    <col min="10515" max="10515" width="11.140625" style="491" customWidth="1"/>
    <col min="10516" max="10745" width="10.5703125" style="491"/>
    <col min="10746" max="10753" width="0" style="491" hidden="1" customWidth="1"/>
    <col min="10754" max="10754" width="3.7109375" style="491" customWidth="1"/>
    <col min="10755" max="10755" width="3.85546875" style="491" customWidth="1"/>
    <col min="10756" max="10756" width="3.7109375" style="491" customWidth="1"/>
    <col min="10757" max="10757" width="12.7109375" style="491" customWidth="1"/>
    <col min="10758" max="10758" width="52.7109375" style="491" customWidth="1"/>
    <col min="10759" max="10762" width="0" style="491" hidden="1" customWidth="1"/>
    <col min="10763" max="10763" width="12.28515625" style="491" customWidth="1"/>
    <col min="10764" max="10764" width="6.42578125" style="491" customWidth="1"/>
    <col min="10765" max="10765" width="12.28515625" style="491" customWidth="1"/>
    <col min="10766" max="10766" width="0" style="491" hidden="1" customWidth="1"/>
    <col min="10767" max="10767" width="3.7109375" style="491" customWidth="1"/>
    <col min="10768" max="10768" width="11.140625" style="491" bestFit="1" customWidth="1"/>
    <col min="10769" max="10770" width="10.5703125" style="491"/>
    <col min="10771" max="10771" width="11.140625" style="491" customWidth="1"/>
    <col min="10772" max="11001" width="10.5703125" style="491"/>
    <col min="11002" max="11009" width="0" style="491" hidden="1" customWidth="1"/>
    <col min="11010" max="11010" width="3.7109375" style="491" customWidth="1"/>
    <col min="11011" max="11011" width="3.85546875" style="491" customWidth="1"/>
    <col min="11012" max="11012" width="3.7109375" style="491" customWidth="1"/>
    <col min="11013" max="11013" width="12.7109375" style="491" customWidth="1"/>
    <col min="11014" max="11014" width="52.7109375" style="491" customWidth="1"/>
    <col min="11015" max="11018" width="0" style="491" hidden="1" customWidth="1"/>
    <col min="11019" max="11019" width="12.28515625" style="491" customWidth="1"/>
    <col min="11020" max="11020" width="6.42578125" style="491" customWidth="1"/>
    <col min="11021" max="11021" width="12.28515625" style="491" customWidth="1"/>
    <col min="11022" max="11022" width="0" style="491" hidden="1" customWidth="1"/>
    <col min="11023" max="11023" width="3.7109375" style="491" customWidth="1"/>
    <col min="11024" max="11024" width="11.140625" style="491" bestFit="1" customWidth="1"/>
    <col min="11025" max="11026" width="10.5703125" style="491"/>
    <col min="11027" max="11027" width="11.140625" style="491" customWidth="1"/>
    <col min="11028" max="11257" width="10.5703125" style="491"/>
    <col min="11258" max="11265" width="0" style="491" hidden="1" customWidth="1"/>
    <col min="11266" max="11266" width="3.7109375" style="491" customWidth="1"/>
    <col min="11267" max="11267" width="3.85546875" style="491" customWidth="1"/>
    <col min="11268" max="11268" width="3.7109375" style="491" customWidth="1"/>
    <col min="11269" max="11269" width="12.7109375" style="491" customWidth="1"/>
    <col min="11270" max="11270" width="52.7109375" style="491" customWidth="1"/>
    <col min="11271" max="11274" width="0" style="491" hidden="1" customWidth="1"/>
    <col min="11275" max="11275" width="12.28515625" style="491" customWidth="1"/>
    <col min="11276" max="11276" width="6.42578125" style="491" customWidth="1"/>
    <col min="11277" max="11277" width="12.28515625" style="491" customWidth="1"/>
    <col min="11278" max="11278" width="0" style="491" hidden="1" customWidth="1"/>
    <col min="11279" max="11279" width="3.7109375" style="491" customWidth="1"/>
    <col min="11280" max="11280" width="11.140625" style="491" bestFit="1" customWidth="1"/>
    <col min="11281" max="11282" width="10.5703125" style="491"/>
    <col min="11283" max="11283" width="11.140625" style="491" customWidth="1"/>
    <col min="11284" max="11513" width="10.5703125" style="491"/>
    <col min="11514" max="11521" width="0" style="491" hidden="1" customWidth="1"/>
    <col min="11522" max="11522" width="3.7109375" style="491" customWidth="1"/>
    <col min="11523" max="11523" width="3.85546875" style="491" customWidth="1"/>
    <col min="11524" max="11524" width="3.7109375" style="491" customWidth="1"/>
    <col min="11525" max="11525" width="12.7109375" style="491" customWidth="1"/>
    <col min="11526" max="11526" width="52.7109375" style="491" customWidth="1"/>
    <col min="11527" max="11530" width="0" style="491" hidden="1" customWidth="1"/>
    <col min="11531" max="11531" width="12.28515625" style="491" customWidth="1"/>
    <col min="11532" max="11532" width="6.42578125" style="491" customWidth="1"/>
    <col min="11533" max="11533" width="12.28515625" style="491" customWidth="1"/>
    <col min="11534" max="11534" width="0" style="491" hidden="1" customWidth="1"/>
    <col min="11535" max="11535" width="3.7109375" style="491" customWidth="1"/>
    <col min="11536" max="11536" width="11.140625" style="491" bestFit="1" customWidth="1"/>
    <col min="11537" max="11538" width="10.5703125" style="491"/>
    <col min="11539" max="11539" width="11.140625" style="491" customWidth="1"/>
    <col min="11540" max="11769" width="10.5703125" style="491"/>
    <col min="11770" max="11777" width="0" style="491" hidden="1" customWidth="1"/>
    <col min="11778" max="11778" width="3.7109375" style="491" customWidth="1"/>
    <col min="11779" max="11779" width="3.85546875" style="491" customWidth="1"/>
    <col min="11780" max="11780" width="3.7109375" style="491" customWidth="1"/>
    <col min="11781" max="11781" width="12.7109375" style="491" customWidth="1"/>
    <col min="11782" max="11782" width="52.7109375" style="491" customWidth="1"/>
    <col min="11783" max="11786" width="0" style="491" hidden="1" customWidth="1"/>
    <col min="11787" max="11787" width="12.28515625" style="491" customWidth="1"/>
    <col min="11788" max="11788" width="6.42578125" style="491" customWidth="1"/>
    <col min="11789" max="11789" width="12.28515625" style="491" customWidth="1"/>
    <col min="11790" max="11790" width="0" style="491" hidden="1" customWidth="1"/>
    <col min="11791" max="11791" width="3.7109375" style="491" customWidth="1"/>
    <col min="11792" max="11792" width="11.140625" style="491" bestFit="1" customWidth="1"/>
    <col min="11793" max="11794" width="10.5703125" style="491"/>
    <col min="11795" max="11795" width="11.140625" style="491" customWidth="1"/>
    <col min="11796" max="12025" width="10.5703125" style="491"/>
    <col min="12026" max="12033" width="0" style="491" hidden="1" customWidth="1"/>
    <col min="12034" max="12034" width="3.7109375" style="491" customWidth="1"/>
    <col min="12035" max="12035" width="3.85546875" style="491" customWidth="1"/>
    <col min="12036" max="12036" width="3.7109375" style="491" customWidth="1"/>
    <col min="12037" max="12037" width="12.7109375" style="491" customWidth="1"/>
    <col min="12038" max="12038" width="52.7109375" style="491" customWidth="1"/>
    <col min="12039" max="12042" width="0" style="491" hidden="1" customWidth="1"/>
    <col min="12043" max="12043" width="12.28515625" style="491" customWidth="1"/>
    <col min="12044" max="12044" width="6.42578125" style="491" customWidth="1"/>
    <col min="12045" max="12045" width="12.28515625" style="491" customWidth="1"/>
    <col min="12046" max="12046" width="0" style="491" hidden="1" customWidth="1"/>
    <col min="12047" max="12047" width="3.7109375" style="491" customWidth="1"/>
    <col min="12048" max="12048" width="11.140625" style="491" bestFit="1" customWidth="1"/>
    <col min="12049" max="12050" width="10.5703125" style="491"/>
    <col min="12051" max="12051" width="11.140625" style="491" customWidth="1"/>
    <col min="12052" max="12281" width="10.5703125" style="491"/>
    <col min="12282" max="12289" width="0" style="491" hidden="1" customWidth="1"/>
    <col min="12290" max="12290" width="3.7109375" style="491" customWidth="1"/>
    <col min="12291" max="12291" width="3.85546875" style="491" customWidth="1"/>
    <col min="12292" max="12292" width="3.7109375" style="491" customWidth="1"/>
    <col min="12293" max="12293" width="12.7109375" style="491" customWidth="1"/>
    <col min="12294" max="12294" width="52.7109375" style="491" customWidth="1"/>
    <col min="12295" max="12298" width="0" style="491" hidden="1" customWidth="1"/>
    <col min="12299" max="12299" width="12.28515625" style="491" customWidth="1"/>
    <col min="12300" max="12300" width="6.42578125" style="491" customWidth="1"/>
    <col min="12301" max="12301" width="12.28515625" style="491" customWidth="1"/>
    <col min="12302" max="12302" width="0" style="491" hidden="1" customWidth="1"/>
    <col min="12303" max="12303" width="3.7109375" style="491" customWidth="1"/>
    <col min="12304" max="12304" width="11.140625" style="491" bestFit="1" customWidth="1"/>
    <col min="12305" max="12306" width="10.5703125" style="491"/>
    <col min="12307" max="12307" width="11.140625" style="491" customWidth="1"/>
    <col min="12308" max="12537" width="10.5703125" style="491"/>
    <col min="12538" max="12545" width="0" style="491" hidden="1" customWidth="1"/>
    <col min="12546" max="12546" width="3.7109375" style="491" customWidth="1"/>
    <col min="12547" max="12547" width="3.85546875" style="491" customWidth="1"/>
    <col min="12548" max="12548" width="3.7109375" style="491" customWidth="1"/>
    <col min="12549" max="12549" width="12.7109375" style="491" customWidth="1"/>
    <col min="12550" max="12550" width="52.7109375" style="491" customWidth="1"/>
    <col min="12551" max="12554" width="0" style="491" hidden="1" customWidth="1"/>
    <col min="12555" max="12555" width="12.28515625" style="491" customWidth="1"/>
    <col min="12556" max="12556" width="6.42578125" style="491" customWidth="1"/>
    <col min="12557" max="12557" width="12.28515625" style="491" customWidth="1"/>
    <col min="12558" max="12558" width="0" style="491" hidden="1" customWidth="1"/>
    <col min="12559" max="12559" width="3.7109375" style="491" customWidth="1"/>
    <col min="12560" max="12560" width="11.140625" style="491" bestFit="1" customWidth="1"/>
    <col min="12561" max="12562" width="10.5703125" style="491"/>
    <col min="12563" max="12563" width="11.140625" style="491" customWidth="1"/>
    <col min="12564" max="12793" width="10.5703125" style="491"/>
    <col min="12794" max="12801" width="0" style="491" hidden="1" customWidth="1"/>
    <col min="12802" max="12802" width="3.7109375" style="491" customWidth="1"/>
    <col min="12803" max="12803" width="3.85546875" style="491" customWidth="1"/>
    <col min="12804" max="12804" width="3.7109375" style="491" customWidth="1"/>
    <col min="12805" max="12805" width="12.7109375" style="491" customWidth="1"/>
    <col min="12806" max="12806" width="52.7109375" style="491" customWidth="1"/>
    <col min="12807" max="12810" width="0" style="491" hidden="1" customWidth="1"/>
    <col min="12811" max="12811" width="12.28515625" style="491" customWidth="1"/>
    <col min="12812" max="12812" width="6.42578125" style="491" customWidth="1"/>
    <col min="12813" max="12813" width="12.28515625" style="491" customWidth="1"/>
    <col min="12814" max="12814" width="0" style="491" hidden="1" customWidth="1"/>
    <col min="12815" max="12815" width="3.7109375" style="491" customWidth="1"/>
    <col min="12816" max="12816" width="11.140625" style="491" bestFit="1" customWidth="1"/>
    <col min="12817" max="12818" width="10.5703125" style="491"/>
    <col min="12819" max="12819" width="11.140625" style="491" customWidth="1"/>
    <col min="12820" max="13049" width="10.5703125" style="491"/>
    <col min="13050" max="13057" width="0" style="491" hidden="1" customWidth="1"/>
    <col min="13058" max="13058" width="3.7109375" style="491" customWidth="1"/>
    <col min="13059" max="13059" width="3.85546875" style="491" customWidth="1"/>
    <col min="13060" max="13060" width="3.7109375" style="491" customWidth="1"/>
    <col min="13061" max="13061" width="12.7109375" style="491" customWidth="1"/>
    <col min="13062" max="13062" width="52.7109375" style="491" customWidth="1"/>
    <col min="13063" max="13066" width="0" style="491" hidden="1" customWidth="1"/>
    <col min="13067" max="13067" width="12.28515625" style="491" customWidth="1"/>
    <col min="13068" max="13068" width="6.42578125" style="491" customWidth="1"/>
    <col min="13069" max="13069" width="12.28515625" style="491" customWidth="1"/>
    <col min="13070" max="13070" width="0" style="491" hidden="1" customWidth="1"/>
    <col min="13071" max="13071" width="3.7109375" style="491" customWidth="1"/>
    <col min="13072" max="13072" width="11.140625" style="491" bestFit="1" customWidth="1"/>
    <col min="13073" max="13074" width="10.5703125" style="491"/>
    <col min="13075" max="13075" width="11.140625" style="491" customWidth="1"/>
    <col min="13076" max="13305" width="10.5703125" style="491"/>
    <col min="13306" max="13313" width="0" style="491" hidden="1" customWidth="1"/>
    <col min="13314" max="13314" width="3.7109375" style="491" customWidth="1"/>
    <col min="13315" max="13315" width="3.85546875" style="491" customWidth="1"/>
    <col min="13316" max="13316" width="3.7109375" style="491" customWidth="1"/>
    <col min="13317" max="13317" width="12.7109375" style="491" customWidth="1"/>
    <col min="13318" max="13318" width="52.7109375" style="491" customWidth="1"/>
    <col min="13319" max="13322" width="0" style="491" hidden="1" customWidth="1"/>
    <col min="13323" max="13323" width="12.28515625" style="491" customWidth="1"/>
    <col min="13324" max="13324" width="6.42578125" style="491" customWidth="1"/>
    <col min="13325" max="13325" width="12.28515625" style="491" customWidth="1"/>
    <col min="13326" max="13326" width="0" style="491" hidden="1" customWidth="1"/>
    <col min="13327" max="13327" width="3.7109375" style="491" customWidth="1"/>
    <col min="13328" max="13328" width="11.140625" style="491" bestFit="1" customWidth="1"/>
    <col min="13329" max="13330" width="10.5703125" style="491"/>
    <col min="13331" max="13331" width="11.140625" style="491" customWidth="1"/>
    <col min="13332" max="13561" width="10.5703125" style="491"/>
    <col min="13562" max="13569" width="0" style="491" hidden="1" customWidth="1"/>
    <col min="13570" max="13570" width="3.7109375" style="491" customWidth="1"/>
    <col min="13571" max="13571" width="3.85546875" style="491" customWidth="1"/>
    <col min="13572" max="13572" width="3.7109375" style="491" customWidth="1"/>
    <col min="13573" max="13573" width="12.7109375" style="491" customWidth="1"/>
    <col min="13574" max="13574" width="52.7109375" style="491" customWidth="1"/>
    <col min="13575" max="13578" width="0" style="491" hidden="1" customWidth="1"/>
    <col min="13579" max="13579" width="12.28515625" style="491" customWidth="1"/>
    <col min="13580" max="13580" width="6.42578125" style="491" customWidth="1"/>
    <col min="13581" max="13581" width="12.28515625" style="491" customWidth="1"/>
    <col min="13582" max="13582" width="0" style="491" hidden="1" customWidth="1"/>
    <col min="13583" max="13583" width="3.7109375" style="491" customWidth="1"/>
    <col min="13584" max="13584" width="11.140625" style="491" bestFit="1" customWidth="1"/>
    <col min="13585" max="13586" width="10.5703125" style="491"/>
    <col min="13587" max="13587" width="11.140625" style="491" customWidth="1"/>
    <col min="13588" max="13817" width="10.5703125" style="491"/>
    <col min="13818" max="13825" width="0" style="491" hidden="1" customWidth="1"/>
    <col min="13826" max="13826" width="3.7109375" style="491" customWidth="1"/>
    <col min="13827" max="13827" width="3.85546875" style="491" customWidth="1"/>
    <col min="13828" max="13828" width="3.7109375" style="491" customWidth="1"/>
    <col min="13829" max="13829" width="12.7109375" style="491" customWidth="1"/>
    <col min="13830" max="13830" width="52.7109375" style="491" customWidth="1"/>
    <col min="13831" max="13834" width="0" style="491" hidden="1" customWidth="1"/>
    <col min="13835" max="13835" width="12.28515625" style="491" customWidth="1"/>
    <col min="13836" max="13836" width="6.42578125" style="491" customWidth="1"/>
    <col min="13837" max="13837" width="12.28515625" style="491" customWidth="1"/>
    <col min="13838" max="13838" width="0" style="491" hidden="1" customWidth="1"/>
    <col min="13839" max="13839" width="3.7109375" style="491" customWidth="1"/>
    <col min="13840" max="13840" width="11.140625" style="491" bestFit="1" customWidth="1"/>
    <col min="13841" max="13842" width="10.5703125" style="491"/>
    <col min="13843" max="13843" width="11.140625" style="491" customWidth="1"/>
    <col min="13844" max="14073" width="10.5703125" style="491"/>
    <col min="14074" max="14081" width="0" style="491" hidden="1" customWidth="1"/>
    <col min="14082" max="14082" width="3.7109375" style="491" customWidth="1"/>
    <col min="14083" max="14083" width="3.85546875" style="491" customWidth="1"/>
    <col min="14084" max="14084" width="3.7109375" style="491" customWidth="1"/>
    <col min="14085" max="14085" width="12.7109375" style="491" customWidth="1"/>
    <col min="14086" max="14086" width="52.7109375" style="491" customWidth="1"/>
    <col min="14087" max="14090" width="0" style="491" hidden="1" customWidth="1"/>
    <col min="14091" max="14091" width="12.28515625" style="491" customWidth="1"/>
    <col min="14092" max="14092" width="6.42578125" style="491" customWidth="1"/>
    <col min="14093" max="14093" width="12.28515625" style="491" customWidth="1"/>
    <col min="14094" max="14094" width="0" style="491" hidden="1" customWidth="1"/>
    <col min="14095" max="14095" width="3.7109375" style="491" customWidth="1"/>
    <col min="14096" max="14096" width="11.140625" style="491" bestFit="1" customWidth="1"/>
    <col min="14097" max="14098" width="10.5703125" style="491"/>
    <col min="14099" max="14099" width="11.140625" style="491" customWidth="1"/>
    <col min="14100" max="14329" width="10.5703125" style="491"/>
    <col min="14330" max="14337" width="0" style="491" hidden="1" customWidth="1"/>
    <col min="14338" max="14338" width="3.7109375" style="491" customWidth="1"/>
    <col min="14339" max="14339" width="3.85546875" style="491" customWidth="1"/>
    <col min="14340" max="14340" width="3.7109375" style="491" customWidth="1"/>
    <col min="14341" max="14341" width="12.7109375" style="491" customWidth="1"/>
    <col min="14342" max="14342" width="52.7109375" style="491" customWidth="1"/>
    <col min="14343" max="14346" width="0" style="491" hidden="1" customWidth="1"/>
    <col min="14347" max="14347" width="12.28515625" style="491" customWidth="1"/>
    <col min="14348" max="14348" width="6.42578125" style="491" customWidth="1"/>
    <col min="14349" max="14349" width="12.28515625" style="491" customWidth="1"/>
    <col min="14350" max="14350" width="0" style="491" hidden="1" customWidth="1"/>
    <col min="14351" max="14351" width="3.7109375" style="491" customWidth="1"/>
    <col min="14352" max="14352" width="11.140625" style="491" bestFit="1" customWidth="1"/>
    <col min="14353" max="14354" width="10.5703125" style="491"/>
    <col min="14355" max="14355" width="11.140625" style="491" customWidth="1"/>
    <col min="14356" max="14585" width="10.5703125" style="491"/>
    <col min="14586" max="14593" width="0" style="491" hidden="1" customWidth="1"/>
    <col min="14594" max="14594" width="3.7109375" style="491" customWidth="1"/>
    <col min="14595" max="14595" width="3.85546875" style="491" customWidth="1"/>
    <col min="14596" max="14596" width="3.7109375" style="491" customWidth="1"/>
    <col min="14597" max="14597" width="12.7109375" style="491" customWidth="1"/>
    <col min="14598" max="14598" width="52.7109375" style="491" customWidth="1"/>
    <col min="14599" max="14602" width="0" style="491" hidden="1" customWidth="1"/>
    <col min="14603" max="14603" width="12.28515625" style="491" customWidth="1"/>
    <col min="14604" max="14604" width="6.42578125" style="491" customWidth="1"/>
    <col min="14605" max="14605" width="12.28515625" style="491" customWidth="1"/>
    <col min="14606" max="14606" width="0" style="491" hidden="1" customWidth="1"/>
    <col min="14607" max="14607" width="3.7109375" style="491" customWidth="1"/>
    <col min="14608" max="14608" width="11.140625" style="491" bestFit="1" customWidth="1"/>
    <col min="14609" max="14610" width="10.5703125" style="491"/>
    <col min="14611" max="14611" width="11.140625" style="491" customWidth="1"/>
    <col min="14612" max="14841" width="10.5703125" style="491"/>
    <col min="14842" max="14849" width="0" style="491" hidden="1" customWidth="1"/>
    <col min="14850" max="14850" width="3.7109375" style="491" customWidth="1"/>
    <col min="14851" max="14851" width="3.85546875" style="491" customWidth="1"/>
    <col min="14852" max="14852" width="3.7109375" style="491" customWidth="1"/>
    <col min="14853" max="14853" width="12.7109375" style="491" customWidth="1"/>
    <col min="14854" max="14854" width="52.7109375" style="491" customWidth="1"/>
    <col min="14855" max="14858" width="0" style="491" hidden="1" customWidth="1"/>
    <col min="14859" max="14859" width="12.28515625" style="491" customWidth="1"/>
    <col min="14860" max="14860" width="6.42578125" style="491" customWidth="1"/>
    <col min="14861" max="14861" width="12.28515625" style="491" customWidth="1"/>
    <col min="14862" max="14862" width="0" style="491" hidden="1" customWidth="1"/>
    <col min="14863" max="14863" width="3.7109375" style="491" customWidth="1"/>
    <col min="14864" max="14864" width="11.140625" style="491" bestFit="1" customWidth="1"/>
    <col min="14865" max="14866" width="10.5703125" style="491"/>
    <col min="14867" max="14867" width="11.140625" style="491" customWidth="1"/>
    <col min="14868" max="15097" width="10.5703125" style="491"/>
    <col min="15098" max="15105" width="0" style="491" hidden="1" customWidth="1"/>
    <col min="15106" max="15106" width="3.7109375" style="491" customWidth="1"/>
    <col min="15107" max="15107" width="3.85546875" style="491" customWidth="1"/>
    <col min="15108" max="15108" width="3.7109375" style="491" customWidth="1"/>
    <col min="15109" max="15109" width="12.7109375" style="491" customWidth="1"/>
    <col min="15110" max="15110" width="52.7109375" style="491" customWidth="1"/>
    <col min="15111" max="15114" width="0" style="491" hidden="1" customWidth="1"/>
    <col min="15115" max="15115" width="12.28515625" style="491" customWidth="1"/>
    <col min="15116" max="15116" width="6.42578125" style="491" customWidth="1"/>
    <col min="15117" max="15117" width="12.28515625" style="491" customWidth="1"/>
    <col min="15118" max="15118" width="0" style="491" hidden="1" customWidth="1"/>
    <col min="15119" max="15119" width="3.7109375" style="491" customWidth="1"/>
    <col min="15120" max="15120" width="11.140625" style="491" bestFit="1" customWidth="1"/>
    <col min="15121" max="15122" width="10.5703125" style="491"/>
    <col min="15123" max="15123" width="11.140625" style="491" customWidth="1"/>
    <col min="15124" max="15353" width="10.5703125" style="491"/>
    <col min="15354" max="15361" width="0" style="491" hidden="1" customWidth="1"/>
    <col min="15362" max="15362" width="3.7109375" style="491" customWidth="1"/>
    <col min="15363" max="15363" width="3.85546875" style="491" customWidth="1"/>
    <col min="15364" max="15364" width="3.7109375" style="491" customWidth="1"/>
    <col min="15365" max="15365" width="12.7109375" style="491" customWidth="1"/>
    <col min="15366" max="15366" width="52.7109375" style="491" customWidth="1"/>
    <col min="15367" max="15370" width="0" style="491" hidden="1" customWidth="1"/>
    <col min="15371" max="15371" width="12.28515625" style="491" customWidth="1"/>
    <col min="15372" max="15372" width="6.42578125" style="491" customWidth="1"/>
    <col min="15373" max="15373" width="12.28515625" style="491" customWidth="1"/>
    <col min="15374" max="15374" width="0" style="491" hidden="1" customWidth="1"/>
    <col min="15375" max="15375" width="3.7109375" style="491" customWidth="1"/>
    <col min="15376" max="15376" width="11.140625" style="491" bestFit="1" customWidth="1"/>
    <col min="15377" max="15378" width="10.5703125" style="491"/>
    <col min="15379" max="15379" width="11.140625" style="491" customWidth="1"/>
    <col min="15380" max="15609" width="10.5703125" style="491"/>
    <col min="15610" max="15617" width="0" style="491" hidden="1" customWidth="1"/>
    <col min="15618" max="15618" width="3.7109375" style="491" customWidth="1"/>
    <col min="15619" max="15619" width="3.85546875" style="491" customWidth="1"/>
    <col min="15620" max="15620" width="3.7109375" style="491" customWidth="1"/>
    <col min="15621" max="15621" width="12.7109375" style="491" customWidth="1"/>
    <col min="15622" max="15622" width="52.7109375" style="491" customWidth="1"/>
    <col min="15623" max="15626" width="0" style="491" hidden="1" customWidth="1"/>
    <col min="15627" max="15627" width="12.28515625" style="491" customWidth="1"/>
    <col min="15628" max="15628" width="6.42578125" style="491" customWidth="1"/>
    <col min="15629" max="15629" width="12.28515625" style="491" customWidth="1"/>
    <col min="15630" max="15630" width="0" style="491" hidden="1" customWidth="1"/>
    <col min="15631" max="15631" width="3.7109375" style="491" customWidth="1"/>
    <col min="15632" max="15632" width="11.140625" style="491" bestFit="1" customWidth="1"/>
    <col min="15633" max="15634" width="10.5703125" style="491"/>
    <col min="15635" max="15635" width="11.140625" style="491" customWidth="1"/>
    <col min="15636" max="15865" width="10.5703125" style="491"/>
    <col min="15866" max="15873" width="0" style="491" hidden="1" customWidth="1"/>
    <col min="15874" max="15874" width="3.7109375" style="491" customWidth="1"/>
    <col min="15875" max="15875" width="3.85546875" style="491" customWidth="1"/>
    <col min="15876" max="15876" width="3.7109375" style="491" customWidth="1"/>
    <col min="15877" max="15877" width="12.7109375" style="491" customWidth="1"/>
    <col min="15878" max="15878" width="52.7109375" style="491" customWidth="1"/>
    <col min="15879" max="15882" width="0" style="491" hidden="1" customWidth="1"/>
    <col min="15883" max="15883" width="12.28515625" style="491" customWidth="1"/>
    <col min="15884" max="15884" width="6.42578125" style="491" customWidth="1"/>
    <col min="15885" max="15885" width="12.28515625" style="491" customWidth="1"/>
    <col min="15886" max="15886" width="0" style="491" hidden="1" customWidth="1"/>
    <col min="15887" max="15887" width="3.7109375" style="491" customWidth="1"/>
    <col min="15888" max="15888" width="11.140625" style="491" bestFit="1" customWidth="1"/>
    <col min="15889" max="15890" width="10.5703125" style="491"/>
    <col min="15891" max="15891" width="11.140625" style="491" customWidth="1"/>
    <col min="15892" max="16121" width="10.5703125" style="491"/>
    <col min="16122" max="16129" width="0" style="491" hidden="1" customWidth="1"/>
    <col min="16130" max="16130" width="3.7109375" style="491" customWidth="1"/>
    <col min="16131" max="16131" width="3.85546875" style="491" customWidth="1"/>
    <col min="16132" max="16132" width="3.7109375" style="491" customWidth="1"/>
    <col min="16133" max="16133" width="12.7109375" style="491" customWidth="1"/>
    <col min="16134" max="16134" width="52.7109375" style="491" customWidth="1"/>
    <col min="16135" max="16138" width="0" style="491" hidden="1" customWidth="1"/>
    <col min="16139" max="16139" width="12.28515625" style="491" customWidth="1"/>
    <col min="16140" max="16140" width="6.42578125" style="491" customWidth="1"/>
    <col min="16141" max="16141" width="12.28515625" style="491" customWidth="1"/>
    <col min="16142" max="16142" width="0" style="491" hidden="1" customWidth="1"/>
    <col min="16143" max="16143" width="3.7109375" style="491" customWidth="1"/>
    <col min="16144" max="16144" width="11.140625" style="491" bestFit="1" customWidth="1"/>
    <col min="16145" max="16146" width="10.5703125" style="491"/>
    <col min="16147" max="16147" width="11.140625" style="491" customWidth="1"/>
    <col min="16148" max="16384" width="10.5703125" style="491"/>
  </cols>
  <sheetData>
    <row r="1" spans="1:29" hidden="1">
      <c r="Q1" s="550"/>
      <c r="R1" s="550"/>
    </row>
    <row r="2" spans="1:29" hidden="1">
      <c r="U2" s="550"/>
    </row>
    <row r="3" spans="1:29" hidden="1"/>
    <row r="4" spans="1:29" ht="3" customHeight="1">
      <c r="J4" s="497"/>
      <c r="K4" s="497"/>
      <c r="L4" s="492"/>
      <c r="M4" s="492"/>
      <c r="N4" s="492"/>
      <c r="O4" s="500"/>
      <c r="P4" s="500"/>
      <c r="Q4" s="500"/>
      <c r="R4" s="500"/>
      <c r="S4" s="500"/>
      <c r="T4" s="500"/>
      <c r="U4" s="500"/>
    </row>
    <row r="5" spans="1:29" ht="26.1" customHeight="1">
      <c r="J5" s="497"/>
      <c r="K5" s="497"/>
      <c r="L5" s="1413" t="s">
        <v>716</v>
      </c>
      <c r="M5" s="1413"/>
      <c r="N5" s="1413"/>
      <c r="O5" s="1413"/>
      <c r="P5" s="1413"/>
      <c r="Q5" s="1413"/>
      <c r="R5" s="1413"/>
      <c r="S5" s="1413"/>
      <c r="T5" s="1413"/>
      <c r="U5" s="631"/>
    </row>
    <row r="6" spans="1:29" ht="3" customHeight="1">
      <c r="J6" s="497"/>
      <c r="K6" s="497"/>
      <c r="L6" s="492"/>
      <c r="M6" s="492"/>
      <c r="N6" s="492"/>
      <c r="O6" s="496"/>
      <c r="P6" s="496"/>
      <c r="Q6" s="496"/>
      <c r="R6" s="496"/>
      <c r="S6" s="496"/>
      <c r="T6" s="496"/>
      <c r="U6" s="496"/>
      <c r="V6" s="500"/>
    </row>
    <row r="7" spans="1:29"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549"/>
      <c r="V8" s="549"/>
      <c r="W8" s="487"/>
      <c r="X8" s="557"/>
      <c r="Y8" s="557"/>
      <c r="Z8" s="557"/>
      <c r="AA8" s="557"/>
      <c r="AB8" s="557"/>
      <c r="AC8" s="557"/>
    </row>
    <row r="9" spans="1:29"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549"/>
      <c r="V9" s="549"/>
      <c r="W9" s="487"/>
      <c r="X9" s="557"/>
      <c r="Y9" s="557"/>
      <c r="Z9" s="557"/>
      <c r="AA9" s="557"/>
      <c r="AB9" s="557"/>
      <c r="AC9" s="557"/>
    </row>
    <row r="10" spans="1:29"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29" s="537" customFormat="1" ht="11.25" hidden="1">
      <c r="A11" s="557"/>
      <c r="B11" s="557"/>
      <c r="C11" s="557"/>
      <c r="D11" s="557"/>
      <c r="E11" s="557"/>
      <c r="F11" s="557"/>
      <c r="G11" s="557"/>
      <c r="H11" s="557"/>
      <c r="L11" s="1414"/>
      <c r="M11" s="1414"/>
      <c r="N11" s="534"/>
      <c r="O11" s="549"/>
      <c r="P11" s="549"/>
      <c r="Q11" s="549"/>
      <c r="R11" s="549"/>
      <c r="S11" s="549"/>
      <c r="T11" s="549"/>
      <c r="U11" s="555" t="s">
        <v>370</v>
      </c>
      <c r="X11" s="557"/>
      <c r="Y11" s="557"/>
      <c r="Z11" s="557"/>
      <c r="AA11" s="557"/>
      <c r="AB11" s="557"/>
      <c r="AC11" s="557"/>
    </row>
    <row r="12" spans="1:29">
      <c r="J12" s="497"/>
      <c r="K12" s="497"/>
      <c r="L12" s="492"/>
      <c r="M12" s="492"/>
      <c r="N12" s="470"/>
      <c r="O12" s="1421"/>
      <c r="P12" s="1421"/>
      <c r="Q12" s="1421"/>
      <c r="R12" s="1421"/>
      <c r="S12" s="1421"/>
      <c r="T12" s="1421"/>
      <c r="U12" s="1421"/>
    </row>
    <row r="13" spans="1:29">
      <c r="J13" s="497"/>
      <c r="K13" s="497"/>
      <c r="L13" s="1350" t="s">
        <v>444</v>
      </c>
      <c r="M13" s="1350"/>
      <c r="N13" s="1350"/>
      <c r="O13" s="1350"/>
      <c r="P13" s="1350"/>
      <c r="Q13" s="1350"/>
      <c r="R13" s="1350"/>
      <c r="S13" s="1350"/>
      <c r="T13" s="1350"/>
      <c r="U13" s="1350"/>
      <c r="V13" s="1350"/>
      <c r="W13" s="1350" t="s">
        <v>445</v>
      </c>
    </row>
    <row r="14" spans="1:29" ht="14.25" customHeight="1">
      <c r="J14" s="497"/>
      <c r="K14" s="497"/>
      <c r="L14" s="1427" t="s">
        <v>90</v>
      </c>
      <c r="M14" s="1427" t="s">
        <v>601</v>
      </c>
      <c r="N14" s="628"/>
      <c r="O14" s="1428" t="s">
        <v>603</v>
      </c>
      <c r="P14" s="1429"/>
      <c r="Q14" s="1429"/>
      <c r="R14" s="1429"/>
      <c r="S14" s="1429"/>
      <c r="T14" s="1430"/>
      <c r="U14" s="1410" t="s">
        <v>338</v>
      </c>
      <c r="V14" s="1424" t="s">
        <v>273</v>
      </c>
      <c r="W14" s="1350"/>
    </row>
    <row r="15" spans="1:29" ht="14.25" customHeight="1">
      <c r="J15" s="497"/>
      <c r="K15" s="497"/>
      <c r="L15" s="1427"/>
      <c r="M15" s="1427"/>
      <c r="N15" s="629"/>
      <c r="O15" s="1433" t="s">
        <v>577</v>
      </c>
      <c r="P15" s="1431" t="s">
        <v>269</v>
      </c>
      <c r="Q15" s="1432"/>
      <c r="R15" s="1407" t="s">
        <v>614</v>
      </c>
      <c r="S15" s="1408"/>
      <c r="T15" s="1409"/>
      <c r="U15" s="1411"/>
      <c r="V15" s="1425"/>
      <c r="W15" s="1350"/>
    </row>
    <row r="16" spans="1:29" ht="33.75" customHeight="1">
      <c r="J16" s="497"/>
      <c r="K16" s="497"/>
      <c r="L16" s="1427"/>
      <c r="M16" s="1427"/>
      <c r="N16" s="630"/>
      <c r="O16" s="1434"/>
      <c r="P16" s="503" t="s">
        <v>578</v>
      </c>
      <c r="Q16" s="503" t="s">
        <v>6</v>
      </c>
      <c r="R16" s="504" t="s">
        <v>272</v>
      </c>
      <c r="S16" s="1422" t="s">
        <v>271</v>
      </c>
      <c r="T16" s="1423"/>
      <c r="U16" s="1412"/>
      <c r="V16" s="1426"/>
      <c r="W16" s="1350"/>
    </row>
    <row r="17" spans="1:29">
      <c r="J17" s="497"/>
      <c r="K17" s="536">
        <v>1</v>
      </c>
      <c r="L17" s="614" t="s">
        <v>91</v>
      </c>
      <c r="M17" s="614" t="s">
        <v>47</v>
      </c>
      <c r="N17" s="616" t="str">
        <f ca="1">OFFSET(N17,0,-1)</f>
        <v>2</v>
      </c>
      <c r="O17" s="615">
        <f ca="1">OFFSET(O17,0,-1)+1</f>
        <v>3</v>
      </c>
      <c r="P17" s="615">
        <f ca="1">OFFSET(P17,0,-1)+1</f>
        <v>4</v>
      </c>
      <c r="Q17" s="615">
        <f ca="1">OFFSET(Q17,0,-1)+1</f>
        <v>5</v>
      </c>
      <c r="R17" s="615">
        <f ca="1">OFFSET(R17,0,-1)+1</f>
        <v>6</v>
      </c>
      <c r="S17" s="1415">
        <f ca="1">OFFSET(S17,0,-1)+1</f>
        <v>7</v>
      </c>
      <c r="T17" s="1415"/>
      <c r="U17" s="615">
        <f ca="1">OFFSET(U17,0,-2)+1</f>
        <v>8</v>
      </c>
      <c r="V17" s="616">
        <f ca="1">OFFSET(V17,0,-1)</f>
        <v>8</v>
      </c>
      <c r="W17" s="615">
        <f ca="1">OFFSET(W17,0,-1)+1</f>
        <v>9</v>
      </c>
    </row>
    <row r="18" spans="1:29" ht="22.5">
      <c r="A18" s="1398">
        <v>1</v>
      </c>
      <c r="B18" s="811"/>
      <c r="C18" s="811"/>
      <c r="D18" s="811"/>
      <c r="E18" s="812"/>
      <c r="F18" s="813"/>
      <c r="G18" s="813"/>
      <c r="H18" s="813"/>
      <c r="I18" s="814"/>
      <c r="J18" s="809"/>
      <c r="K18" s="816"/>
      <c r="L18" s="560" t="e">
        <f ca="1">mergeValue(A18)</f>
        <v>#NAME?</v>
      </c>
      <c r="M18" s="608" t="s">
        <v>19</v>
      </c>
      <c r="N18" s="613"/>
      <c r="O18" s="1399"/>
      <c r="P18" s="1399"/>
      <c r="Q18" s="1399"/>
      <c r="R18" s="1399"/>
      <c r="S18" s="1399"/>
      <c r="T18" s="1399"/>
      <c r="U18" s="1399"/>
      <c r="V18" s="1399"/>
      <c r="W18" s="1121" t="s">
        <v>717</v>
      </c>
      <c r="Y18" s="556"/>
      <c r="Z18" s="556" t="str">
        <f t="shared" ref="Z18:Z31" si="0">IF(M18="","",M18 )</f>
        <v>Наименование тарифа</v>
      </c>
      <c r="AA18" s="556"/>
      <c r="AB18" s="556"/>
      <c r="AC18" s="556"/>
    </row>
    <row r="19" spans="1:29" ht="22.5">
      <c r="A19" s="1398"/>
      <c r="B19" s="1398">
        <v>1</v>
      </c>
      <c r="C19" s="811"/>
      <c r="D19" s="811"/>
      <c r="E19" s="813"/>
      <c r="F19" s="813"/>
      <c r="G19" s="813"/>
      <c r="H19" s="813"/>
      <c r="I19" s="808"/>
      <c r="J19" s="807"/>
      <c r="K19" s="810"/>
      <c r="L19" s="560" t="e">
        <f ca="1">mergeValue(A19) &amp;"."&amp; mergeValue(B19)</f>
        <v>#NAME?</v>
      </c>
      <c r="M19" s="514" t="s">
        <v>15</v>
      </c>
      <c r="N19" s="613"/>
      <c r="O19" s="1399"/>
      <c r="P19" s="1399"/>
      <c r="Q19" s="1399"/>
      <c r="R19" s="1399"/>
      <c r="S19" s="1399"/>
      <c r="T19" s="1399"/>
      <c r="U19" s="1399"/>
      <c r="V19" s="1399"/>
      <c r="W19" s="1121" t="s">
        <v>458</v>
      </c>
      <c r="Y19" s="556"/>
      <c r="Z19" s="556" t="str">
        <f t="shared" si="0"/>
        <v>Территория действия тарифа</v>
      </c>
      <c r="AA19" s="556"/>
      <c r="AB19" s="556"/>
      <c r="AC19" s="556"/>
    </row>
    <row r="20" spans="1:29" ht="22.5">
      <c r="A20" s="1398"/>
      <c r="B20" s="1398"/>
      <c r="C20" s="1398">
        <v>1</v>
      </c>
      <c r="D20" s="811"/>
      <c r="E20" s="813"/>
      <c r="F20" s="813"/>
      <c r="G20" s="813"/>
      <c r="H20" s="813"/>
      <c r="I20" s="815"/>
      <c r="J20" s="807"/>
      <c r="K20" s="810"/>
      <c r="L20" s="560" t="e">
        <f ca="1">mergeValue(A20) &amp;"."&amp; mergeValue(B20)&amp;"."&amp; mergeValue(C20)</f>
        <v>#NAME?</v>
      </c>
      <c r="M20" s="515" t="s">
        <v>7</v>
      </c>
      <c r="N20" s="613"/>
      <c r="O20" s="1399"/>
      <c r="P20" s="1399"/>
      <c r="Q20" s="1399"/>
      <c r="R20" s="1399"/>
      <c r="S20" s="1399"/>
      <c r="T20" s="1399"/>
      <c r="U20" s="1399"/>
      <c r="V20" s="1399"/>
      <c r="W20" s="1121" t="s">
        <v>599</v>
      </c>
      <c r="Y20" s="556"/>
      <c r="Z20" s="556" t="str">
        <f t="shared" si="0"/>
        <v xml:space="preserve">Наименование системы теплоснабжения </v>
      </c>
      <c r="AA20" s="556"/>
      <c r="AB20" s="556"/>
      <c r="AC20" s="556"/>
    </row>
    <row r="21" spans="1:29" ht="22.5">
      <c r="A21" s="1398"/>
      <c r="B21" s="1398"/>
      <c r="C21" s="1398"/>
      <c r="D21" s="1398">
        <v>1</v>
      </c>
      <c r="E21" s="813"/>
      <c r="F21" s="813"/>
      <c r="G21" s="813"/>
      <c r="H21" s="813"/>
      <c r="I21" s="815"/>
      <c r="J21" s="807"/>
      <c r="K21" s="810"/>
      <c r="L21" s="560" t="e">
        <f ca="1">mergeValue(A21) &amp;"."&amp; mergeValue(B21)&amp;"."&amp; mergeValue(C21)&amp;"."&amp; mergeValue(D21)</f>
        <v>#NAME?</v>
      </c>
      <c r="M21" s="516" t="s">
        <v>21</v>
      </c>
      <c r="N21" s="613"/>
      <c r="O21" s="1399"/>
      <c r="P21" s="1399"/>
      <c r="Q21" s="1399"/>
      <c r="R21" s="1399"/>
      <c r="S21" s="1399"/>
      <c r="T21" s="1399"/>
      <c r="U21" s="1399"/>
      <c r="V21" s="1399"/>
      <c r="W21" s="1121" t="s">
        <v>600</v>
      </c>
      <c r="Y21" s="556"/>
      <c r="Z21" s="556" t="str">
        <f t="shared" si="0"/>
        <v xml:space="preserve">Источник тепловой энергии  </v>
      </c>
      <c r="AA21" s="556"/>
      <c r="AB21" s="556"/>
      <c r="AC21" s="556"/>
    </row>
    <row r="22" spans="1:29" ht="78.75">
      <c r="A22" s="1398"/>
      <c r="B22" s="1398"/>
      <c r="C22" s="1398"/>
      <c r="D22" s="1398"/>
      <c r="E22" s="1398">
        <v>1</v>
      </c>
      <c r="F22" s="813"/>
      <c r="G22" s="813"/>
      <c r="H22" s="811">
        <v>1</v>
      </c>
      <c r="I22" s="1398">
        <v>1</v>
      </c>
      <c r="J22" s="813"/>
      <c r="K22" s="818"/>
      <c r="L22" s="560" t="e">
        <f ca="1">mergeValue(A22) &amp;"."&amp; mergeValue(B22)&amp;"."&amp; mergeValue(C22)&amp;"."&amp; mergeValue(D22)&amp;"."&amp; mergeValue(E22)</f>
        <v>#NAME?</v>
      </c>
      <c r="M22" s="522" t="s">
        <v>8</v>
      </c>
      <c r="N22" s="613"/>
      <c r="O22" s="1400"/>
      <c r="P22" s="1400"/>
      <c r="Q22" s="1400"/>
      <c r="R22" s="1400"/>
      <c r="S22" s="1400"/>
      <c r="T22" s="1400"/>
      <c r="U22" s="1400"/>
      <c r="V22" s="1400"/>
      <c r="W22" s="1121" t="s">
        <v>718</v>
      </c>
      <c r="Y22" s="556"/>
      <c r="Z22" s="556" t="str">
        <f t="shared" si="0"/>
        <v>Схема подключения теплопотребляющей установки к коллектору источника тепловой энергии</v>
      </c>
      <c r="AA22" s="556"/>
      <c r="AB22" s="556"/>
      <c r="AC22" s="556"/>
    </row>
    <row r="23" spans="1:29" ht="33.75">
      <c r="A23" s="1398"/>
      <c r="B23" s="1398"/>
      <c r="C23" s="1398"/>
      <c r="D23" s="1398"/>
      <c r="E23" s="1398"/>
      <c r="F23" s="1398">
        <v>1</v>
      </c>
      <c r="G23" s="811"/>
      <c r="H23" s="811"/>
      <c r="I23" s="1398"/>
      <c r="J23" s="1398">
        <v>1</v>
      </c>
      <c r="K23" s="819"/>
      <c r="L23" s="560" t="e">
        <f ca="1">mergeValue(A23) &amp;"."&amp; mergeValue(B23)&amp;"."&amp; mergeValue(C23)&amp;"."&amp; mergeValue(D23)&amp;"."&amp; mergeValue(E23)&amp;"."&amp; mergeValue(F23)</f>
        <v>#NAME?</v>
      </c>
      <c r="M23" s="523" t="s">
        <v>9</v>
      </c>
      <c r="N23" s="613"/>
      <c r="O23" s="1401"/>
      <c r="P23" s="1402"/>
      <c r="Q23" s="1402"/>
      <c r="R23" s="1402"/>
      <c r="S23" s="1402"/>
      <c r="T23" s="1402"/>
      <c r="U23" s="1402"/>
      <c r="V23" s="1403"/>
      <c r="W23" s="1121" t="s">
        <v>719</v>
      </c>
      <c r="Y23" s="556"/>
      <c r="Z23" s="556" t="str">
        <f t="shared" si="0"/>
        <v>Группа потребителей</v>
      </c>
      <c r="AA23" s="556"/>
      <c r="AB23" s="556"/>
      <c r="AC23" s="556"/>
    </row>
    <row r="24" spans="1:29" ht="122.1" customHeight="1">
      <c r="A24" s="1398"/>
      <c r="B24" s="1398"/>
      <c r="C24" s="1398"/>
      <c r="D24" s="1398"/>
      <c r="E24" s="1398"/>
      <c r="F24" s="1398"/>
      <c r="G24" s="811">
        <v>1</v>
      </c>
      <c r="H24" s="811"/>
      <c r="I24" s="1398"/>
      <c r="J24" s="1398"/>
      <c r="K24" s="819">
        <v>1</v>
      </c>
      <c r="L24" s="560" t="e">
        <f ca="1">mergeValue(A24) &amp;"."&amp; mergeValue(B24)&amp;"."&amp; mergeValue(C24)&amp;"."&amp; mergeValue(D24)&amp;"."&amp; mergeValue(E24)&amp;"."&amp; mergeValue(F24)&amp;"."&amp; mergeValue(G24)</f>
        <v>#NAME?</v>
      </c>
      <c r="M24" s="1081"/>
      <c r="N24" s="613"/>
      <c r="O24" s="530"/>
      <c r="P24" s="530"/>
      <c r="Q24" s="1033"/>
      <c r="R24" s="1405"/>
      <c r="S24" s="1406" t="s">
        <v>82</v>
      </c>
      <c r="T24" s="1405"/>
      <c r="U24" s="1406" t="s">
        <v>83</v>
      </c>
      <c r="V24" s="530"/>
      <c r="W24" s="1416" t="s">
        <v>720</v>
      </c>
      <c r="X24" s="552" t="e">
        <f ca="1">strCheckDate(O25:V25)</f>
        <v>#NAME?</v>
      </c>
      <c r="Y24" s="556"/>
      <c r="Z24" s="556" t="str">
        <f t="shared" si="0"/>
        <v/>
      </c>
      <c r="AA24" s="556"/>
      <c r="AB24" s="556"/>
      <c r="AC24" s="556"/>
    </row>
    <row r="25" spans="1:29" ht="11.25" hidden="1">
      <c r="A25" s="1398"/>
      <c r="B25" s="1398"/>
      <c r="C25" s="1398"/>
      <c r="D25" s="1398"/>
      <c r="E25" s="1398"/>
      <c r="F25" s="1398"/>
      <c r="G25" s="811"/>
      <c r="H25" s="811"/>
      <c r="I25" s="1398"/>
      <c r="J25" s="1398"/>
      <c r="K25" s="819"/>
      <c r="L25" s="567"/>
      <c r="M25" s="613"/>
      <c r="N25" s="613"/>
      <c r="O25" s="530"/>
      <c r="P25" s="530"/>
      <c r="Q25" s="551" t="str">
        <f>R24 &amp; "-" &amp; T24</f>
        <v>-</v>
      </c>
      <c r="R25" s="1405"/>
      <c r="S25" s="1406"/>
      <c r="T25" s="1405"/>
      <c r="U25" s="1406"/>
      <c r="V25" s="530"/>
      <c r="W25" s="1417"/>
      <c r="Y25" s="556"/>
      <c r="Z25" s="556" t="str">
        <f t="shared" si="0"/>
        <v/>
      </c>
      <c r="AA25" s="556"/>
      <c r="AB25" s="556"/>
      <c r="AC25" s="556"/>
    </row>
    <row r="26" spans="1:29" ht="15" customHeight="1">
      <c r="A26" s="1398"/>
      <c r="B26" s="1398"/>
      <c r="C26" s="1398"/>
      <c r="D26" s="1398"/>
      <c r="E26" s="1398"/>
      <c r="F26" s="1398"/>
      <c r="G26" s="813"/>
      <c r="H26" s="811"/>
      <c r="I26" s="1398"/>
      <c r="J26" s="1398"/>
      <c r="K26" s="818"/>
      <c r="L26" s="506"/>
      <c r="M26" s="525" t="s">
        <v>24</v>
      </c>
      <c r="N26" s="532"/>
      <c r="O26" s="532"/>
      <c r="P26" s="532"/>
      <c r="Q26" s="532"/>
      <c r="R26" s="532"/>
      <c r="S26" s="532"/>
      <c r="T26" s="532"/>
      <c r="U26" s="532"/>
      <c r="V26" s="528"/>
      <c r="W26" s="1418"/>
      <c r="Y26" s="556"/>
      <c r="Z26" s="556" t="str">
        <f t="shared" si="0"/>
        <v>Добавить вид теплоносителя (параметры теплоносителя)</v>
      </c>
      <c r="AA26" s="556"/>
      <c r="AB26" s="556"/>
      <c r="AC26" s="556"/>
    </row>
    <row r="27" spans="1:29" ht="15" customHeight="1">
      <c r="A27" s="1398"/>
      <c r="B27" s="1398"/>
      <c r="C27" s="1398"/>
      <c r="D27" s="1398"/>
      <c r="E27" s="1398"/>
      <c r="F27" s="813"/>
      <c r="G27" s="813"/>
      <c r="H27" s="811"/>
      <c r="I27" s="1398"/>
      <c r="J27" s="813"/>
      <c r="K27" s="818"/>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c r="AC27" s="556"/>
    </row>
    <row r="28" spans="1:29" ht="15" customHeight="1">
      <c r="A28" s="1398"/>
      <c r="B28" s="1398"/>
      <c r="C28" s="1398"/>
      <c r="D28" s="1398"/>
      <c r="E28" s="817"/>
      <c r="F28" s="813"/>
      <c r="G28" s="813"/>
      <c r="H28" s="813"/>
      <c r="I28" s="809"/>
      <c r="J28" s="806"/>
      <c r="K28" s="816"/>
      <c r="L28" s="506"/>
      <c r="M28" s="519" t="s">
        <v>11</v>
      </c>
      <c r="N28" s="532"/>
      <c r="O28" s="532"/>
      <c r="P28" s="532"/>
      <c r="Q28" s="532"/>
      <c r="R28" s="532"/>
      <c r="S28" s="532"/>
      <c r="T28" s="532"/>
      <c r="U28" s="531"/>
      <c r="V28" s="532"/>
      <c r="W28" s="632"/>
      <c r="Y28" s="556"/>
      <c r="Z28" s="556" t="str">
        <f t="shared" si="0"/>
        <v>Добавить схему подключения</v>
      </c>
      <c r="AA28" s="556"/>
      <c r="AB28" s="556"/>
      <c r="AC28" s="556"/>
    </row>
    <row r="29" spans="1:29" ht="15" customHeight="1">
      <c r="A29" s="1398"/>
      <c r="B29" s="1398"/>
      <c r="C29" s="1398"/>
      <c r="D29" s="817"/>
      <c r="E29" s="817"/>
      <c r="F29" s="813"/>
      <c r="G29" s="813"/>
      <c r="H29" s="813"/>
      <c r="I29" s="809"/>
      <c r="J29" s="806"/>
      <c r="K29" s="816"/>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c r="AC29" s="556"/>
    </row>
    <row r="30" spans="1:29" ht="15" customHeight="1">
      <c r="A30" s="1398"/>
      <c r="B30" s="1398"/>
      <c r="C30" s="817"/>
      <c r="D30" s="817"/>
      <c r="E30" s="817"/>
      <c r="F30" s="817"/>
      <c r="G30" s="822"/>
      <c r="H30" s="809"/>
      <c r="I30" s="820"/>
      <c r="J30" s="806"/>
      <c r="K30" s="821"/>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c r="AC30" s="556"/>
    </row>
    <row r="31" spans="1:29" ht="15" customHeight="1">
      <c r="A31" s="1398"/>
      <c r="B31" s="817"/>
      <c r="C31" s="817"/>
      <c r="D31" s="817"/>
      <c r="E31" s="817"/>
      <c r="F31" s="817"/>
      <c r="G31" s="822"/>
      <c r="H31" s="809"/>
      <c r="I31" s="809"/>
      <c r="J31" s="806"/>
      <c r="K31" s="816"/>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c r="AC31" s="556"/>
    </row>
    <row r="32" spans="1:29" s="490" customFormat="1" ht="15" customHeight="1">
      <c r="A32" s="805"/>
      <c r="B32" s="805"/>
      <c r="C32" s="805"/>
      <c r="D32" s="805"/>
      <c r="E32" s="805"/>
      <c r="F32" s="805"/>
      <c r="G32" s="805"/>
      <c r="H32" s="805"/>
      <c r="I32" s="805"/>
      <c r="J32" s="805"/>
      <c r="K32" s="805"/>
      <c r="L32" s="461"/>
      <c r="M32" s="533" t="s">
        <v>307</v>
      </c>
      <c r="N32" s="532"/>
      <c r="O32" s="532"/>
      <c r="P32" s="532"/>
      <c r="Q32" s="532"/>
      <c r="R32" s="532"/>
      <c r="S32" s="532"/>
      <c r="T32" s="532"/>
      <c r="U32" s="531"/>
      <c r="V32" s="532"/>
      <c r="W32" s="632"/>
      <c r="X32" s="554"/>
      <c r="Y32" s="554"/>
      <c r="Z32" s="554"/>
      <c r="AA32" s="554"/>
      <c r="AB32" s="554"/>
      <c r="AC32" s="554"/>
    </row>
    <row r="33" spans="1:29" ht="11.25">
      <c r="A33" s="491"/>
      <c r="B33" s="491"/>
      <c r="C33" s="491"/>
      <c r="D33" s="491"/>
      <c r="E33" s="491"/>
      <c r="F33" s="491"/>
      <c r="G33" s="491"/>
      <c r="H33" s="491"/>
      <c r="I33" s="491"/>
      <c r="J33" s="491"/>
      <c r="K33" s="491"/>
      <c r="X33" s="491"/>
      <c r="Y33" s="491"/>
      <c r="Z33" s="491"/>
      <c r="AA33" s="491"/>
      <c r="AB33" s="491"/>
      <c r="AC33" s="491"/>
    </row>
    <row r="34" spans="1:29" ht="90" customHeight="1">
      <c r="L34" s="1">
        <v>1</v>
      </c>
      <c r="M34" s="1391" t="s">
        <v>721</v>
      </c>
      <c r="N34" s="1391"/>
      <c r="O34" s="1391"/>
      <c r="P34" s="1391"/>
      <c r="Q34" s="1391"/>
      <c r="R34" s="1391"/>
      <c r="S34" s="1391"/>
      <c r="T34" s="1391"/>
      <c r="U34" s="1391"/>
      <c r="V34" s="1391"/>
      <c r="W34" s="1391"/>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0" hidden="1" customWidth="1"/>
    <col min="2" max="4" width="3.7109375" style="954" hidden="1" customWidth="1"/>
    <col min="5" max="5" width="3.7109375" style="758" customWidth="1"/>
    <col min="6" max="6" width="9.7109375" style="936" customWidth="1"/>
    <col min="7" max="7" width="37.7109375" style="936" customWidth="1"/>
    <col min="8" max="8" width="66.85546875" style="936" customWidth="1"/>
    <col min="9" max="9" width="115.7109375" style="936" customWidth="1"/>
    <col min="10" max="11" width="10.5703125" style="954"/>
    <col min="12" max="12" width="11.140625" style="954" customWidth="1"/>
    <col min="13" max="20" width="10.5703125" style="954"/>
    <col min="21" max="16384" width="10.5703125" style="936"/>
  </cols>
  <sheetData>
    <row r="1" spans="1:20" ht="3" customHeight="1">
      <c r="A1" s="960" t="s">
        <v>47</v>
      </c>
    </row>
    <row r="2" spans="1:20" ht="22.5">
      <c r="F2" s="1392" t="s">
        <v>469</v>
      </c>
      <c r="G2" s="1393"/>
      <c r="H2" s="1394"/>
      <c r="I2" s="755"/>
    </row>
    <row r="3" spans="1:20" ht="3" customHeight="1"/>
    <row r="4" spans="1:20" s="953" customFormat="1" ht="11.25">
      <c r="A4" s="959"/>
      <c r="B4" s="959"/>
      <c r="C4" s="959"/>
      <c r="D4" s="959"/>
      <c r="F4" s="1350" t="s">
        <v>444</v>
      </c>
      <c r="G4" s="1350"/>
      <c r="H4" s="1350"/>
      <c r="I4" s="1395" t="s">
        <v>445</v>
      </c>
      <c r="J4" s="959"/>
      <c r="K4" s="959"/>
      <c r="L4" s="959"/>
      <c r="M4" s="959"/>
      <c r="N4" s="959"/>
      <c r="O4" s="959"/>
      <c r="P4" s="959"/>
      <c r="Q4" s="959"/>
      <c r="R4" s="959"/>
      <c r="S4" s="959"/>
      <c r="T4" s="959"/>
    </row>
    <row r="5" spans="1:20" s="953" customFormat="1" ht="11.25" customHeight="1">
      <c r="A5" s="959"/>
      <c r="B5" s="959"/>
      <c r="C5" s="959"/>
      <c r="D5" s="959"/>
      <c r="F5" s="968" t="s">
        <v>90</v>
      </c>
      <c r="G5" s="759" t="s">
        <v>447</v>
      </c>
      <c r="H5" s="977" t="s">
        <v>438</v>
      </c>
      <c r="I5" s="1395"/>
      <c r="J5" s="959"/>
      <c r="K5" s="959"/>
      <c r="L5" s="959"/>
      <c r="M5" s="959"/>
      <c r="N5" s="959"/>
      <c r="O5" s="959"/>
      <c r="P5" s="959"/>
      <c r="Q5" s="959"/>
      <c r="R5" s="959"/>
      <c r="S5" s="959"/>
      <c r="T5" s="959"/>
    </row>
    <row r="6" spans="1:20" s="953" customFormat="1" ht="12" customHeight="1">
      <c r="A6" s="959"/>
      <c r="B6" s="959"/>
      <c r="C6" s="959"/>
      <c r="D6" s="959"/>
      <c r="F6" s="760" t="s">
        <v>91</v>
      </c>
      <c r="G6" s="761">
        <v>2</v>
      </c>
      <c r="H6" s="762">
        <v>3</v>
      </c>
      <c r="I6" s="575">
        <v>4</v>
      </c>
      <c r="J6" s="959">
        <v>4</v>
      </c>
      <c r="K6" s="959"/>
      <c r="L6" s="959"/>
      <c r="M6" s="959"/>
      <c r="N6" s="959"/>
      <c r="O6" s="959"/>
      <c r="P6" s="959"/>
      <c r="Q6" s="959"/>
      <c r="R6" s="959"/>
      <c r="S6" s="959"/>
      <c r="T6" s="959"/>
    </row>
    <row r="7" spans="1:20" s="953" customFormat="1" ht="18.75">
      <c r="A7" s="959"/>
      <c r="B7" s="959"/>
      <c r="C7" s="959"/>
      <c r="D7" s="959"/>
      <c r="F7" s="975">
        <v>1</v>
      </c>
      <c r="G7" s="764" t="s">
        <v>470</v>
      </c>
      <c r="H7" s="973" t="str">
        <f>IF(dateCh="","",dateCh)</f>
        <v>23.09.2019</v>
      </c>
      <c r="I7" s="765" t="s">
        <v>471</v>
      </c>
      <c r="J7" s="582"/>
      <c r="K7" s="959"/>
      <c r="L7" s="959"/>
      <c r="M7" s="959"/>
      <c r="N7" s="959"/>
      <c r="O7" s="959"/>
      <c r="P7" s="959"/>
      <c r="Q7" s="959"/>
      <c r="R7" s="959"/>
      <c r="S7" s="959"/>
      <c r="T7" s="959"/>
    </row>
    <row r="8" spans="1:20" s="953" customFormat="1" ht="45">
      <c r="A8" s="1396">
        <v>1</v>
      </c>
      <c r="B8" s="959"/>
      <c r="C8" s="959"/>
      <c r="D8" s="959"/>
      <c r="F8" s="975" t="e">
        <f ca="1">"2." &amp;mergeValue(A8)</f>
        <v>#NAME?</v>
      </c>
      <c r="G8" s="764" t="s">
        <v>472</v>
      </c>
      <c r="H8" s="973" t="str">
        <f>IF('Перечень тарифов'!R21="","наименование отсутствует","" &amp; 'Перечень тарифов'!R21 &amp; "")</f>
        <v>наименование отсутствует</v>
      </c>
      <c r="I8" s="765" t="s">
        <v>567</v>
      </c>
      <c r="J8" s="582"/>
      <c r="K8" s="959"/>
      <c r="L8" s="959"/>
      <c r="M8" s="959"/>
      <c r="N8" s="959"/>
      <c r="O8" s="959"/>
      <c r="P8" s="959"/>
      <c r="Q8" s="959"/>
      <c r="R8" s="959"/>
      <c r="S8" s="959"/>
      <c r="T8" s="959"/>
    </row>
    <row r="9" spans="1:20" s="953" customFormat="1" ht="22.5">
      <c r="A9" s="1396"/>
      <c r="B9" s="959"/>
      <c r="C9" s="959"/>
      <c r="D9" s="959"/>
      <c r="F9" s="975" t="e">
        <f ca="1">"3." &amp;mergeValue(A9)</f>
        <v>#NAME?</v>
      </c>
      <c r="G9" s="764" t="s">
        <v>473</v>
      </c>
      <c r="H9" s="97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5" t="s">
        <v>565</v>
      </c>
      <c r="J9" s="582"/>
      <c r="K9" s="959"/>
      <c r="L9" s="959"/>
      <c r="M9" s="959"/>
      <c r="N9" s="959"/>
      <c r="O9" s="959"/>
      <c r="P9" s="959"/>
      <c r="Q9" s="959"/>
      <c r="R9" s="959"/>
      <c r="S9" s="959"/>
      <c r="T9" s="959"/>
    </row>
    <row r="10" spans="1:20" s="953" customFormat="1" ht="22.5">
      <c r="A10" s="1396"/>
      <c r="B10" s="959"/>
      <c r="C10" s="959"/>
      <c r="D10" s="959"/>
      <c r="F10" s="975" t="e">
        <f ca="1">"4."&amp;mergeValue(A10)</f>
        <v>#NAME?</v>
      </c>
      <c r="G10" s="764" t="s">
        <v>474</v>
      </c>
      <c r="H10" s="977" t="s">
        <v>448</v>
      </c>
      <c r="I10" s="765"/>
      <c r="J10" s="582"/>
      <c r="K10" s="959"/>
      <c r="L10" s="959"/>
      <c r="M10" s="959"/>
      <c r="N10" s="959"/>
      <c r="O10" s="959"/>
      <c r="P10" s="959"/>
      <c r="Q10" s="959"/>
      <c r="R10" s="959"/>
      <c r="S10" s="959"/>
      <c r="T10" s="959"/>
    </row>
    <row r="11" spans="1:20" s="953" customFormat="1" ht="18.75">
      <c r="A11" s="1396"/>
      <c r="B11" s="1396">
        <v>1</v>
      </c>
      <c r="C11" s="969"/>
      <c r="D11" s="969"/>
      <c r="F11" s="975" t="e">
        <f ca="1">"4."&amp;mergeValue(A11) &amp;"."&amp;mergeValue(B11)</f>
        <v>#NAME?</v>
      </c>
      <c r="G11" s="776" t="s">
        <v>569</v>
      </c>
      <c r="H11" s="973" t="str">
        <f>IF(region_name="","",region_name)</f>
        <v>Ленинградская область</v>
      </c>
      <c r="I11" s="765" t="s">
        <v>477</v>
      </c>
      <c r="J11" s="582"/>
      <c r="K11" s="959"/>
      <c r="L11" s="959"/>
      <c r="M11" s="959"/>
      <c r="N11" s="959"/>
      <c r="O11" s="959"/>
      <c r="P11" s="959"/>
      <c r="Q11" s="959"/>
      <c r="R11" s="959"/>
      <c r="S11" s="959"/>
      <c r="T11" s="959"/>
    </row>
    <row r="12" spans="1:20" s="953" customFormat="1" ht="22.5">
      <c r="A12" s="1396"/>
      <c r="B12" s="1396"/>
      <c r="C12" s="1396">
        <v>1</v>
      </c>
      <c r="D12" s="969"/>
      <c r="F12" s="975" t="e">
        <f ca="1">"4."&amp;mergeValue(A12) &amp;"."&amp;mergeValue(B12)&amp;"."&amp;mergeValue(C12)</f>
        <v>#NAME?</v>
      </c>
      <c r="G12" s="766" t="s">
        <v>475</v>
      </c>
      <c r="H12" s="973" t="str">
        <f>IF(Территории!H13="","","" &amp; Территории!H13 &amp; "")</f>
        <v>Тосненский муниципальный район</v>
      </c>
      <c r="I12" s="765" t="s">
        <v>478</v>
      </c>
      <c r="J12" s="582"/>
      <c r="K12" s="959"/>
      <c r="L12" s="959"/>
      <c r="M12" s="959"/>
      <c r="N12" s="959"/>
      <c r="O12" s="959"/>
      <c r="P12" s="959"/>
      <c r="Q12" s="959"/>
      <c r="R12" s="959"/>
      <c r="S12" s="959"/>
      <c r="T12" s="959"/>
    </row>
    <row r="13" spans="1:20" s="953" customFormat="1" ht="56.25">
      <c r="A13" s="1396"/>
      <c r="B13" s="1396"/>
      <c r="C13" s="1396"/>
      <c r="D13" s="969">
        <v>1</v>
      </c>
      <c r="F13" s="975" t="e">
        <f ca="1">"4."&amp;mergeValue(A13) &amp;"."&amp;mergeValue(B13)&amp;"."&amp;mergeValue(C13)&amp;"."&amp;mergeValue(D13)</f>
        <v>#NAME?</v>
      </c>
      <c r="G13" s="767" t="s">
        <v>476</v>
      </c>
      <c r="H13" s="973" t="str">
        <f>IF(Территории!R14="","","" &amp; Территории!R14 &amp; "")</f>
        <v>Тельмановское (41648443)</v>
      </c>
      <c r="I13" s="1289" t="s">
        <v>568</v>
      </c>
      <c r="J13" s="582"/>
      <c r="K13" s="959"/>
      <c r="L13" s="959"/>
      <c r="M13" s="959"/>
      <c r="N13" s="959"/>
      <c r="O13" s="959"/>
      <c r="P13" s="959"/>
      <c r="Q13" s="959"/>
      <c r="R13" s="959"/>
      <c r="S13" s="959"/>
      <c r="T13" s="959"/>
    </row>
    <row r="14" spans="1:20" s="733" customFormat="1" ht="3" customHeight="1">
      <c r="A14" s="734"/>
      <c r="B14" s="734"/>
      <c r="C14" s="734"/>
      <c r="D14" s="734"/>
      <c r="F14" s="592"/>
      <c r="G14" s="593"/>
      <c r="H14" s="594"/>
      <c r="I14" s="595"/>
      <c r="J14" s="734"/>
      <c r="K14" s="734"/>
      <c r="L14" s="734"/>
      <c r="M14" s="734"/>
      <c r="N14" s="734"/>
      <c r="O14" s="734"/>
      <c r="P14" s="734"/>
      <c r="Q14" s="734"/>
      <c r="R14" s="734"/>
      <c r="S14" s="734"/>
      <c r="T14" s="734"/>
    </row>
    <row r="15" spans="1:20" s="733" customFormat="1" ht="15" customHeight="1">
      <c r="A15" s="734"/>
      <c r="B15" s="734"/>
      <c r="C15" s="734"/>
      <c r="D15" s="734"/>
      <c r="F15" s="771"/>
      <c r="G15" s="1391" t="s">
        <v>570</v>
      </c>
      <c r="H15" s="1391"/>
      <c r="I15" s="929"/>
      <c r="J15" s="734"/>
      <c r="K15" s="734"/>
      <c r="L15" s="734"/>
      <c r="M15" s="734"/>
      <c r="N15" s="734"/>
      <c r="O15" s="734"/>
      <c r="P15" s="734"/>
      <c r="Q15" s="734"/>
      <c r="R15" s="734"/>
      <c r="S15" s="734"/>
      <c r="T15" s="73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6"/>
  <sheetViews>
    <sheetView showGridLines="0" topLeftCell="I13" zoomScaleNormal="100" workbookViewId="0">
      <selection activeCell="O28" sqref="O28:AQ28"/>
    </sheetView>
  </sheetViews>
  <sheetFormatPr defaultColWidth="10.5703125" defaultRowHeight="14.25"/>
  <cols>
    <col min="1" max="6" width="10.5703125" style="954" hidden="1" customWidth="1"/>
    <col min="7" max="8" width="9.140625" style="960" hidden="1" customWidth="1"/>
    <col min="9" max="9" width="3.7109375" style="942" customWidth="1"/>
    <col min="10" max="11" width="3.7109375" style="758" customWidth="1"/>
    <col min="12" max="12" width="12.7109375" style="936" customWidth="1"/>
    <col min="13" max="13" width="44.7109375" style="936" customWidth="1"/>
    <col min="14" max="14" width="1.7109375" style="936" hidden="1" customWidth="1"/>
    <col min="15" max="15" width="16" style="936" customWidth="1"/>
    <col min="16" max="17" width="23.7109375" style="936" hidden="1" customWidth="1"/>
    <col min="18" max="18" width="11.7109375" style="936" customWidth="1"/>
    <col min="19" max="19" width="3.7109375" style="936" customWidth="1"/>
    <col min="20" max="20" width="11.7109375" style="936" customWidth="1"/>
    <col min="21" max="21" width="8.5703125" style="936" customWidth="1"/>
    <col min="22" max="22" width="12.5703125" style="1176" customWidth="1"/>
    <col min="23" max="24" width="23.7109375" style="1176" hidden="1" customWidth="1"/>
    <col min="25" max="25" width="11.7109375" style="1176" customWidth="1"/>
    <col min="26" max="26" width="3.7109375" style="1176" customWidth="1"/>
    <col min="27" max="27" width="11.7109375" style="1176" customWidth="1"/>
    <col min="28" max="28" width="8.5703125" style="1176" customWidth="1"/>
    <col min="29" max="29" width="12" style="1176" customWidth="1"/>
    <col min="30" max="31" width="23.7109375" style="1176" hidden="1" customWidth="1"/>
    <col min="32" max="32" width="11.7109375" style="1176" customWidth="1"/>
    <col min="33" max="33" width="3.7109375" style="1176" customWidth="1"/>
    <col min="34" max="34" width="11.7109375" style="1176" customWidth="1"/>
    <col min="35" max="35" width="8.5703125" style="1176" customWidth="1"/>
    <col min="36" max="36" width="13.42578125" style="1176" customWidth="1"/>
    <col min="37" max="38" width="23.7109375" style="1176" hidden="1" customWidth="1"/>
    <col min="39" max="39" width="11.7109375" style="1176" customWidth="1"/>
    <col min="40" max="40" width="3.7109375" style="1176" customWidth="1"/>
    <col min="41" max="41" width="11.7109375" style="1176" customWidth="1"/>
    <col min="42" max="42" width="8.5703125" style="1176" hidden="1" customWidth="1"/>
    <col min="43" max="43" width="4.7109375" style="936" customWidth="1"/>
    <col min="44" max="44" width="115.7109375" style="936" customWidth="1"/>
    <col min="45" max="46" width="10.5703125" style="954"/>
    <col min="47" max="47" width="11.140625" style="954" customWidth="1"/>
    <col min="48" max="55" width="10.5703125" style="954"/>
    <col min="56" max="277" width="10.5703125" style="936"/>
    <col min="278" max="285" width="0" style="936" hidden="1" customWidth="1"/>
    <col min="286" max="286" width="3.7109375" style="936" customWidth="1"/>
    <col min="287" max="287" width="3.85546875" style="936" customWidth="1"/>
    <col min="288" max="288" width="3.7109375" style="936" customWidth="1"/>
    <col min="289" max="289" width="12.7109375" style="936" customWidth="1"/>
    <col min="290" max="290" width="52.7109375" style="936" customWidth="1"/>
    <col min="291" max="294" width="0" style="936" hidden="1" customWidth="1"/>
    <col min="295" max="295" width="12.28515625" style="936" customWidth="1"/>
    <col min="296" max="296" width="6.42578125" style="936" customWidth="1"/>
    <col min="297" max="297" width="12.28515625" style="936" customWidth="1"/>
    <col min="298" max="298" width="0" style="936" hidden="1" customWidth="1"/>
    <col min="299" max="299" width="3.7109375" style="936" customWidth="1"/>
    <col min="300" max="300" width="11.140625" style="936" bestFit="1" customWidth="1"/>
    <col min="301" max="302" width="10.5703125" style="936"/>
    <col min="303" max="303" width="11.140625" style="936" customWidth="1"/>
    <col min="304" max="533" width="10.5703125" style="936"/>
    <col min="534" max="541" width="0" style="936" hidden="1" customWidth="1"/>
    <col min="542" max="542" width="3.7109375" style="936" customWidth="1"/>
    <col min="543" max="543" width="3.85546875" style="936" customWidth="1"/>
    <col min="544" max="544" width="3.7109375" style="936" customWidth="1"/>
    <col min="545" max="545" width="12.7109375" style="936" customWidth="1"/>
    <col min="546" max="546" width="52.7109375" style="936" customWidth="1"/>
    <col min="547" max="550" width="0" style="936" hidden="1" customWidth="1"/>
    <col min="551" max="551" width="12.28515625" style="936" customWidth="1"/>
    <col min="552" max="552" width="6.42578125" style="936" customWidth="1"/>
    <col min="553" max="553" width="12.28515625" style="936" customWidth="1"/>
    <col min="554" max="554" width="0" style="936" hidden="1" customWidth="1"/>
    <col min="555" max="555" width="3.7109375" style="936" customWidth="1"/>
    <col min="556" max="556" width="11.140625" style="936" bestFit="1" customWidth="1"/>
    <col min="557" max="558" width="10.5703125" style="936"/>
    <col min="559" max="559" width="11.140625" style="936" customWidth="1"/>
    <col min="560" max="789" width="10.5703125" style="936"/>
    <col min="790" max="797" width="0" style="936" hidden="1" customWidth="1"/>
    <col min="798" max="798" width="3.7109375" style="936" customWidth="1"/>
    <col min="799" max="799" width="3.85546875" style="936" customWidth="1"/>
    <col min="800" max="800" width="3.7109375" style="936" customWidth="1"/>
    <col min="801" max="801" width="12.7109375" style="936" customWidth="1"/>
    <col min="802" max="802" width="52.7109375" style="936" customWidth="1"/>
    <col min="803" max="806" width="0" style="936" hidden="1" customWidth="1"/>
    <col min="807" max="807" width="12.28515625" style="936" customWidth="1"/>
    <col min="808" max="808" width="6.42578125" style="936" customWidth="1"/>
    <col min="809" max="809" width="12.28515625" style="936" customWidth="1"/>
    <col min="810" max="810" width="0" style="936" hidden="1" customWidth="1"/>
    <col min="811" max="811" width="3.7109375" style="936" customWidth="1"/>
    <col min="812" max="812" width="11.140625" style="936" bestFit="1" customWidth="1"/>
    <col min="813" max="814" width="10.5703125" style="936"/>
    <col min="815" max="815" width="11.140625" style="936" customWidth="1"/>
    <col min="816" max="1045" width="10.5703125" style="936"/>
    <col min="1046" max="1053" width="0" style="936" hidden="1" customWidth="1"/>
    <col min="1054" max="1054" width="3.7109375" style="936" customWidth="1"/>
    <col min="1055" max="1055" width="3.85546875" style="936" customWidth="1"/>
    <col min="1056" max="1056" width="3.7109375" style="936" customWidth="1"/>
    <col min="1057" max="1057" width="12.7109375" style="936" customWidth="1"/>
    <col min="1058" max="1058" width="52.7109375" style="936" customWidth="1"/>
    <col min="1059" max="1062" width="0" style="936" hidden="1" customWidth="1"/>
    <col min="1063" max="1063" width="12.28515625" style="936" customWidth="1"/>
    <col min="1064" max="1064" width="6.42578125" style="936" customWidth="1"/>
    <col min="1065" max="1065" width="12.28515625" style="936" customWidth="1"/>
    <col min="1066" max="1066" width="0" style="936" hidden="1" customWidth="1"/>
    <col min="1067" max="1067" width="3.7109375" style="936" customWidth="1"/>
    <col min="1068" max="1068" width="11.140625" style="936" bestFit="1" customWidth="1"/>
    <col min="1069" max="1070" width="10.5703125" style="936"/>
    <col min="1071" max="1071" width="11.140625" style="936" customWidth="1"/>
    <col min="1072" max="1301" width="10.5703125" style="936"/>
    <col min="1302" max="1309" width="0" style="936" hidden="1" customWidth="1"/>
    <col min="1310" max="1310" width="3.7109375" style="936" customWidth="1"/>
    <col min="1311" max="1311" width="3.85546875" style="936" customWidth="1"/>
    <col min="1312" max="1312" width="3.7109375" style="936" customWidth="1"/>
    <col min="1313" max="1313" width="12.7109375" style="936" customWidth="1"/>
    <col min="1314" max="1314" width="52.7109375" style="936" customWidth="1"/>
    <col min="1315" max="1318" width="0" style="936" hidden="1" customWidth="1"/>
    <col min="1319" max="1319" width="12.28515625" style="936" customWidth="1"/>
    <col min="1320" max="1320" width="6.42578125" style="936" customWidth="1"/>
    <col min="1321" max="1321" width="12.28515625" style="936" customWidth="1"/>
    <col min="1322" max="1322" width="0" style="936" hidden="1" customWidth="1"/>
    <col min="1323" max="1323" width="3.7109375" style="936" customWidth="1"/>
    <col min="1324" max="1324" width="11.140625" style="936" bestFit="1" customWidth="1"/>
    <col min="1325" max="1326" width="10.5703125" style="936"/>
    <col min="1327" max="1327" width="11.140625" style="936" customWidth="1"/>
    <col min="1328" max="1557" width="10.5703125" style="936"/>
    <col min="1558" max="1565" width="0" style="936" hidden="1" customWidth="1"/>
    <col min="1566" max="1566" width="3.7109375" style="936" customWidth="1"/>
    <col min="1567" max="1567" width="3.85546875" style="936" customWidth="1"/>
    <col min="1568" max="1568" width="3.7109375" style="936" customWidth="1"/>
    <col min="1569" max="1569" width="12.7109375" style="936" customWidth="1"/>
    <col min="1570" max="1570" width="52.7109375" style="936" customWidth="1"/>
    <col min="1571" max="1574" width="0" style="936" hidden="1" customWidth="1"/>
    <col min="1575" max="1575" width="12.28515625" style="936" customWidth="1"/>
    <col min="1576" max="1576" width="6.42578125" style="936" customWidth="1"/>
    <col min="1577" max="1577" width="12.28515625" style="936" customWidth="1"/>
    <col min="1578" max="1578" width="0" style="936" hidden="1" customWidth="1"/>
    <col min="1579" max="1579" width="3.7109375" style="936" customWidth="1"/>
    <col min="1580" max="1580" width="11.140625" style="936" bestFit="1" customWidth="1"/>
    <col min="1581" max="1582" width="10.5703125" style="936"/>
    <col min="1583" max="1583" width="11.140625" style="936" customWidth="1"/>
    <col min="1584" max="1813" width="10.5703125" style="936"/>
    <col min="1814" max="1821" width="0" style="936" hidden="1" customWidth="1"/>
    <col min="1822" max="1822" width="3.7109375" style="936" customWidth="1"/>
    <col min="1823" max="1823" width="3.85546875" style="936" customWidth="1"/>
    <col min="1824" max="1824" width="3.7109375" style="936" customWidth="1"/>
    <col min="1825" max="1825" width="12.7109375" style="936" customWidth="1"/>
    <col min="1826" max="1826" width="52.7109375" style="936" customWidth="1"/>
    <col min="1827" max="1830" width="0" style="936" hidden="1" customWidth="1"/>
    <col min="1831" max="1831" width="12.28515625" style="936" customWidth="1"/>
    <col min="1832" max="1832" width="6.42578125" style="936" customWidth="1"/>
    <col min="1833" max="1833" width="12.28515625" style="936" customWidth="1"/>
    <col min="1834" max="1834" width="0" style="936" hidden="1" customWidth="1"/>
    <col min="1835" max="1835" width="3.7109375" style="936" customWidth="1"/>
    <col min="1836" max="1836" width="11.140625" style="936" bestFit="1" customWidth="1"/>
    <col min="1837" max="1838" width="10.5703125" style="936"/>
    <col min="1839" max="1839" width="11.140625" style="936" customWidth="1"/>
    <col min="1840" max="2069" width="10.5703125" style="936"/>
    <col min="2070" max="2077" width="0" style="936" hidden="1" customWidth="1"/>
    <col min="2078" max="2078" width="3.7109375" style="936" customWidth="1"/>
    <col min="2079" max="2079" width="3.85546875" style="936" customWidth="1"/>
    <col min="2080" max="2080" width="3.7109375" style="936" customWidth="1"/>
    <col min="2081" max="2081" width="12.7109375" style="936" customWidth="1"/>
    <col min="2082" max="2082" width="52.7109375" style="936" customWidth="1"/>
    <col min="2083" max="2086" width="0" style="936" hidden="1" customWidth="1"/>
    <col min="2087" max="2087" width="12.28515625" style="936" customWidth="1"/>
    <col min="2088" max="2088" width="6.42578125" style="936" customWidth="1"/>
    <col min="2089" max="2089" width="12.28515625" style="936" customWidth="1"/>
    <col min="2090" max="2090" width="0" style="936" hidden="1" customWidth="1"/>
    <col min="2091" max="2091" width="3.7109375" style="936" customWidth="1"/>
    <col min="2092" max="2092" width="11.140625" style="936" bestFit="1" customWidth="1"/>
    <col min="2093" max="2094" width="10.5703125" style="936"/>
    <col min="2095" max="2095" width="11.140625" style="936" customWidth="1"/>
    <col min="2096" max="2325" width="10.5703125" style="936"/>
    <col min="2326" max="2333" width="0" style="936" hidden="1" customWidth="1"/>
    <col min="2334" max="2334" width="3.7109375" style="936" customWidth="1"/>
    <col min="2335" max="2335" width="3.85546875" style="936" customWidth="1"/>
    <col min="2336" max="2336" width="3.7109375" style="936" customWidth="1"/>
    <col min="2337" max="2337" width="12.7109375" style="936" customWidth="1"/>
    <col min="2338" max="2338" width="52.7109375" style="936" customWidth="1"/>
    <col min="2339" max="2342" width="0" style="936" hidden="1" customWidth="1"/>
    <col min="2343" max="2343" width="12.28515625" style="936" customWidth="1"/>
    <col min="2344" max="2344" width="6.42578125" style="936" customWidth="1"/>
    <col min="2345" max="2345" width="12.28515625" style="936" customWidth="1"/>
    <col min="2346" max="2346" width="0" style="936" hidden="1" customWidth="1"/>
    <col min="2347" max="2347" width="3.7109375" style="936" customWidth="1"/>
    <col min="2348" max="2348" width="11.140625" style="936" bestFit="1" customWidth="1"/>
    <col min="2349" max="2350" width="10.5703125" style="936"/>
    <col min="2351" max="2351" width="11.140625" style="936" customWidth="1"/>
    <col min="2352" max="2581" width="10.5703125" style="936"/>
    <col min="2582" max="2589" width="0" style="936" hidden="1" customWidth="1"/>
    <col min="2590" max="2590" width="3.7109375" style="936" customWidth="1"/>
    <col min="2591" max="2591" width="3.85546875" style="936" customWidth="1"/>
    <col min="2592" max="2592" width="3.7109375" style="936" customWidth="1"/>
    <col min="2593" max="2593" width="12.7109375" style="936" customWidth="1"/>
    <col min="2594" max="2594" width="52.7109375" style="936" customWidth="1"/>
    <col min="2595" max="2598" width="0" style="936" hidden="1" customWidth="1"/>
    <col min="2599" max="2599" width="12.28515625" style="936" customWidth="1"/>
    <col min="2600" max="2600" width="6.42578125" style="936" customWidth="1"/>
    <col min="2601" max="2601" width="12.28515625" style="936" customWidth="1"/>
    <col min="2602" max="2602" width="0" style="936" hidden="1" customWidth="1"/>
    <col min="2603" max="2603" width="3.7109375" style="936" customWidth="1"/>
    <col min="2604" max="2604" width="11.140625" style="936" bestFit="1" customWidth="1"/>
    <col min="2605" max="2606" width="10.5703125" style="936"/>
    <col min="2607" max="2607" width="11.140625" style="936" customWidth="1"/>
    <col min="2608" max="2837" width="10.5703125" style="936"/>
    <col min="2838" max="2845" width="0" style="936" hidden="1" customWidth="1"/>
    <col min="2846" max="2846" width="3.7109375" style="936" customWidth="1"/>
    <col min="2847" max="2847" width="3.85546875" style="936" customWidth="1"/>
    <col min="2848" max="2848" width="3.7109375" style="936" customWidth="1"/>
    <col min="2849" max="2849" width="12.7109375" style="936" customWidth="1"/>
    <col min="2850" max="2850" width="52.7109375" style="936" customWidth="1"/>
    <col min="2851" max="2854" width="0" style="936" hidden="1" customWidth="1"/>
    <col min="2855" max="2855" width="12.28515625" style="936" customWidth="1"/>
    <col min="2856" max="2856" width="6.42578125" style="936" customWidth="1"/>
    <col min="2857" max="2857" width="12.28515625" style="936" customWidth="1"/>
    <col min="2858" max="2858" width="0" style="936" hidden="1" customWidth="1"/>
    <col min="2859" max="2859" width="3.7109375" style="936" customWidth="1"/>
    <col min="2860" max="2860" width="11.140625" style="936" bestFit="1" customWidth="1"/>
    <col min="2861" max="2862" width="10.5703125" style="936"/>
    <col min="2863" max="2863" width="11.140625" style="936" customWidth="1"/>
    <col min="2864" max="3093" width="10.5703125" style="936"/>
    <col min="3094" max="3101" width="0" style="936" hidden="1" customWidth="1"/>
    <col min="3102" max="3102" width="3.7109375" style="936" customWidth="1"/>
    <col min="3103" max="3103" width="3.85546875" style="936" customWidth="1"/>
    <col min="3104" max="3104" width="3.7109375" style="936" customWidth="1"/>
    <col min="3105" max="3105" width="12.7109375" style="936" customWidth="1"/>
    <col min="3106" max="3106" width="52.7109375" style="936" customWidth="1"/>
    <col min="3107" max="3110" width="0" style="936" hidden="1" customWidth="1"/>
    <col min="3111" max="3111" width="12.28515625" style="936" customWidth="1"/>
    <col min="3112" max="3112" width="6.42578125" style="936" customWidth="1"/>
    <col min="3113" max="3113" width="12.28515625" style="936" customWidth="1"/>
    <col min="3114" max="3114" width="0" style="936" hidden="1" customWidth="1"/>
    <col min="3115" max="3115" width="3.7109375" style="936" customWidth="1"/>
    <col min="3116" max="3116" width="11.140625" style="936" bestFit="1" customWidth="1"/>
    <col min="3117" max="3118" width="10.5703125" style="936"/>
    <col min="3119" max="3119" width="11.140625" style="936" customWidth="1"/>
    <col min="3120" max="3349" width="10.5703125" style="936"/>
    <col min="3350" max="3357" width="0" style="936" hidden="1" customWidth="1"/>
    <col min="3358" max="3358" width="3.7109375" style="936" customWidth="1"/>
    <col min="3359" max="3359" width="3.85546875" style="936" customWidth="1"/>
    <col min="3360" max="3360" width="3.7109375" style="936" customWidth="1"/>
    <col min="3361" max="3361" width="12.7109375" style="936" customWidth="1"/>
    <col min="3362" max="3362" width="52.7109375" style="936" customWidth="1"/>
    <col min="3363" max="3366" width="0" style="936" hidden="1" customWidth="1"/>
    <col min="3367" max="3367" width="12.28515625" style="936" customWidth="1"/>
    <col min="3368" max="3368" width="6.42578125" style="936" customWidth="1"/>
    <col min="3369" max="3369" width="12.28515625" style="936" customWidth="1"/>
    <col min="3370" max="3370" width="0" style="936" hidden="1" customWidth="1"/>
    <col min="3371" max="3371" width="3.7109375" style="936" customWidth="1"/>
    <col min="3372" max="3372" width="11.140625" style="936" bestFit="1" customWidth="1"/>
    <col min="3373" max="3374" width="10.5703125" style="936"/>
    <col min="3375" max="3375" width="11.140625" style="936" customWidth="1"/>
    <col min="3376" max="3605" width="10.5703125" style="936"/>
    <col min="3606" max="3613" width="0" style="936" hidden="1" customWidth="1"/>
    <col min="3614" max="3614" width="3.7109375" style="936" customWidth="1"/>
    <col min="3615" max="3615" width="3.85546875" style="936" customWidth="1"/>
    <col min="3616" max="3616" width="3.7109375" style="936" customWidth="1"/>
    <col min="3617" max="3617" width="12.7109375" style="936" customWidth="1"/>
    <col min="3618" max="3618" width="52.7109375" style="936" customWidth="1"/>
    <col min="3619" max="3622" width="0" style="936" hidden="1" customWidth="1"/>
    <col min="3623" max="3623" width="12.28515625" style="936" customWidth="1"/>
    <col min="3624" max="3624" width="6.42578125" style="936" customWidth="1"/>
    <col min="3625" max="3625" width="12.28515625" style="936" customWidth="1"/>
    <col min="3626" max="3626" width="0" style="936" hidden="1" customWidth="1"/>
    <col min="3627" max="3627" width="3.7109375" style="936" customWidth="1"/>
    <col min="3628" max="3628" width="11.140625" style="936" bestFit="1" customWidth="1"/>
    <col min="3629" max="3630" width="10.5703125" style="936"/>
    <col min="3631" max="3631" width="11.140625" style="936" customWidth="1"/>
    <col min="3632" max="3861" width="10.5703125" style="936"/>
    <col min="3862" max="3869" width="0" style="936" hidden="1" customWidth="1"/>
    <col min="3870" max="3870" width="3.7109375" style="936" customWidth="1"/>
    <col min="3871" max="3871" width="3.85546875" style="936" customWidth="1"/>
    <col min="3872" max="3872" width="3.7109375" style="936" customWidth="1"/>
    <col min="3873" max="3873" width="12.7109375" style="936" customWidth="1"/>
    <col min="3874" max="3874" width="52.7109375" style="936" customWidth="1"/>
    <col min="3875" max="3878" width="0" style="936" hidden="1" customWidth="1"/>
    <col min="3879" max="3879" width="12.28515625" style="936" customWidth="1"/>
    <col min="3880" max="3880" width="6.42578125" style="936" customWidth="1"/>
    <col min="3881" max="3881" width="12.28515625" style="936" customWidth="1"/>
    <col min="3882" max="3882" width="0" style="936" hidden="1" customWidth="1"/>
    <col min="3883" max="3883" width="3.7109375" style="936" customWidth="1"/>
    <col min="3884" max="3884" width="11.140625" style="936" bestFit="1" customWidth="1"/>
    <col min="3885" max="3886" width="10.5703125" style="936"/>
    <col min="3887" max="3887" width="11.140625" style="936" customWidth="1"/>
    <col min="3888" max="4117" width="10.5703125" style="936"/>
    <col min="4118" max="4125" width="0" style="936" hidden="1" customWidth="1"/>
    <col min="4126" max="4126" width="3.7109375" style="936" customWidth="1"/>
    <col min="4127" max="4127" width="3.85546875" style="936" customWidth="1"/>
    <col min="4128" max="4128" width="3.7109375" style="936" customWidth="1"/>
    <col min="4129" max="4129" width="12.7109375" style="936" customWidth="1"/>
    <col min="4130" max="4130" width="52.7109375" style="936" customWidth="1"/>
    <col min="4131" max="4134" width="0" style="936" hidden="1" customWidth="1"/>
    <col min="4135" max="4135" width="12.28515625" style="936" customWidth="1"/>
    <col min="4136" max="4136" width="6.42578125" style="936" customWidth="1"/>
    <col min="4137" max="4137" width="12.28515625" style="936" customWidth="1"/>
    <col min="4138" max="4138" width="0" style="936" hidden="1" customWidth="1"/>
    <col min="4139" max="4139" width="3.7109375" style="936" customWidth="1"/>
    <col min="4140" max="4140" width="11.140625" style="936" bestFit="1" customWidth="1"/>
    <col min="4141" max="4142" width="10.5703125" style="936"/>
    <col min="4143" max="4143" width="11.140625" style="936" customWidth="1"/>
    <col min="4144" max="4373" width="10.5703125" style="936"/>
    <col min="4374" max="4381" width="0" style="936" hidden="1" customWidth="1"/>
    <col min="4382" max="4382" width="3.7109375" style="936" customWidth="1"/>
    <col min="4383" max="4383" width="3.85546875" style="936" customWidth="1"/>
    <col min="4384" max="4384" width="3.7109375" style="936" customWidth="1"/>
    <col min="4385" max="4385" width="12.7109375" style="936" customWidth="1"/>
    <col min="4386" max="4386" width="52.7109375" style="936" customWidth="1"/>
    <col min="4387" max="4390" width="0" style="936" hidden="1" customWidth="1"/>
    <col min="4391" max="4391" width="12.28515625" style="936" customWidth="1"/>
    <col min="4392" max="4392" width="6.42578125" style="936" customWidth="1"/>
    <col min="4393" max="4393" width="12.28515625" style="936" customWidth="1"/>
    <col min="4394" max="4394" width="0" style="936" hidden="1" customWidth="1"/>
    <col min="4395" max="4395" width="3.7109375" style="936" customWidth="1"/>
    <col min="4396" max="4396" width="11.140625" style="936" bestFit="1" customWidth="1"/>
    <col min="4397" max="4398" width="10.5703125" style="936"/>
    <col min="4399" max="4399" width="11.140625" style="936" customWidth="1"/>
    <col min="4400" max="4629" width="10.5703125" style="936"/>
    <col min="4630" max="4637" width="0" style="936" hidden="1" customWidth="1"/>
    <col min="4638" max="4638" width="3.7109375" style="936" customWidth="1"/>
    <col min="4639" max="4639" width="3.85546875" style="936" customWidth="1"/>
    <col min="4640" max="4640" width="3.7109375" style="936" customWidth="1"/>
    <col min="4641" max="4641" width="12.7109375" style="936" customWidth="1"/>
    <col min="4642" max="4642" width="52.7109375" style="936" customWidth="1"/>
    <col min="4643" max="4646" width="0" style="936" hidden="1" customWidth="1"/>
    <col min="4647" max="4647" width="12.28515625" style="936" customWidth="1"/>
    <col min="4648" max="4648" width="6.42578125" style="936" customWidth="1"/>
    <col min="4649" max="4649" width="12.28515625" style="936" customWidth="1"/>
    <col min="4650" max="4650" width="0" style="936" hidden="1" customWidth="1"/>
    <col min="4651" max="4651" width="3.7109375" style="936" customWidth="1"/>
    <col min="4652" max="4652" width="11.140625" style="936" bestFit="1" customWidth="1"/>
    <col min="4653" max="4654" width="10.5703125" style="936"/>
    <col min="4655" max="4655" width="11.140625" style="936" customWidth="1"/>
    <col min="4656" max="4885" width="10.5703125" style="936"/>
    <col min="4886" max="4893" width="0" style="936" hidden="1" customWidth="1"/>
    <col min="4894" max="4894" width="3.7109375" style="936" customWidth="1"/>
    <col min="4895" max="4895" width="3.85546875" style="936" customWidth="1"/>
    <col min="4896" max="4896" width="3.7109375" style="936" customWidth="1"/>
    <col min="4897" max="4897" width="12.7109375" style="936" customWidth="1"/>
    <col min="4898" max="4898" width="52.7109375" style="936" customWidth="1"/>
    <col min="4899" max="4902" width="0" style="936" hidden="1" customWidth="1"/>
    <col min="4903" max="4903" width="12.28515625" style="936" customWidth="1"/>
    <col min="4904" max="4904" width="6.42578125" style="936" customWidth="1"/>
    <col min="4905" max="4905" width="12.28515625" style="936" customWidth="1"/>
    <col min="4906" max="4906" width="0" style="936" hidden="1" customWidth="1"/>
    <col min="4907" max="4907" width="3.7109375" style="936" customWidth="1"/>
    <col min="4908" max="4908" width="11.140625" style="936" bestFit="1" customWidth="1"/>
    <col min="4909" max="4910" width="10.5703125" style="936"/>
    <col min="4911" max="4911" width="11.140625" style="936" customWidth="1"/>
    <col min="4912" max="5141" width="10.5703125" style="936"/>
    <col min="5142" max="5149" width="0" style="936" hidden="1" customWidth="1"/>
    <col min="5150" max="5150" width="3.7109375" style="936" customWidth="1"/>
    <col min="5151" max="5151" width="3.85546875" style="936" customWidth="1"/>
    <col min="5152" max="5152" width="3.7109375" style="936" customWidth="1"/>
    <col min="5153" max="5153" width="12.7109375" style="936" customWidth="1"/>
    <col min="5154" max="5154" width="52.7109375" style="936" customWidth="1"/>
    <col min="5155" max="5158" width="0" style="936" hidden="1" customWidth="1"/>
    <col min="5159" max="5159" width="12.28515625" style="936" customWidth="1"/>
    <col min="5160" max="5160" width="6.42578125" style="936" customWidth="1"/>
    <col min="5161" max="5161" width="12.28515625" style="936" customWidth="1"/>
    <col min="5162" max="5162" width="0" style="936" hidden="1" customWidth="1"/>
    <col min="5163" max="5163" width="3.7109375" style="936" customWidth="1"/>
    <col min="5164" max="5164" width="11.140625" style="936" bestFit="1" customWidth="1"/>
    <col min="5165" max="5166" width="10.5703125" style="936"/>
    <col min="5167" max="5167" width="11.140625" style="936" customWidth="1"/>
    <col min="5168" max="5397" width="10.5703125" style="936"/>
    <col min="5398" max="5405" width="0" style="936" hidden="1" customWidth="1"/>
    <col min="5406" max="5406" width="3.7109375" style="936" customWidth="1"/>
    <col min="5407" max="5407" width="3.85546875" style="936" customWidth="1"/>
    <col min="5408" max="5408" width="3.7109375" style="936" customWidth="1"/>
    <col min="5409" max="5409" width="12.7109375" style="936" customWidth="1"/>
    <col min="5410" max="5410" width="52.7109375" style="936" customWidth="1"/>
    <col min="5411" max="5414" width="0" style="936" hidden="1" customWidth="1"/>
    <col min="5415" max="5415" width="12.28515625" style="936" customWidth="1"/>
    <col min="5416" max="5416" width="6.42578125" style="936" customWidth="1"/>
    <col min="5417" max="5417" width="12.28515625" style="936" customWidth="1"/>
    <col min="5418" max="5418" width="0" style="936" hidden="1" customWidth="1"/>
    <col min="5419" max="5419" width="3.7109375" style="936" customWidth="1"/>
    <col min="5420" max="5420" width="11.140625" style="936" bestFit="1" customWidth="1"/>
    <col min="5421" max="5422" width="10.5703125" style="936"/>
    <col min="5423" max="5423" width="11.140625" style="936" customWidth="1"/>
    <col min="5424" max="5653" width="10.5703125" style="936"/>
    <col min="5654" max="5661" width="0" style="936" hidden="1" customWidth="1"/>
    <col min="5662" max="5662" width="3.7109375" style="936" customWidth="1"/>
    <col min="5663" max="5663" width="3.85546875" style="936" customWidth="1"/>
    <col min="5664" max="5664" width="3.7109375" style="936" customWidth="1"/>
    <col min="5665" max="5665" width="12.7109375" style="936" customWidth="1"/>
    <col min="5666" max="5666" width="52.7109375" style="936" customWidth="1"/>
    <col min="5667" max="5670" width="0" style="936" hidden="1" customWidth="1"/>
    <col min="5671" max="5671" width="12.28515625" style="936" customWidth="1"/>
    <col min="5672" max="5672" width="6.42578125" style="936" customWidth="1"/>
    <col min="5673" max="5673" width="12.28515625" style="936" customWidth="1"/>
    <col min="5674" max="5674" width="0" style="936" hidden="1" customWidth="1"/>
    <col min="5675" max="5675" width="3.7109375" style="936" customWidth="1"/>
    <col min="5676" max="5676" width="11.140625" style="936" bestFit="1" customWidth="1"/>
    <col min="5677" max="5678" width="10.5703125" style="936"/>
    <col min="5679" max="5679" width="11.140625" style="936" customWidth="1"/>
    <col min="5680" max="5909" width="10.5703125" style="936"/>
    <col min="5910" max="5917" width="0" style="936" hidden="1" customWidth="1"/>
    <col min="5918" max="5918" width="3.7109375" style="936" customWidth="1"/>
    <col min="5919" max="5919" width="3.85546875" style="936" customWidth="1"/>
    <col min="5920" max="5920" width="3.7109375" style="936" customWidth="1"/>
    <col min="5921" max="5921" width="12.7109375" style="936" customWidth="1"/>
    <col min="5922" max="5922" width="52.7109375" style="936" customWidth="1"/>
    <col min="5923" max="5926" width="0" style="936" hidden="1" customWidth="1"/>
    <col min="5927" max="5927" width="12.28515625" style="936" customWidth="1"/>
    <col min="5928" max="5928" width="6.42578125" style="936" customWidth="1"/>
    <col min="5929" max="5929" width="12.28515625" style="936" customWidth="1"/>
    <col min="5930" max="5930" width="0" style="936" hidden="1" customWidth="1"/>
    <col min="5931" max="5931" width="3.7109375" style="936" customWidth="1"/>
    <col min="5932" max="5932" width="11.140625" style="936" bestFit="1" customWidth="1"/>
    <col min="5933" max="5934" width="10.5703125" style="936"/>
    <col min="5935" max="5935" width="11.140625" style="936" customWidth="1"/>
    <col min="5936" max="6165" width="10.5703125" style="936"/>
    <col min="6166" max="6173" width="0" style="936" hidden="1" customWidth="1"/>
    <col min="6174" max="6174" width="3.7109375" style="936" customWidth="1"/>
    <col min="6175" max="6175" width="3.85546875" style="936" customWidth="1"/>
    <col min="6176" max="6176" width="3.7109375" style="936" customWidth="1"/>
    <col min="6177" max="6177" width="12.7109375" style="936" customWidth="1"/>
    <col min="6178" max="6178" width="52.7109375" style="936" customWidth="1"/>
    <col min="6179" max="6182" width="0" style="936" hidden="1" customWidth="1"/>
    <col min="6183" max="6183" width="12.28515625" style="936" customWidth="1"/>
    <col min="6184" max="6184" width="6.42578125" style="936" customWidth="1"/>
    <col min="6185" max="6185" width="12.28515625" style="936" customWidth="1"/>
    <col min="6186" max="6186" width="0" style="936" hidden="1" customWidth="1"/>
    <col min="6187" max="6187" width="3.7109375" style="936" customWidth="1"/>
    <col min="6188" max="6188" width="11.140625" style="936" bestFit="1" customWidth="1"/>
    <col min="6189" max="6190" width="10.5703125" style="936"/>
    <col min="6191" max="6191" width="11.140625" style="936" customWidth="1"/>
    <col min="6192" max="6421" width="10.5703125" style="936"/>
    <col min="6422" max="6429" width="0" style="936" hidden="1" customWidth="1"/>
    <col min="6430" max="6430" width="3.7109375" style="936" customWidth="1"/>
    <col min="6431" max="6431" width="3.85546875" style="936" customWidth="1"/>
    <col min="6432" max="6432" width="3.7109375" style="936" customWidth="1"/>
    <col min="6433" max="6433" width="12.7109375" style="936" customWidth="1"/>
    <col min="6434" max="6434" width="52.7109375" style="936" customWidth="1"/>
    <col min="6435" max="6438" width="0" style="936" hidden="1" customWidth="1"/>
    <col min="6439" max="6439" width="12.28515625" style="936" customWidth="1"/>
    <col min="6440" max="6440" width="6.42578125" style="936" customWidth="1"/>
    <col min="6441" max="6441" width="12.28515625" style="936" customWidth="1"/>
    <col min="6442" max="6442" width="0" style="936" hidden="1" customWidth="1"/>
    <col min="6443" max="6443" width="3.7109375" style="936" customWidth="1"/>
    <col min="6444" max="6444" width="11.140625" style="936" bestFit="1" customWidth="1"/>
    <col min="6445" max="6446" width="10.5703125" style="936"/>
    <col min="6447" max="6447" width="11.140625" style="936" customWidth="1"/>
    <col min="6448" max="6677" width="10.5703125" style="936"/>
    <col min="6678" max="6685" width="0" style="936" hidden="1" customWidth="1"/>
    <col min="6686" max="6686" width="3.7109375" style="936" customWidth="1"/>
    <col min="6687" max="6687" width="3.85546875" style="936" customWidth="1"/>
    <col min="6688" max="6688" width="3.7109375" style="936" customWidth="1"/>
    <col min="6689" max="6689" width="12.7109375" style="936" customWidth="1"/>
    <col min="6690" max="6690" width="52.7109375" style="936" customWidth="1"/>
    <col min="6691" max="6694" width="0" style="936" hidden="1" customWidth="1"/>
    <col min="6695" max="6695" width="12.28515625" style="936" customWidth="1"/>
    <col min="6696" max="6696" width="6.42578125" style="936" customWidth="1"/>
    <col min="6697" max="6697" width="12.28515625" style="936" customWidth="1"/>
    <col min="6698" max="6698" width="0" style="936" hidden="1" customWidth="1"/>
    <col min="6699" max="6699" width="3.7109375" style="936" customWidth="1"/>
    <col min="6700" max="6700" width="11.140625" style="936" bestFit="1" customWidth="1"/>
    <col min="6701" max="6702" width="10.5703125" style="936"/>
    <col min="6703" max="6703" width="11.140625" style="936" customWidth="1"/>
    <col min="6704" max="6933" width="10.5703125" style="936"/>
    <col min="6934" max="6941" width="0" style="936" hidden="1" customWidth="1"/>
    <col min="6942" max="6942" width="3.7109375" style="936" customWidth="1"/>
    <col min="6943" max="6943" width="3.85546875" style="936" customWidth="1"/>
    <col min="6944" max="6944" width="3.7109375" style="936" customWidth="1"/>
    <col min="6945" max="6945" width="12.7109375" style="936" customWidth="1"/>
    <col min="6946" max="6946" width="52.7109375" style="936" customWidth="1"/>
    <col min="6947" max="6950" width="0" style="936" hidden="1" customWidth="1"/>
    <col min="6951" max="6951" width="12.28515625" style="936" customWidth="1"/>
    <col min="6952" max="6952" width="6.42578125" style="936" customWidth="1"/>
    <col min="6953" max="6953" width="12.28515625" style="936" customWidth="1"/>
    <col min="6954" max="6954" width="0" style="936" hidden="1" customWidth="1"/>
    <col min="6955" max="6955" width="3.7109375" style="936" customWidth="1"/>
    <col min="6956" max="6956" width="11.140625" style="936" bestFit="1" customWidth="1"/>
    <col min="6957" max="6958" width="10.5703125" style="936"/>
    <col min="6959" max="6959" width="11.140625" style="936" customWidth="1"/>
    <col min="6960" max="7189" width="10.5703125" style="936"/>
    <col min="7190" max="7197" width="0" style="936" hidden="1" customWidth="1"/>
    <col min="7198" max="7198" width="3.7109375" style="936" customWidth="1"/>
    <col min="7199" max="7199" width="3.85546875" style="936" customWidth="1"/>
    <col min="7200" max="7200" width="3.7109375" style="936" customWidth="1"/>
    <col min="7201" max="7201" width="12.7109375" style="936" customWidth="1"/>
    <col min="7202" max="7202" width="52.7109375" style="936" customWidth="1"/>
    <col min="7203" max="7206" width="0" style="936" hidden="1" customWidth="1"/>
    <col min="7207" max="7207" width="12.28515625" style="936" customWidth="1"/>
    <col min="7208" max="7208" width="6.42578125" style="936" customWidth="1"/>
    <col min="7209" max="7209" width="12.28515625" style="936" customWidth="1"/>
    <col min="7210" max="7210" width="0" style="936" hidden="1" customWidth="1"/>
    <col min="7211" max="7211" width="3.7109375" style="936" customWidth="1"/>
    <col min="7212" max="7212" width="11.140625" style="936" bestFit="1" customWidth="1"/>
    <col min="7213" max="7214" width="10.5703125" style="936"/>
    <col min="7215" max="7215" width="11.140625" style="936" customWidth="1"/>
    <col min="7216" max="7445" width="10.5703125" style="936"/>
    <col min="7446" max="7453" width="0" style="936" hidden="1" customWidth="1"/>
    <col min="7454" max="7454" width="3.7109375" style="936" customWidth="1"/>
    <col min="7455" max="7455" width="3.85546875" style="936" customWidth="1"/>
    <col min="7456" max="7456" width="3.7109375" style="936" customWidth="1"/>
    <col min="7457" max="7457" width="12.7109375" style="936" customWidth="1"/>
    <col min="7458" max="7458" width="52.7109375" style="936" customWidth="1"/>
    <col min="7459" max="7462" width="0" style="936" hidden="1" customWidth="1"/>
    <col min="7463" max="7463" width="12.28515625" style="936" customWidth="1"/>
    <col min="7464" max="7464" width="6.42578125" style="936" customWidth="1"/>
    <col min="7465" max="7465" width="12.28515625" style="936" customWidth="1"/>
    <col min="7466" max="7466" width="0" style="936" hidden="1" customWidth="1"/>
    <col min="7467" max="7467" width="3.7109375" style="936" customWidth="1"/>
    <col min="7468" max="7468" width="11.140625" style="936" bestFit="1" customWidth="1"/>
    <col min="7469" max="7470" width="10.5703125" style="936"/>
    <col min="7471" max="7471" width="11.140625" style="936" customWidth="1"/>
    <col min="7472" max="7701" width="10.5703125" style="936"/>
    <col min="7702" max="7709" width="0" style="936" hidden="1" customWidth="1"/>
    <col min="7710" max="7710" width="3.7109375" style="936" customWidth="1"/>
    <col min="7711" max="7711" width="3.85546875" style="936" customWidth="1"/>
    <col min="7712" max="7712" width="3.7109375" style="936" customWidth="1"/>
    <col min="7713" max="7713" width="12.7109375" style="936" customWidth="1"/>
    <col min="7714" max="7714" width="52.7109375" style="936" customWidth="1"/>
    <col min="7715" max="7718" width="0" style="936" hidden="1" customWidth="1"/>
    <col min="7719" max="7719" width="12.28515625" style="936" customWidth="1"/>
    <col min="7720" max="7720" width="6.42578125" style="936" customWidth="1"/>
    <col min="7721" max="7721" width="12.28515625" style="936" customWidth="1"/>
    <col min="7722" max="7722" width="0" style="936" hidden="1" customWidth="1"/>
    <col min="7723" max="7723" width="3.7109375" style="936" customWidth="1"/>
    <col min="7724" max="7724" width="11.140625" style="936" bestFit="1" customWidth="1"/>
    <col min="7725" max="7726" width="10.5703125" style="936"/>
    <col min="7727" max="7727" width="11.140625" style="936" customWidth="1"/>
    <col min="7728" max="7957" width="10.5703125" style="936"/>
    <col min="7958" max="7965" width="0" style="936" hidden="1" customWidth="1"/>
    <col min="7966" max="7966" width="3.7109375" style="936" customWidth="1"/>
    <col min="7967" max="7967" width="3.85546875" style="936" customWidth="1"/>
    <col min="7968" max="7968" width="3.7109375" style="936" customWidth="1"/>
    <col min="7969" max="7969" width="12.7109375" style="936" customWidth="1"/>
    <col min="7970" max="7970" width="52.7109375" style="936" customWidth="1"/>
    <col min="7971" max="7974" width="0" style="936" hidden="1" customWidth="1"/>
    <col min="7975" max="7975" width="12.28515625" style="936" customWidth="1"/>
    <col min="7976" max="7976" width="6.42578125" style="936" customWidth="1"/>
    <col min="7977" max="7977" width="12.28515625" style="936" customWidth="1"/>
    <col min="7978" max="7978" width="0" style="936" hidden="1" customWidth="1"/>
    <col min="7979" max="7979" width="3.7109375" style="936" customWidth="1"/>
    <col min="7980" max="7980" width="11.140625" style="936" bestFit="1" customWidth="1"/>
    <col min="7981" max="7982" width="10.5703125" style="936"/>
    <col min="7983" max="7983" width="11.140625" style="936" customWidth="1"/>
    <col min="7984" max="8213" width="10.5703125" style="936"/>
    <col min="8214" max="8221" width="0" style="936" hidden="1" customWidth="1"/>
    <col min="8222" max="8222" width="3.7109375" style="936" customWidth="1"/>
    <col min="8223" max="8223" width="3.85546875" style="936" customWidth="1"/>
    <col min="8224" max="8224" width="3.7109375" style="936" customWidth="1"/>
    <col min="8225" max="8225" width="12.7109375" style="936" customWidth="1"/>
    <col min="8226" max="8226" width="52.7109375" style="936" customWidth="1"/>
    <col min="8227" max="8230" width="0" style="936" hidden="1" customWidth="1"/>
    <col min="8231" max="8231" width="12.28515625" style="936" customWidth="1"/>
    <col min="8232" max="8232" width="6.42578125" style="936" customWidth="1"/>
    <col min="8233" max="8233" width="12.28515625" style="936" customWidth="1"/>
    <col min="8234" max="8234" width="0" style="936" hidden="1" customWidth="1"/>
    <col min="8235" max="8235" width="3.7109375" style="936" customWidth="1"/>
    <col min="8236" max="8236" width="11.140625" style="936" bestFit="1" customWidth="1"/>
    <col min="8237" max="8238" width="10.5703125" style="936"/>
    <col min="8239" max="8239" width="11.140625" style="936" customWidth="1"/>
    <col min="8240" max="8469" width="10.5703125" style="936"/>
    <col min="8470" max="8477" width="0" style="936" hidden="1" customWidth="1"/>
    <col min="8478" max="8478" width="3.7109375" style="936" customWidth="1"/>
    <col min="8479" max="8479" width="3.85546875" style="936" customWidth="1"/>
    <col min="8480" max="8480" width="3.7109375" style="936" customWidth="1"/>
    <col min="8481" max="8481" width="12.7109375" style="936" customWidth="1"/>
    <col min="8482" max="8482" width="52.7109375" style="936" customWidth="1"/>
    <col min="8483" max="8486" width="0" style="936" hidden="1" customWidth="1"/>
    <col min="8487" max="8487" width="12.28515625" style="936" customWidth="1"/>
    <col min="8488" max="8488" width="6.42578125" style="936" customWidth="1"/>
    <col min="8489" max="8489" width="12.28515625" style="936" customWidth="1"/>
    <col min="8490" max="8490" width="0" style="936" hidden="1" customWidth="1"/>
    <col min="8491" max="8491" width="3.7109375" style="936" customWidth="1"/>
    <col min="8492" max="8492" width="11.140625" style="936" bestFit="1" customWidth="1"/>
    <col min="8493" max="8494" width="10.5703125" style="936"/>
    <col min="8495" max="8495" width="11.140625" style="936" customWidth="1"/>
    <col min="8496" max="8725" width="10.5703125" style="936"/>
    <col min="8726" max="8733" width="0" style="936" hidden="1" customWidth="1"/>
    <col min="8734" max="8734" width="3.7109375" style="936" customWidth="1"/>
    <col min="8735" max="8735" width="3.85546875" style="936" customWidth="1"/>
    <col min="8736" max="8736" width="3.7109375" style="936" customWidth="1"/>
    <col min="8737" max="8737" width="12.7109375" style="936" customWidth="1"/>
    <col min="8738" max="8738" width="52.7109375" style="936" customWidth="1"/>
    <col min="8739" max="8742" width="0" style="936" hidden="1" customWidth="1"/>
    <col min="8743" max="8743" width="12.28515625" style="936" customWidth="1"/>
    <col min="8744" max="8744" width="6.42578125" style="936" customWidth="1"/>
    <col min="8745" max="8745" width="12.28515625" style="936" customWidth="1"/>
    <col min="8746" max="8746" width="0" style="936" hidden="1" customWidth="1"/>
    <col min="8747" max="8747" width="3.7109375" style="936" customWidth="1"/>
    <col min="8748" max="8748" width="11.140625" style="936" bestFit="1" customWidth="1"/>
    <col min="8749" max="8750" width="10.5703125" style="936"/>
    <col min="8751" max="8751" width="11.140625" style="936" customWidth="1"/>
    <col min="8752" max="8981" width="10.5703125" style="936"/>
    <col min="8982" max="8989" width="0" style="936" hidden="1" customWidth="1"/>
    <col min="8990" max="8990" width="3.7109375" style="936" customWidth="1"/>
    <col min="8991" max="8991" width="3.85546875" style="936" customWidth="1"/>
    <col min="8992" max="8992" width="3.7109375" style="936" customWidth="1"/>
    <col min="8993" max="8993" width="12.7109375" style="936" customWidth="1"/>
    <col min="8994" max="8994" width="52.7109375" style="936" customWidth="1"/>
    <col min="8995" max="8998" width="0" style="936" hidden="1" customWidth="1"/>
    <col min="8999" max="8999" width="12.28515625" style="936" customWidth="1"/>
    <col min="9000" max="9000" width="6.42578125" style="936" customWidth="1"/>
    <col min="9001" max="9001" width="12.28515625" style="936" customWidth="1"/>
    <col min="9002" max="9002" width="0" style="936" hidden="1" customWidth="1"/>
    <col min="9003" max="9003" width="3.7109375" style="936" customWidth="1"/>
    <col min="9004" max="9004" width="11.140625" style="936" bestFit="1" customWidth="1"/>
    <col min="9005" max="9006" width="10.5703125" style="936"/>
    <col min="9007" max="9007" width="11.140625" style="936" customWidth="1"/>
    <col min="9008" max="9237" width="10.5703125" style="936"/>
    <col min="9238" max="9245" width="0" style="936" hidden="1" customWidth="1"/>
    <col min="9246" max="9246" width="3.7109375" style="936" customWidth="1"/>
    <col min="9247" max="9247" width="3.85546875" style="936" customWidth="1"/>
    <col min="9248" max="9248" width="3.7109375" style="936" customWidth="1"/>
    <col min="9249" max="9249" width="12.7109375" style="936" customWidth="1"/>
    <col min="9250" max="9250" width="52.7109375" style="936" customWidth="1"/>
    <col min="9251" max="9254" width="0" style="936" hidden="1" customWidth="1"/>
    <col min="9255" max="9255" width="12.28515625" style="936" customWidth="1"/>
    <col min="9256" max="9256" width="6.42578125" style="936" customWidth="1"/>
    <col min="9257" max="9257" width="12.28515625" style="936" customWidth="1"/>
    <col min="9258" max="9258" width="0" style="936" hidden="1" customWidth="1"/>
    <col min="9259" max="9259" width="3.7109375" style="936" customWidth="1"/>
    <col min="9260" max="9260" width="11.140625" style="936" bestFit="1" customWidth="1"/>
    <col min="9261" max="9262" width="10.5703125" style="936"/>
    <col min="9263" max="9263" width="11.140625" style="936" customWidth="1"/>
    <col min="9264" max="9493" width="10.5703125" style="936"/>
    <col min="9494" max="9501" width="0" style="936" hidden="1" customWidth="1"/>
    <col min="9502" max="9502" width="3.7109375" style="936" customWidth="1"/>
    <col min="9503" max="9503" width="3.85546875" style="936" customWidth="1"/>
    <col min="9504" max="9504" width="3.7109375" style="936" customWidth="1"/>
    <col min="9505" max="9505" width="12.7109375" style="936" customWidth="1"/>
    <col min="9506" max="9506" width="52.7109375" style="936" customWidth="1"/>
    <col min="9507" max="9510" width="0" style="936" hidden="1" customWidth="1"/>
    <col min="9511" max="9511" width="12.28515625" style="936" customWidth="1"/>
    <col min="9512" max="9512" width="6.42578125" style="936" customWidth="1"/>
    <col min="9513" max="9513" width="12.28515625" style="936" customWidth="1"/>
    <col min="9514" max="9514" width="0" style="936" hidden="1" customWidth="1"/>
    <col min="9515" max="9515" width="3.7109375" style="936" customWidth="1"/>
    <col min="9516" max="9516" width="11.140625" style="936" bestFit="1" customWidth="1"/>
    <col min="9517" max="9518" width="10.5703125" style="936"/>
    <col min="9519" max="9519" width="11.140625" style="936" customWidth="1"/>
    <col min="9520" max="9749" width="10.5703125" style="936"/>
    <col min="9750" max="9757" width="0" style="936" hidden="1" customWidth="1"/>
    <col min="9758" max="9758" width="3.7109375" style="936" customWidth="1"/>
    <col min="9759" max="9759" width="3.85546875" style="936" customWidth="1"/>
    <col min="9760" max="9760" width="3.7109375" style="936" customWidth="1"/>
    <col min="9761" max="9761" width="12.7109375" style="936" customWidth="1"/>
    <col min="9762" max="9762" width="52.7109375" style="936" customWidth="1"/>
    <col min="9763" max="9766" width="0" style="936" hidden="1" customWidth="1"/>
    <col min="9767" max="9767" width="12.28515625" style="936" customWidth="1"/>
    <col min="9768" max="9768" width="6.42578125" style="936" customWidth="1"/>
    <col min="9769" max="9769" width="12.28515625" style="936" customWidth="1"/>
    <col min="9770" max="9770" width="0" style="936" hidden="1" customWidth="1"/>
    <col min="9771" max="9771" width="3.7109375" style="936" customWidth="1"/>
    <col min="9772" max="9772" width="11.140625" style="936" bestFit="1" customWidth="1"/>
    <col min="9773" max="9774" width="10.5703125" style="936"/>
    <col min="9775" max="9775" width="11.140625" style="936" customWidth="1"/>
    <col min="9776" max="10005" width="10.5703125" style="936"/>
    <col min="10006" max="10013" width="0" style="936" hidden="1" customWidth="1"/>
    <col min="10014" max="10014" width="3.7109375" style="936" customWidth="1"/>
    <col min="10015" max="10015" width="3.85546875" style="936" customWidth="1"/>
    <col min="10016" max="10016" width="3.7109375" style="936" customWidth="1"/>
    <col min="10017" max="10017" width="12.7109375" style="936" customWidth="1"/>
    <col min="10018" max="10018" width="52.7109375" style="936" customWidth="1"/>
    <col min="10019" max="10022" width="0" style="936" hidden="1" customWidth="1"/>
    <col min="10023" max="10023" width="12.28515625" style="936" customWidth="1"/>
    <col min="10024" max="10024" width="6.42578125" style="936" customWidth="1"/>
    <col min="10025" max="10025" width="12.28515625" style="936" customWidth="1"/>
    <col min="10026" max="10026" width="0" style="936" hidden="1" customWidth="1"/>
    <col min="10027" max="10027" width="3.7109375" style="936" customWidth="1"/>
    <col min="10028" max="10028" width="11.140625" style="936" bestFit="1" customWidth="1"/>
    <col min="10029" max="10030" width="10.5703125" style="936"/>
    <col min="10031" max="10031" width="11.140625" style="936" customWidth="1"/>
    <col min="10032" max="10261" width="10.5703125" style="936"/>
    <col min="10262" max="10269" width="0" style="936" hidden="1" customWidth="1"/>
    <col min="10270" max="10270" width="3.7109375" style="936" customWidth="1"/>
    <col min="10271" max="10271" width="3.85546875" style="936" customWidth="1"/>
    <col min="10272" max="10272" width="3.7109375" style="936" customWidth="1"/>
    <col min="10273" max="10273" width="12.7109375" style="936" customWidth="1"/>
    <col min="10274" max="10274" width="52.7109375" style="936" customWidth="1"/>
    <col min="10275" max="10278" width="0" style="936" hidden="1" customWidth="1"/>
    <col min="10279" max="10279" width="12.28515625" style="936" customWidth="1"/>
    <col min="10280" max="10280" width="6.42578125" style="936" customWidth="1"/>
    <col min="10281" max="10281" width="12.28515625" style="936" customWidth="1"/>
    <col min="10282" max="10282" width="0" style="936" hidden="1" customWidth="1"/>
    <col min="10283" max="10283" width="3.7109375" style="936" customWidth="1"/>
    <col min="10284" max="10284" width="11.140625" style="936" bestFit="1" customWidth="1"/>
    <col min="10285" max="10286" width="10.5703125" style="936"/>
    <col min="10287" max="10287" width="11.140625" style="936" customWidth="1"/>
    <col min="10288" max="10517" width="10.5703125" style="936"/>
    <col min="10518" max="10525" width="0" style="936" hidden="1" customWidth="1"/>
    <col min="10526" max="10526" width="3.7109375" style="936" customWidth="1"/>
    <col min="10527" max="10527" width="3.85546875" style="936" customWidth="1"/>
    <col min="10528" max="10528" width="3.7109375" style="936" customWidth="1"/>
    <col min="10529" max="10529" width="12.7109375" style="936" customWidth="1"/>
    <col min="10530" max="10530" width="52.7109375" style="936" customWidth="1"/>
    <col min="10531" max="10534" width="0" style="936" hidden="1" customWidth="1"/>
    <col min="10535" max="10535" width="12.28515625" style="936" customWidth="1"/>
    <col min="10536" max="10536" width="6.42578125" style="936" customWidth="1"/>
    <col min="10537" max="10537" width="12.28515625" style="936" customWidth="1"/>
    <col min="10538" max="10538" width="0" style="936" hidden="1" customWidth="1"/>
    <col min="10539" max="10539" width="3.7109375" style="936" customWidth="1"/>
    <col min="10540" max="10540" width="11.140625" style="936" bestFit="1" customWidth="1"/>
    <col min="10541" max="10542" width="10.5703125" style="936"/>
    <col min="10543" max="10543" width="11.140625" style="936" customWidth="1"/>
    <col min="10544" max="10773" width="10.5703125" style="936"/>
    <col min="10774" max="10781" width="0" style="936" hidden="1" customWidth="1"/>
    <col min="10782" max="10782" width="3.7109375" style="936" customWidth="1"/>
    <col min="10783" max="10783" width="3.85546875" style="936" customWidth="1"/>
    <col min="10784" max="10784" width="3.7109375" style="936" customWidth="1"/>
    <col min="10785" max="10785" width="12.7109375" style="936" customWidth="1"/>
    <col min="10786" max="10786" width="52.7109375" style="936" customWidth="1"/>
    <col min="10787" max="10790" width="0" style="936" hidden="1" customWidth="1"/>
    <col min="10791" max="10791" width="12.28515625" style="936" customWidth="1"/>
    <col min="10792" max="10792" width="6.42578125" style="936" customWidth="1"/>
    <col min="10793" max="10793" width="12.28515625" style="936" customWidth="1"/>
    <col min="10794" max="10794" width="0" style="936" hidden="1" customWidth="1"/>
    <col min="10795" max="10795" width="3.7109375" style="936" customWidth="1"/>
    <col min="10796" max="10796" width="11.140625" style="936" bestFit="1" customWidth="1"/>
    <col min="10797" max="10798" width="10.5703125" style="936"/>
    <col min="10799" max="10799" width="11.140625" style="936" customWidth="1"/>
    <col min="10800" max="11029" width="10.5703125" style="936"/>
    <col min="11030" max="11037" width="0" style="936" hidden="1" customWidth="1"/>
    <col min="11038" max="11038" width="3.7109375" style="936" customWidth="1"/>
    <col min="11039" max="11039" width="3.85546875" style="936" customWidth="1"/>
    <col min="11040" max="11040" width="3.7109375" style="936" customWidth="1"/>
    <col min="11041" max="11041" width="12.7109375" style="936" customWidth="1"/>
    <col min="11042" max="11042" width="52.7109375" style="936" customWidth="1"/>
    <col min="11043" max="11046" width="0" style="936" hidden="1" customWidth="1"/>
    <col min="11047" max="11047" width="12.28515625" style="936" customWidth="1"/>
    <col min="11048" max="11048" width="6.42578125" style="936" customWidth="1"/>
    <col min="11049" max="11049" width="12.28515625" style="936" customWidth="1"/>
    <col min="11050" max="11050" width="0" style="936" hidden="1" customWidth="1"/>
    <col min="11051" max="11051" width="3.7109375" style="936" customWidth="1"/>
    <col min="11052" max="11052" width="11.140625" style="936" bestFit="1" customWidth="1"/>
    <col min="11053" max="11054" width="10.5703125" style="936"/>
    <col min="11055" max="11055" width="11.140625" style="936" customWidth="1"/>
    <col min="11056" max="11285" width="10.5703125" style="936"/>
    <col min="11286" max="11293" width="0" style="936" hidden="1" customWidth="1"/>
    <col min="11294" max="11294" width="3.7109375" style="936" customWidth="1"/>
    <col min="11295" max="11295" width="3.85546875" style="936" customWidth="1"/>
    <col min="11296" max="11296" width="3.7109375" style="936" customWidth="1"/>
    <col min="11297" max="11297" width="12.7109375" style="936" customWidth="1"/>
    <col min="11298" max="11298" width="52.7109375" style="936" customWidth="1"/>
    <col min="11299" max="11302" width="0" style="936" hidden="1" customWidth="1"/>
    <col min="11303" max="11303" width="12.28515625" style="936" customWidth="1"/>
    <col min="11304" max="11304" width="6.42578125" style="936" customWidth="1"/>
    <col min="11305" max="11305" width="12.28515625" style="936" customWidth="1"/>
    <col min="11306" max="11306" width="0" style="936" hidden="1" customWidth="1"/>
    <col min="11307" max="11307" width="3.7109375" style="936" customWidth="1"/>
    <col min="11308" max="11308" width="11.140625" style="936" bestFit="1" customWidth="1"/>
    <col min="11309" max="11310" width="10.5703125" style="936"/>
    <col min="11311" max="11311" width="11.140625" style="936" customWidth="1"/>
    <col min="11312" max="11541" width="10.5703125" style="936"/>
    <col min="11542" max="11549" width="0" style="936" hidden="1" customWidth="1"/>
    <col min="11550" max="11550" width="3.7109375" style="936" customWidth="1"/>
    <col min="11551" max="11551" width="3.85546875" style="936" customWidth="1"/>
    <col min="11552" max="11552" width="3.7109375" style="936" customWidth="1"/>
    <col min="11553" max="11553" width="12.7109375" style="936" customWidth="1"/>
    <col min="11554" max="11554" width="52.7109375" style="936" customWidth="1"/>
    <col min="11555" max="11558" width="0" style="936" hidden="1" customWidth="1"/>
    <col min="11559" max="11559" width="12.28515625" style="936" customWidth="1"/>
    <col min="11560" max="11560" width="6.42578125" style="936" customWidth="1"/>
    <col min="11561" max="11561" width="12.28515625" style="936" customWidth="1"/>
    <col min="11562" max="11562" width="0" style="936" hidden="1" customWidth="1"/>
    <col min="11563" max="11563" width="3.7109375" style="936" customWidth="1"/>
    <col min="11564" max="11564" width="11.140625" style="936" bestFit="1" customWidth="1"/>
    <col min="11565" max="11566" width="10.5703125" style="936"/>
    <col min="11567" max="11567" width="11.140625" style="936" customWidth="1"/>
    <col min="11568" max="11797" width="10.5703125" style="936"/>
    <col min="11798" max="11805" width="0" style="936" hidden="1" customWidth="1"/>
    <col min="11806" max="11806" width="3.7109375" style="936" customWidth="1"/>
    <col min="11807" max="11807" width="3.85546875" style="936" customWidth="1"/>
    <col min="11808" max="11808" width="3.7109375" style="936" customWidth="1"/>
    <col min="11809" max="11809" width="12.7109375" style="936" customWidth="1"/>
    <col min="11810" max="11810" width="52.7109375" style="936" customWidth="1"/>
    <col min="11811" max="11814" width="0" style="936" hidden="1" customWidth="1"/>
    <col min="11815" max="11815" width="12.28515625" style="936" customWidth="1"/>
    <col min="11816" max="11816" width="6.42578125" style="936" customWidth="1"/>
    <col min="11817" max="11817" width="12.28515625" style="936" customWidth="1"/>
    <col min="11818" max="11818" width="0" style="936" hidden="1" customWidth="1"/>
    <col min="11819" max="11819" width="3.7109375" style="936" customWidth="1"/>
    <col min="11820" max="11820" width="11.140625" style="936" bestFit="1" customWidth="1"/>
    <col min="11821" max="11822" width="10.5703125" style="936"/>
    <col min="11823" max="11823" width="11.140625" style="936" customWidth="1"/>
    <col min="11824" max="12053" width="10.5703125" style="936"/>
    <col min="12054" max="12061" width="0" style="936" hidden="1" customWidth="1"/>
    <col min="12062" max="12062" width="3.7109375" style="936" customWidth="1"/>
    <col min="12063" max="12063" width="3.85546875" style="936" customWidth="1"/>
    <col min="12064" max="12064" width="3.7109375" style="936" customWidth="1"/>
    <col min="12065" max="12065" width="12.7109375" style="936" customWidth="1"/>
    <col min="12066" max="12066" width="52.7109375" style="936" customWidth="1"/>
    <col min="12067" max="12070" width="0" style="936" hidden="1" customWidth="1"/>
    <col min="12071" max="12071" width="12.28515625" style="936" customWidth="1"/>
    <col min="12072" max="12072" width="6.42578125" style="936" customWidth="1"/>
    <col min="12073" max="12073" width="12.28515625" style="936" customWidth="1"/>
    <col min="12074" max="12074" width="0" style="936" hidden="1" customWidth="1"/>
    <col min="12075" max="12075" width="3.7109375" style="936" customWidth="1"/>
    <col min="12076" max="12076" width="11.140625" style="936" bestFit="1" customWidth="1"/>
    <col min="12077" max="12078" width="10.5703125" style="936"/>
    <col min="12079" max="12079" width="11.140625" style="936" customWidth="1"/>
    <col min="12080" max="12309" width="10.5703125" style="936"/>
    <col min="12310" max="12317" width="0" style="936" hidden="1" customWidth="1"/>
    <col min="12318" max="12318" width="3.7109375" style="936" customWidth="1"/>
    <col min="12319" max="12319" width="3.85546875" style="936" customWidth="1"/>
    <col min="12320" max="12320" width="3.7109375" style="936" customWidth="1"/>
    <col min="12321" max="12321" width="12.7109375" style="936" customWidth="1"/>
    <col min="12322" max="12322" width="52.7109375" style="936" customWidth="1"/>
    <col min="12323" max="12326" width="0" style="936" hidden="1" customWidth="1"/>
    <col min="12327" max="12327" width="12.28515625" style="936" customWidth="1"/>
    <col min="12328" max="12328" width="6.42578125" style="936" customWidth="1"/>
    <col min="12329" max="12329" width="12.28515625" style="936" customWidth="1"/>
    <col min="12330" max="12330" width="0" style="936" hidden="1" customWidth="1"/>
    <col min="12331" max="12331" width="3.7109375" style="936" customWidth="1"/>
    <col min="12332" max="12332" width="11.140625" style="936" bestFit="1" customWidth="1"/>
    <col min="12333" max="12334" width="10.5703125" style="936"/>
    <col min="12335" max="12335" width="11.140625" style="936" customWidth="1"/>
    <col min="12336" max="12565" width="10.5703125" style="936"/>
    <col min="12566" max="12573" width="0" style="936" hidden="1" customWidth="1"/>
    <col min="12574" max="12574" width="3.7109375" style="936" customWidth="1"/>
    <col min="12575" max="12575" width="3.85546875" style="936" customWidth="1"/>
    <col min="12576" max="12576" width="3.7109375" style="936" customWidth="1"/>
    <col min="12577" max="12577" width="12.7109375" style="936" customWidth="1"/>
    <col min="12578" max="12578" width="52.7109375" style="936" customWidth="1"/>
    <col min="12579" max="12582" width="0" style="936" hidden="1" customWidth="1"/>
    <col min="12583" max="12583" width="12.28515625" style="936" customWidth="1"/>
    <col min="12584" max="12584" width="6.42578125" style="936" customWidth="1"/>
    <col min="12585" max="12585" width="12.28515625" style="936" customWidth="1"/>
    <col min="12586" max="12586" width="0" style="936" hidden="1" customWidth="1"/>
    <col min="12587" max="12587" width="3.7109375" style="936" customWidth="1"/>
    <col min="12588" max="12588" width="11.140625" style="936" bestFit="1" customWidth="1"/>
    <col min="12589" max="12590" width="10.5703125" style="936"/>
    <col min="12591" max="12591" width="11.140625" style="936" customWidth="1"/>
    <col min="12592" max="12821" width="10.5703125" style="936"/>
    <col min="12822" max="12829" width="0" style="936" hidden="1" customWidth="1"/>
    <col min="12830" max="12830" width="3.7109375" style="936" customWidth="1"/>
    <col min="12831" max="12831" width="3.85546875" style="936" customWidth="1"/>
    <col min="12832" max="12832" width="3.7109375" style="936" customWidth="1"/>
    <col min="12833" max="12833" width="12.7109375" style="936" customWidth="1"/>
    <col min="12834" max="12834" width="52.7109375" style="936" customWidth="1"/>
    <col min="12835" max="12838" width="0" style="936" hidden="1" customWidth="1"/>
    <col min="12839" max="12839" width="12.28515625" style="936" customWidth="1"/>
    <col min="12840" max="12840" width="6.42578125" style="936" customWidth="1"/>
    <col min="12841" max="12841" width="12.28515625" style="936" customWidth="1"/>
    <col min="12842" max="12842" width="0" style="936" hidden="1" customWidth="1"/>
    <col min="12843" max="12843" width="3.7109375" style="936" customWidth="1"/>
    <col min="12844" max="12844" width="11.140625" style="936" bestFit="1" customWidth="1"/>
    <col min="12845" max="12846" width="10.5703125" style="936"/>
    <col min="12847" max="12847" width="11.140625" style="936" customWidth="1"/>
    <col min="12848" max="13077" width="10.5703125" style="936"/>
    <col min="13078" max="13085" width="0" style="936" hidden="1" customWidth="1"/>
    <col min="13086" max="13086" width="3.7109375" style="936" customWidth="1"/>
    <col min="13087" max="13087" width="3.85546875" style="936" customWidth="1"/>
    <col min="13088" max="13088" width="3.7109375" style="936" customWidth="1"/>
    <col min="13089" max="13089" width="12.7109375" style="936" customWidth="1"/>
    <col min="13090" max="13090" width="52.7109375" style="936" customWidth="1"/>
    <col min="13091" max="13094" width="0" style="936" hidden="1" customWidth="1"/>
    <col min="13095" max="13095" width="12.28515625" style="936" customWidth="1"/>
    <col min="13096" max="13096" width="6.42578125" style="936" customWidth="1"/>
    <col min="13097" max="13097" width="12.28515625" style="936" customWidth="1"/>
    <col min="13098" max="13098" width="0" style="936" hidden="1" customWidth="1"/>
    <col min="13099" max="13099" width="3.7109375" style="936" customWidth="1"/>
    <col min="13100" max="13100" width="11.140625" style="936" bestFit="1" customWidth="1"/>
    <col min="13101" max="13102" width="10.5703125" style="936"/>
    <col min="13103" max="13103" width="11.140625" style="936" customWidth="1"/>
    <col min="13104" max="13333" width="10.5703125" style="936"/>
    <col min="13334" max="13341" width="0" style="936" hidden="1" customWidth="1"/>
    <col min="13342" max="13342" width="3.7109375" style="936" customWidth="1"/>
    <col min="13343" max="13343" width="3.85546875" style="936" customWidth="1"/>
    <col min="13344" max="13344" width="3.7109375" style="936" customWidth="1"/>
    <col min="13345" max="13345" width="12.7109375" style="936" customWidth="1"/>
    <col min="13346" max="13346" width="52.7109375" style="936" customWidth="1"/>
    <col min="13347" max="13350" width="0" style="936" hidden="1" customWidth="1"/>
    <col min="13351" max="13351" width="12.28515625" style="936" customWidth="1"/>
    <col min="13352" max="13352" width="6.42578125" style="936" customWidth="1"/>
    <col min="13353" max="13353" width="12.28515625" style="936" customWidth="1"/>
    <col min="13354" max="13354" width="0" style="936" hidden="1" customWidth="1"/>
    <col min="13355" max="13355" width="3.7109375" style="936" customWidth="1"/>
    <col min="13356" max="13356" width="11.140625" style="936" bestFit="1" customWidth="1"/>
    <col min="13357" max="13358" width="10.5703125" style="936"/>
    <col min="13359" max="13359" width="11.140625" style="936" customWidth="1"/>
    <col min="13360" max="13589" width="10.5703125" style="936"/>
    <col min="13590" max="13597" width="0" style="936" hidden="1" customWidth="1"/>
    <col min="13598" max="13598" width="3.7109375" style="936" customWidth="1"/>
    <col min="13599" max="13599" width="3.85546875" style="936" customWidth="1"/>
    <col min="13600" max="13600" width="3.7109375" style="936" customWidth="1"/>
    <col min="13601" max="13601" width="12.7109375" style="936" customWidth="1"/>
    <col min="13602" max="13602" width="52.7109375" style="936" customWidth="1"/>
    <col min="13603" max="13606" width="0" style="936" hidden="1" customWidth="1"/>
    <col min="13607" max="13607" width="12.28515625" style="936" customWidth="1"/>
    <col min="13608" max="13608" width="6.42578125" style="936" customWidth="1"/>
    <col min="13609" max="13609" width="12.28515625" style="936" customWidth="1"/>
    <col min="13610" max="13610" width="0" style="936" hidden="1" customWidth="1"/>
    <col min="13611" max="13611" width="3.7109375" style="936" customWidth="1"/>
    <col min="13612" max="13612" width="11.140625" style="936" bestFit="1" customWidth="1"/>
    <col min="13613" max="13614" width="10.5703125" style="936"/>
    <col min="13615" max="13615" width="11.140625" style="936" customWidth="1"/>
    <col min="13616" max="13845" width="10.5703125" style="936"/>
    <col min="13846" max="13853" width="0" style="936" hidden="1" customWidth="1"/>
    <col min="13854" max="13854" width="3.7109375" style="936" customWidth="1"/>
    <col min="13855" max="13855" width="3.85546875" style="936" customWidth="1"/>
    <col min="13856" max="13856" width="3.7109375" style="936" customWidth="1"/>
    <col min="13857" max="13857" width="12.7109375" style="936" customWidth="1"/>
    <col min="13858" max="13858" width="52.7109375" style="936" customWidth="1"/>
    <col min="13859" max="13862" width="0" style="936" hidden="1" customWidth="1"/>
    <col min="13863" max="13863" width="12.28515625" style="936" customWidth="1"/>
    <col min="13864" max="13864" width="6.42578125" style="936" customWidth="1"/>
    <col min="13865" max="13865" width="12.28515625" style="936" customWidth="1"/>
    <col min="13866" max="13866" width="0" style="936" hidden="1" customWidth="1"/>
    <col min="13867" max="13867" width="3.7109375" style="936" customWidth="1"/>
    <col min="13868" max="13868" width="11.140625" style="936" bestFit="1" customWidth="1"/>
    <col min="13869" max="13870" width="10.5703125" style="936"/>
    <col min="13871" max="13871" width="11.140625" style="936" customWidth="1"/>
    <col min="13872" max="14101" width="10.5703125" style="936"/>
    <col min="14102" max="14109" width="0" style="936" hidden="1" customWidth="1"/>
    <col min="14110" max="14110" width="3.7109375" style="936" customWidth="1"/>
    <col min="14111" max="14111" width="3.85546875" style="936" customWidth="1"/>
    <col min="14112" max="14112" width="3.7109375" style="936" customWidth="1"/>
    <col min="14113" max="14113" width="12.7109375" style="936" customWidth="1"/>
    <col min="14114" max="14114" width="52.7109375" style="936" customWidth="1"/>
    <col min="14115" max="14118" width="0" style="936" hidden="1" customWidth="1"/>
    <col min="14119" max="14119" width="12.28515625" style="936" customWidth="1"/>
    <col min="14120" max="14120" width="6.42578125" style="936" customWidth="1"/>
    <col min="14121" max="14121" width="12.28515625" style="936" customWidth="1"/>
    <col min="14122" max="14122" width="0" style="936" hidden="1" customWidth="1"/>
    <col min="14123" max="14123" width="3.7109375" style="936" customWidth="1"/>
    <col min="14124" max="14124" width="11.140625" style="936" bestFit="1" customWidth="1"/>
    <col min="14125" max="14126" width="10.5703125" style="936"/>
    <col min="14127" max="14127" width="11.140625" style="936" customWidth="1"/>
    <col min="14128" max="14357" width="10.5703125" style="936"/>
    <col min="14358" max="14365" width="0" style="936" hidden="1" customWidth="1"/>
    <col min="14366" max="14366" width="3.7109375" style="936" customWidth="1"/>
    <col min="14367" max="14367" width="3.85546875" style="936" customWidth="1"/>
    <col min="14368" max="14368" width="3.7109375" style="936" customWidth="1"/>
    <col min="14369" max="14369" width="12.7109375" style="936" customWidth="1"/>
    <col min="14370" max="14370" width="52.7109375" style="936" customWidth="1"/>
    <col min="14371" max="14374" width="0" style="936" hidden="1" customWidth="1"/>
    <col min="14375" max="14375" width="12.28515625" style="936" customWidth="1"/>
    <col min="14376" max="14376" width="6.42578125" style="936" customWidth="1"/>
    <col min="14377" max="14377" width="12.28515625" style="936" customWidth="1"/>
    <col min="14378" max="14378" width="0" style="936" hidden="1" customWidth="1"/>
    <col min="14379" max="14379" width="3.7109375" style="936" customWidth="1"/>
    <col min="14380" max="14380" width="11.140625" style="936" bestFit="1" customWidth="1"/>
    <col min="14381" max="14382" width="10.5703125" style="936"/>
    <col min="14383" max="14383" width="11.140625" style="936" customWidth="1"/>
    <col min="14384" max="14613" width="10.5703125" style="936"/>
    <col min="14614" max="14621" width="0" style="936" hidden="1" customWidth="1"/>
    <col min="14622" max="14622" width="3.7109375" style="936" customWidth="1"/>
    <col min="14623" max="14623" width="3.85546875" style="936" customWidth="1"/>
    <col min="14624" max="14624" width="3.7109375" style="936" customWidth="1"/>
    <col min="14625" max="14625" width="12.7109375" style="936" customWidth="1"/>
    <col min="14626" max="14626" width="52.7109375" style="936" customWidth="1"/>
    <col min="14627" max="14630" width="0" style="936" hidden="1" customWidth="1"/>
    <col min="14631" max="14631" width="12.28515625" style="936" customWidth="1"/>
    <col min="14632" max="14632" width="6.42578125" style="936" customWidth="1"/>
    <col min="14633" max="14633" width="12.28515625" style="936" customWidth="1"/>
    <col min="14634" max="14634" width="0" style="936" hidden="1" customWidth="1"/>
    <col min="14635" max="14635" width="3.7109375" style="936" customWidth="1"/>
    <col min="14636" max="14636" width="11.140625" style="936" bestFit="1" customWidth="1"/>
    <col min="14637" max="14638" width="10.5703125" style="936"/>
    <col min="14639" max="14639" width="11.140625" style="936" customWidth="1"/>
    <col min="14640" max="14869" width="10.5703125" style="936"/>
    <col min="14870" max="14877" width="0" style="936" hidden="1" customWidth="1"/>
    <col min="14878" max="14878" width="3.7109375" style="936" customWidth="1"/>
    <col min="14879" max="14879" width="3.85546875" style="936" customWidth="1"/>
    <col min="14880" max="14880" width="3.7109375" style="936" customWidth="1"/>
    <col min="14881" max="14881" width="12.7109375" style="936" customWidth="1"/>
    <col min="14882" max="14882" width="52.7109375" style="936" customWidth="1"/>
    <col min="14883" max="14886" width="0" style="936" hidden="1" customWidth="1"/>
    <col min="14887" max="14887" width="12.28515625" style="936" customWidth="1"/>
    <col min="14888" max="14888" width="6.42578125" style="936" customWidth="1"/>
    <col min="14889" max="14889" width="12.28515625" style="936" customWidth="1"/>
    <col min="14890" max="14890" width="0" style="936" hidden="1" customWidth="1"/>
    <col min="14891" max="14891" width="3.7109375" style="936" customWidth="1"/>
    <col min="14892" max="14892" width="11.140625" style="936" bestFit="1" customWidth="1"/>
    <col min="14893" max="14894" width="10.5703125" style="936"/>
    <col min="14895" max="14895" width="11.140625" style="936" customWidth="1"/>
    <col min="14896" max="15125" width="10.5703125" style="936"/>
    <col min="15126" max="15133" width="0" style="936" hidden="1" customWidth="1"/>
    <col min="15134" max="15134" width="3.7109375" style="936" customWidth="1"/>
    <col min="15135" max="15135" width="3.85546875" style="936" customWidth="1"/>
    <col min="15136" max="15136" width="3.7109375" style="936" customWidth="1"/>
    <col min="15137" max="15137" width="12.7109375" style="936" customWidth="1"/>
    <col min="15138" max="15138" width="52.7109375" style="936" customWidth="1"/>
    <col min="15139" max="15142" width="0" style="936" hidden="1" customWidth="1"/>
    <col min="15143" max="15143" width="12.28515625" style="936" customWidth="1"/>
    <col min="15144" max="15144" width="6.42578125" style="936" customWidth="1"/>
    <col min="15145" max="15145" width="12.28515625" style="936" customWidth="1"/>
    <col min="15146" max="15146" width="0" style="936" hidden="1" customWidth="1"/>
    <col min="15147" max="15147" width="3.7109375" style="936" customWidth="1"/>
    <col min="15148" max="15148" width="11.140625" style="936" bestFit="1" customWidth="1"/>
    <col min="15149" max="15150" width="10.5703125" style="936"/>
    <col min="15151" max="15151" width="11.140625" style="936" customWidth="1"/>
    <col min="15152" max="15381" width="10.5703125" style="936"/>
    <col min="15382" max="15389" width="0" style="936" hidden="1" customWidth="1"/>
    <col min="15390" max="15390" width="3.7109375" style="936" customWidth="1"/>
    <col min="15391" max="15391" width="3.85546875" style="936" customWidth="1"/>
    <col min="15392" max="15392" width="3.7109375" style="936" customWidth="1"/>
    <col min="15393" max="15393" width="12.7109375" style="936" customWidth="1"/>
    <col min="15394" max="15394" width="52.7109375" style="936" customWidth="1"/>
    <col min="15395" max="15398" width="0" style="936" hidden="1" customWidth="1"/>
    <col min="15399" max="15399" width="12.28515625" style="936" customWidth="1"/>
    <col min="15400" max="15400" width="6.42578125" style="936" customWidth="1"/>
    <col min="15401" max="15401" width="12.28515625" style="936" customWidth="1"/>
    <col min="15402" max="15402" width="0" style="936" hidden="1" customWidth="1"/>
    <col min="15403" max="15403" width="3.7109375" style="936" customWidth="1"/>
    <col min="15404" max="15404" width="11.140625" style="936" bestFit="1" customWidth="1"/>
    <col min="15405" max="15406" width="10.5703125" style="936"/>
    <col min="15407" max="15407" width="11.140625" style="936" customWidth="1"/>
    <col min="15408" max="15637" width="10.5703125" style="936"/>
    <col min="15638" max="15645" width="0" style="936" hidden="1" customWidth="1"/>
    <col min="15646" max="15646" width="3.7109375" style="936" customWidth="1"/>
    <col min="15647" max="15647" width="3.85546875" style="936" customWidth="1"/>
    <col min="15648" max="15648" width="3.7109375" style="936" customWidth="1"/>
    <col min="15649" max="15649" width="12.7109375" style="936" customWidth="1"/>
    <col min="15650" max="15650" width="52.7109375" style="936" customWidth="1"/>
    <col min="15651" max="15654" width="0" style="936" hidden="1" customWidth="1"/>
    <col min="15655" max="15655" width="12.28515625" style="936" customWidth="1"/>
    <col min="15656" max="15656" width="6.42578125" style="936" customWidth="1"/>
    <col min="15657" max="15657" width="12.28515625" style="936" customWidth="1"/>
    <col min="15658" max="15658" width="0" style="936" hidden="1" customWidth="1"/>
    <col min="15659" max="15659" width="3.7109375" style="936" customWidth="1"/>
    <col min="15660" max="15660" width="11.140625" style="936" bestFit="1" customWidth="1"/>
    <col min="15661" max="15662" width="10.5703125" style="936"/>
    <col min="15663" max="15663" width="11.140625" style="936" customWidth="1"/>
    <col min="15664" max="15893" width="10.5703125" style="936"/>
    <col min="15894" max="15901" width="0" style="936" hidden="1" customWidth="1"/>
    <col min="15902" max="15902" width="3.7109375" style="936" customWidth="1"/>
    <col min="15903" max="15903" width="3.85546875" style="936" customWidth="1"/>
    <col min="15904" max="15904" width="3.7109375" style="936" customWidth="1"/>
    <col min="15905" max="15905" width="12.7109375" style="936" customWidth="1"/>
    <col min="15906" max="15906" width="52.7109375" style="936" customWidth="1"/>
    <col min="15907" max="15910" width="0" style="936" hidden="1" customWidth="1"/>
    <col min="15911" max="15911" width="12.28515625" style="936" customWidth="1"/>
    <col min="15912" max="15912" width="6.42578125" style="936" customWidth="1"/>
    <col min="15913" max="15913" width="12.28515625" style="936" customWidth="1"/>
    <col min="15914" max="15914" width="0" style="936" hidden="1" customWidth="1"/>
    <col min="15915" max="15915" width="3.7109375" style="936" customWidth="1"/>
    <col min="15916" max="15916" width="11.140625" style="936" bestFit="1" customWidth="1"/>
    <col min="15917" max="15918" width="10.5703125" style="936"/>
    <col min="15919" max="15919" width="11.140625" style="936" customWidth="1"/>
    <col min="15920" max="16149" width="10.5703125" style="936"/>
    <col min="16150" max="16157" width="0" style="936" hidden="1" customWidth="1"/>
    <col min="16158" max="16158" width="3.7109375" style="936" customWidth="1"/>
    <col min="16159" max="16159" width="3.85546875" style="936" customWidth="1"/>
    <col min="16160" max="16160" width="3.7109375" style="936" customWidth="1"/>
    <col min="16161" max="16161" width="12.7109375" style="936" customWidth="1"/>
    <col min="16162" max="16162" width="52.7109375" style="936" customWidth="1"/>
    <col min="16163" max="16166" width="0" style="936" hidden="1" customWidth="1"/>
    <col min="16167" max="16167" width="12.28515625" style="936" customWidth="1"/>
    <col min="16168" max="16168" width="6.42578125" style="936" customWidth="1"/>
    <col min="16169" max="16169" width="12.28515625" style="936" customWidth="1"/>
    <col min="16170" max="16170" width="0" style="936" hidden="1" customWidth="1"/>
    <col min="16171" max="16171" width="3.7109375" style="936" customWidth="1"/>
    <col min="16172" max="16172" width="11.140625" style="936" bestFit="1" customWidth="1"/>
    <col min="16173" max="16174" width="10.5703125" style="936"/>
    <col min="16175" max="16175" width="11.140625" style="936" customWidth="1"/>
    <col min="16176" max="16384" width="10.5703125" style="936"/>
  </cols>
  <sheetData>
    <row r="1" spans="1:55" hidden="1">
      <c r="Q1" s="729"/>
      <c r="R1" s="729"/>
      <c r="X1" s="1266"/>
      <c r="Y1" s="1266"/>
      <c r="AE1" s="1266"/>
      <c r="AF1" s="1266"/>
      <c r="AL1" s="1266"/>
      <c r="AM1" s="1266"/>
    </row>
    <row r="2" spans="1:55" hidden="1">
      <c r="U2" s="729"/>
      <c r="AB2" s="1266"/>
      <c r="AI2" s="1266"/>
      <c r="AP2" s="1266"/>
    </row>
    <row r="3" spans="1:55" hidden="1"/>
    <row r="4" spans="1:55" ht="3" customHeight="1">
      <c r="J4" s="941"/>
      <c r="K4" s="941"/>
      <c r="L4" s="937"/>
      <c r="M4" s="937"/>
      <c r="N4" s="937"/>
      <c r="O4" s="944"/>
      <c r="P4" s="944"/>
      <c r="Q4" s="944"/>
      <c r="R4" s="944"/>
      <c r="S4" s="944"/>
      <c r="T4" s="944"/>
      <c r="U4" s="944"/>
      <c r="V4" s="1180"/>
      <c r="W4" s="1180"/>
      <c r="X4" s="1180"/>
      <c r="Y4" s="1180"/>
      <c r="Z4" s="1180"/>
      <c r="AA4" s="1180"/>
      <c r="AB4" s="1180"/>
      <c r="AC4" s="1180"/>
      <c r="AD4" s="1180"/>
      <c r="AE4" s="1180"/>
      <c r="AF4" s="1180"/>
      <c r="AG4" s="1180"/>
      <c r="AH4" s="1180"/>
      <c r="AI4" s="1180"/>
      <c r="AJ4" s="1180"/>
      <c r="AK4" s="1180"/>
      <c r="AL4" s="1180"/>
      <c r="AM4" s="1180"/>
      <c r="AN4" s="1180"/>
      <c r="AO4" s="1180"/>
      <c r="AP4" s="1180"/>
    </row>
    <row r="5" spans="1:55" ht="26.1" customHeight="1">
      <c r="J5" s="941"/>
      <c r="K5" s="941"/>
      <c r="L5" s="1413" t="s">
        <v>716</v>
      </c>
      <c r="M5" s="1413"/>
      <c r="N5" s="1413"/>
      <c r="O5" s="1413"/>
      <c r="P5" s="1413"/>
      <c r="Q5" s="1413"/>
      <c r="R5" s="1413"/>
      <c r="S5" s="1413"/>
      <c r="T5" s="1413"/>
      <c r="U5" s="631"/>
      <c r="V5" s="1275"/>
      <c r="W5" s="1275"/>
      <c r="X5" s="1275"/>
      <c r="Y5" s="1275"/>
      <c r="Z5" s="1275"/>
      <c r="AA5" s="1275"/>
      <c r="AB5" s="1275"/>
      <c r="AC5" s="1275"/>
      <c r="AD5" s="1275"/>
      <c r="AE5" s="1275"/>
      <c r="AF5" s="1275"/>
      <c r="AG5" s="1275"/>
      <c r="AH5" s="1275"/>
      <c r="AI5" s="1275"/>
      <c r="AJ5" s="1275"/>
      <c r="AK5" s="1275"/>
      <c r="AL5" s="1275"/>
      <c r="AM5" s="1275"/>
      <c r="AN5" s="1275"/>
      <c r="AO5" s="1275"/>
      <c r="AP5" s="1275"/>
    </row>
    <row r="6" spans="1:55" ht="3" customHeight="1">
      <c r="J6" s="941"/>
      <c r="K6" s="941"/>
      <c r="L6" s="937"/>
      <c r="M6" s="937"/>
      <c r="N6" s="937"/>
      <c r="O6" s="716"/>
      <c r="P6" s="716"/>
      <c r="Q6" s="716"/>
      <c r="R6" s="716"/>
      <c r="S6" s="716"/>
      <c r="T6" s="716"/>
      <c r="U6" s="716"/>
      <c r="V6" s="1245"/>
      <c r="W6" s="1245"/>
      <c r="X6" s="1245"/>
      <c r="Y6" s="1245"/>
      <c r="Z6" s="1245"/>
      <c r="AA6" s="1245"/>
      <c r="AB6" s="1245"/>
      <c r="AC6" s="1245"/>
      <c r="AD6" s="1245"/>
      <c r="AE6" s="1245"/>
      <c r="AF6" s="1245"/>
      <c r="AG6" s="1245"/>
      <c r="AH6" s="1245"/>
      <c r="AI6" s="1245"/>
      <c r="AJ6" s="1245"/>
      <c r="AK6" s="1245"/>
      <c r="AL6" s="1245"/>
      <c r="AM6" s="1245"/>
      <c r="AN6" s="1245"/>
      <c r="AO6" s="1245"/>
      <c r="AP6" s="1245"/>
      <c r="AQ6" s="944"/>
    </row>
    <row r="7" spans="1:55" s="744" customFormat="1" ht="11.25" hidden="1">
      <c r="A7" s="1113"/>
      <c r="B7" s="1113"/>
      <c r="C7" s="1113"/>
      <c r="D7" s="1113"/>
      <c r="E7" s="1113"/>
      <c r="F7" s="1113"/>
      <c r="G7" s="1113"/>
      <c r="H7" s="1113"/>
      <c r="L7" s="1162"/>
      <c r="M7" s="1039"/>
      <c r="O7" s="1419"/>
      <c r="P7" s="1419"/>
      <c r="Q7" s="1419"/>
      <c r="R7" s="1419"/>
      <c r="S7" s="1419"/>
      <c r="T7" s="1419"/>
      <c r="U7" s="778"/>
      <c r="V7"/>
      <c r="W7"/>
      <c r="X7"/>
      <c r="Y7"/>
      <c r="Z7"/>
      <c r="AA7"/>
      <c r="AB7"/>
      <c r="AC7"/>
      <c r="AD7"/>
      <c r="AE7"/>
      <c r="AF7"/>
      <c r="AG7"/>
      <c r="AH7"/>
      <c r="AI7"/>
      <c r="AJ7"/>
      <c r="AK7"/>
      <c r="AL7"/>
      <c r="AM7"/>
      <c r="AN7"/>
      <c r="AO7"/>
      <c r="AP7"/>
      <c r="AQ7" s="778"/>
      <c r="AS7" s="1113"/>
      <c r="AT7" s="1113"/>
      <c r="AU7" s="1113"/>
      <c r="AV7" s="1113"/>
      <c r="AW7" s="1113"/>
    </row>
    <row r="8" spans="1:55" s="953" customFormat="1" ht="18.75">
      <c r="A8" s="959"/>
      <c r="B8" s="959"/>
      <c r="C8" s="959"/>
      <c r="D8" s="959"/>
      <c r="E8" s="959"/>
      <c r="F8" s="959"/>
      <c r="G8" s="959"/>
      <c r="H8" s="959"/>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728"/>
      <c r="V8"/>
      <c r="W8"/>
      <c r="X8"/>
      <c r="Y8"/>
      <c r="Z8"/>
      <c r="AA8"/>
      <c r="AB8"/>
      <c r="AC8"/>
      <c r="AD8"/>
      <c r="AE8"/>
      <c r="AF8"/>
      <c r="AG8"/>
      <c r="AH8"/>
      <c r="AI8"/>
      <c r="AJ8"/>
      <c r="AK8"/>
      <c r="AL8"/>
      <c r="AM8"/>
      <c r="AN8"/>
      <c r="AO8"/>
      <c r="AP8"/>
      <c r="AQ8" s="728"/>
      <c r="AR8" s="487"/>
      <c r="AS8" s="959"/>
      <c r="AT8" s="959"/>
      <c r="AU8" s="959"/>
      <c r="AV8" s="959"/>
      <c r="AW8" s="959"/>
      <c r="AX8" s="959"/>
      <c r="AY8" s="959"/>
      <c r="AZ8" s="959"/>
      <c r="BA8" s="959"/>
      <c r="BB8" s="959"/>
      <c r="BC8" s="959"/>
    </row>
    <row r="9" spans="1:55" s="953" customFormat="1" ht="18.75">
      <c r="A9" s="959"/>
      <c r="B9" s="959"/>
      <c r="C9" s="959"/>
      <c r="D9" s="959"/>
      <c r="E9" s="959"/>
      <c r="F9" s="959"/>
      <c r="G9" s="959"/>
      <c r="H9" s="959"/>
      <c r="L9" s="722"/>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728"/>
      <c r="V9"/>
      <c r="W9"/>
      <c r="X9"/>
      <c r="Y9"/>
      <c r="Z9"/>
      <c r="AA9"/>
      <c r="AB9"/>
      <c r="AC9"/>
      <c r="AD9"/>
      <c r="AE9"/>
      <c r="AF9"/>
      <c r="AG9"/>
      <c r="AH9"/>
      <c r="AI9"/>
      <c r="AJ9"/>
      <c r="AK9"/>
      <c r="AL9"/>
      <c r="AM9"/>
      <c r="AN9"/>
      <c r="AO9"/>
      <c r="AP9"/>
      <c r="AQ9" s="728"/>
      <c r="AR9" s="487"/>
      <c r="AS9" s="959"/>
      <c r="AT9" s="959"/>
      <c r="AU9" s="959"/>
      <c r="AV9" s="959"/>
      <c r="AW9" s="959"/>
      <c r="AX9" s="959"/>
      <c r="AY9" s="959"/>
      <c r="AZ9" s="959"/>
      <c r="BA9" s="959"/>
      <c r="BB9" s="959"/>
      <c r="BC9" s="959"/>
    </row>
    <row r="10" spans="1:55" s="744" customFormat="1" ht="11.25" hidden="1">
      <c r="A10" s="1113"/>
      <c r="B10" s="1113"/>
      <c r="C10" s="1113"/>
      <c r="D10" s="1113"/>
      <c r="E10" s="1113"/>
      <c r="F10" s="1113"/>
      <c r="G10" s="1113"/>
      <c r="H10" s="1113"/>
      <c r="L10" s="1162"/>
      <c r="M10" s="1039"/>
      <c r="O10" s="1419"/>
      <c r="P10" s="1419"/>
      <c r="Q10" s="1419"/>
      <c r="R10" s="1419"/>
      <c r="S10" s="1419"/>
      <c r="T10" s="1419"/>
      <c r="U10" s="778"/>
      <c r="V10"/>
      <c r="W10"/>
      <c r="X10"/>
      <c r="Y10"/>
      <c r="Z10"/>
      <c r="AA10"/>
      <c r="AB10"/>
      <c r="AC10"/>
      <c r="AD10"/>
      <c r="AE10"/>
      <c r="AF10"/>
      <c r="AG10"/>
      <c r="AH10"/>
      <c r="AI10"/>
      <c r="AJ10"/>
      <c r="AK10"/>
      <c r="AL10"/>
      <c r="AM10"/>
      <c r="AN10"/>
      <c r="AO10"/>
      <c r="AP10"/>
      <c r="AQ10" s="778"/>
      <c r="AS10" s="1113"/>
      <c r="AT10" s="1113"/>
      <c r="AU10" s="1113"/>
      <c r="AV10" s="1113"/>
      <c r="AW10" s="1113"/>
    </row>
    <row r="11" spans="1:55" s="953" customFormat="1" ht="11.25" hidden="1">
      <c r="A11" s="959"/>
      <c r="B11" s="959"/>
      <c r="C11" s="959"/>
      <c r="D11" s="959"/>
      <c r="E11" s="959"/>
      <c r="F11" s="959"/>
      <c r="G11" s="959"/>
      <c r="H11" s="959"/>
      <c r="L11" s="1414"/>
      <c r="M11" s="1414"/>
      <c r="N11" s="970"/>
      <c r="O11" s="728"/>
      <c r="P11" s="728"/>
      <c r="Q11" s="728"/>
      <c r="R11" s="728"/>
      <c r="S11" s="728"/>
      <c r="T11" s="728"/>
      <c r="U11" s="957" t="s">
        <v>370</v>
      </c>
      <c r="V11" s="1252"/>
      <c r="W11" s="1252"/>
      <c r="X11" s="1252"/>
      <c r="Y11" s="1252"/>
      <c r="Z11" s="1252"/>
      <c r="AA11" s="1252"/>
      <c r="AB11" s="1253" t="s">
        <v>370</v>
      </c>
      <c r="AC11" s="1252"/>
      <c r="AD11" s="1252"/>
      <c r="AE11" s="1252"/>
      <c r="AF11" s="1252"/>
      <c r="AG11" s="1252"/>
      <c r="AH11" s="1252"/>
      <c r="AI11" s="1253" t="s">
        <v>370</v>
      </c>
      <c r="AJ11" s="1252"/>
      <c r="AK11" s="1252"/>
      <c r="AL11" s="1252"/>
      <c r="AM11" s="1252"/>
      <c r="AN11" s="1252"/>
      <c r="AO11" s="1252"/>
      <c r="AP11" s="1253" t="s">
        <v>370</v>
      </c>
      <c r="AS11" s="959"/>
      <c r="AT11" s="959"/>
      <c r="AU11" s="959"/>
      <c r="AV11" s="959"/>
      <c r="AW11" s="959"/>
      <c r="AX11" s="959"/>
      <c r="AY11" s="959"/>
      <c r="AZ11" s="959"/>
      <c r="BA11" s="959"/>
      <c r="BB11" s="959"/>
      <c r="BC11" s="959"/>
    </row>
    <row r="12" spans="1:55">
      <c r="J12" s="941"/>
      <c r="K12" s="941"/>
      <c r="L12" s="937"/>
      <c r="M12" s="937"/>
      <c r="N12" s="470"/>
      <c r="O12" s="1421"/>
      <c r="P12" s="1421"/>
      <c r="Q12" s="1421"/>
      <c r="R12" s="1421"/>
      <c r="S12" s="1421"/>
      <c r="T12" s="1421"/>
      <c r="U12" s="1421"/>
      <c r="V12" s="1421" t="s">
        <v>1880</v>
      </c>
      <c r="W12" s="1421"/>
      <c r="X12" s="1421"/>
      <c r="Y12" s="1421"/>
      <c r="Z12" s="1421"/>
      <c r="AA12" s="1421"/>
      <c r="AB12" s="1421"/>
      <c r="AC12" s="1421" t="s">
        <v>1880</v>
      </c>
      <c r="AD12" s="1421"/>
      <c r="AE12" s="1421"/>
      <c r="AF12" s="1421"/>
      <c r="AG12" s="1421"/>
      <c r="AH12" s="1421"/>
      <c r="AI12" s="1421"/>
      <c r="AJ12" s="1421" t="s">
        <v>1880</v>
      </c>
      <c r="AK12" s="1421"/>
      <c r="AL12" s="1421"/>
      <c r="AM12" s="1421"/>
      <c r="AN12" s="1421"/>
      <c r="AO12" s="1421"/>
      <c r="AP12" s="1421"/>
    </row>
    <row r="13" spans="1:55">
      <c r="J13" s="941"/>
      <c r="K13" s="941"/>
      <c r="L13" s="1350" t="s">
        <v>444</v>
      </c>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t="s">
        <v>445</v>
      </c>
    </row>
    <row r="14" spans="1:55" ht="14.25" customHeight="1">
      <c r="J14" s="941"/>
      <c r="K14" s="941"/>
      <c r="L14" s="1427" t="s">
        <v>90</v>
      </c>
      <c r="M14" s="1427" t="s">
        <v>601</v>
      </c>
      <c r="N14" s="628"/>
      <c r="O14" s="1428" t="s">
        <v>603</v>
      </c>
      <c r="P14" s="1429"/>
      <c r="Q14" s="1429"/>
      <c r="R14" s="1429"/>
      <c r="S14" s="1429"/>
      <c r="T14" s="1430"/>
      <c r="U14" s="1410" t="s">
        <v>338</v>
      </c>
      <c r="V14" s="1428" t="s">
        <v>603</v>
      </c>
      <c r="W14" s="1429"/>
      <c r="X14" s="1429"/>
      <c r="Y14" s="1429"/>
      <c r="Z14" s="1429"/>
      <c r="AA14" s="1430"/>
      <c r="AB14" s="1410" t="s">
        <v>338</v>
      </c>
      <c r="AC14" s="1428" t="s">
        <v>603</v>
      </c>
      <c r="AD14" s="1429"/>
      <c r="AE14" s="1429"/>
      <c r="AF14" s="1429"/>
      <c r="AG14" s="1429"/>
      <c r="AH14" s="1430"/>
      <c r="AI14" s="1410" t="s">
        <v>338</v>
      </c>
      <c r="AJ14" s="1428" t="s">
        <v>603</v>
      </c>
      <c r="AK14" s="1429"/>
      <c r="AL14" s="1429"/>
      <c r="AM14" s="1429"/>
      <c r="AN14" s="1429"/>
      <c r="AO14" s="1430"/>
      <c r="AP14" s="1410" t="s">
        <v>338</v>
      </c>
      <c r="AQ14" s="1424" t="s">
        <v>273</v>
      </c>
      <c r="AR14" s="1350"/>
    </row>
    <row r="15" spans="1:55" ht="14.25" customHeight="1">
      <c r="J15" s="941"/>
      <c r="K15" s="941"/>
      <c r="L15" s="1427"/>
      <c r="M15" s="1427"/>
      <c r="N15" s="629"/>
      <c r="O15" s="1433" t="s">
        <v>577</v>
      </c>
      <c r="P15" s="1431" t="s">
        <v>269</v>
      </c>
      <c r="Q15" s="1432"/>
      <c r="R15" s="1407" t="s">
        <v>614</v>
      </c>
      <c r="S15" s="1408"/>
      <c r="T15" s="1409"/>
      <c r="U15" s="1411"/>
      <c r="V15" s="1433" t="s">
        <v>577</v>
      </c>
      <c r="W15" s="1431" t="s">
        <v>269</v>
      </c>
      <c r="X15" s="1432"/>
      <c r="Y15" s="1407" t="s">
        <v>614</v>
      </c>
      <c r="Z15" s="1408"/>
      <c r="AA15" s="1409"/>
      <c r="AB15" s="1411"/>
      <c r="AC15" s="1433" t="s">
        <v>577</v>
      </c>
      <c r="AD15" s="1431" t="s">
        <v>269</v>
      </c>
      <c r="AE15" s="1432"/>
      <c r="AF15" s="1407" t="s">
        <v>614</v>
      </c>
      <c r="AG15" s="1408"/>
      <c r="AH15" s="1409"/>
      <c r="AI15" s="1411"/>
      <c r="AJ15" s="1433" t="s">
        <v>577</v>
      </c>
      <c r="AK15" s="1431" t="s">
        <v>269</v>
      </c>
      <c r="AL15" s="1432"/>
      <c r="AM15" s="1407" t="s">
        <v>614</v>
      </c>
      <c r="AN15" s="1408"/>
      <c r="AO15" s="1409"/>
      <c r="AP15" s="1411"/>
      <c r="AQ15" s="1425"/>
      <c r="AR15" s="1350"/>
    </row>
    <row r="16" spans="1:55" ht="33.75" customHeight="1">
      <c r="J16" s="941"/>
      <c r="K16" s="941"/>
      <c r="L16" s="1427"/>
      <c r="M16" s="1427"/>
      <c r="N16" s="630"/>
      <c r="O16" s="1434"/>
      <c r="P16" s="717" t="s">
        <v>578</v>
      </c>
      <c r="Q16" s="717" t="s">
        <v>6</v>
      </c>
      <c r="R16" s="974" t="s">
        <v>272</v>
      </c>
      <c r="S16" s="1422" t="s">
        <v>271</v>
      </c>
      <c r="T16" s="1423"/>
      <c r="U16" s="1412"/>
      <c r="V16" s="1434"/>
      <c r="W16" s="1182" t="s">
        <v>578</v>
      </c>
      <c r="X16" s="1182" t="s">
        <v>6</v>
      </c>
      <c r="Y16" s="1183" t="s">
        <v>272</v>
      </c>
      <c r="Z16" s="1422" t="s">
        <v>271</v>
      </c>
      <c r="AA16" s="1423"/>
      <c r="AB16" s="1412"/>
      <c r="AC16" s="1434"/>
      <c r="AD16" s="1182" t="s">
        <v>578</v>
      </c>
      <c r="AE16" s="1182" t="s">
        <v>6</v>
      </c>
      <c r="AF16" s="1183" t="s">
        <v>272</v>
      </c>
      <c r="AG16" s="1422" t="s">
        <v>271</v>
      </c>
      <c r="AH16" s="1423"/>
      <c r="AI16" s="1412"/>
      <c r="AJ16" s="1434"/>
      <c r="AK16" s="1182" t="s">
        <v>578</v>
      </c>
      <c r="AL16" s="1182" t="s">
        <v>6</v>
      </c>
      <c r="AM16" s="1183" t="s">
        <v>272</v>
      </c>
      <c r="AN16" s="1422" t="s">
        <v>271</v>
      </c>
      <c r="AO16" s="1423"/>
      <c r="AP16" s="1412"/>
      <c r="AQ16" s="1426"/>
      <c r="AR16" s="1350"/>
    </row>
    <row r="17" spans="1:57">
      <c r="J17" s="941"/>
      <c r="K17" s="536">
        <v>1</v>
      </c>
      <c r="L17" s="614" t="s">
        <v>91</v>
      </c>
      <c r="M17" s="614" t="s">
        <v>47</v>
      </c>
      <c r="N17" s="616" t="str">
        <f ca="1">OFFSET(N17,0,-1)</f>
        <v>2</v>
      </c>
      <c r="O17" s="971">
        <f ca="1">OFFSET(O17,0,-1)+1</f>
        <v>3</v>
      </c>
      <c r="P17" s="971">
        <f ca="1">OFFSET(P17,0,-1)+1</f>
        <v>4</v>
      </c>
      <c r="Q17" s="971">
        <f ca="1">OFFSET(Q17,0,-1)+1</f>
        <v>5</v>
      </c>
      <c r="R17" s="971">
        <f ca="1">OFFSET(R17,0,-1)+1</f>
        <v>6</v>
      </c>
      <c r="S17" s="1415">
        <f ca="1">OFFSET(S17,0,-1)+1</f>
        <v>7</v>
      </c>
      <c r="T17" s="1415"/>
      <c r="U17" s="971">
        <f ca="1">OFFSET(U17,0,-2)+1</f>
        <v>8</v>
      </c>
      <c r="V17" s="1272">
        <f ca="1">OFFSET(V17,0,-1)+1</f>
        <v>9</v>
      </c>
      <c r="W17" s="1272">
        <f ca="1">OFFSET(W17,0,-1)+1</f>
        <v>10</v>
      </c>
      <c r="X17" s="1272">
        <f ca="1">OFFSET(X17,0,-1)+1</f>
        <v>11</v>
      </c>
      <c r="Y17" s="1272">
        <f ca="1">OFFSET(Y17,0,-1)+1</f>
        <v>12</v>
      </c>
      <c r="Z17" s="1415">
        <f ca="1">OFFSET(Z17,0,-1)+1</f>
        <v>13</v>
      </c>
      <c r="AA17" s="1415"/>
      <c r="AB17" s="1272">
        <f ca="1">OFFSET(AB17,0,-2)+1</f>
        <v>14</v>
      </c>
      <c r="AC17" s="1272">
        <f ca="1">OFFSET(AC17,0,-1)+1</f>
        <v>15</v>
      </c>
      <c r="AD17" s="1272">
        <f ca="1">OFFSET(AD17,0,-1)+1</f>
        <v>16</v>
      </c>
      <c r="AE17" s="1272">
        <f ca="1">OFFSET(AE17,0,-1)+1</f>
        <v>17</v>
      </c>
      <c r="AF17" s="1272">
        <f ca="1">OFFSET(AF17,0,-1)+1</f>
        <v>18</v>
      </c>
      <c r="AG17" s="1415">
        <f ca="1">OFFSET(AG17,0,-1)+1</f>
        <v>19</v>
      </c>
      <c r="AH17" s="1415"/>
      <c r="AI17" s="1272">
        <f ca="1">OFFSET(AI17,0,-2)+1</f>
        <v>20</v>
      </c>
      <c r="AJ17" s="1272">
        <f ca="1">OFFSET(AJ17,0,-1)+1</f>
        <v>21</v>
      </c>
      <c r="AK17" s="1272">
        <f ca="1">OFFSET(AK17,0,-1)+1</f>
        <v>22</v>
      </c>
      <c r="AL17" s="1272">
        <f ca="1">OFFSET(AL17,0,-1)+1</f>
        <v>23</v>
      </c>
      <c r="AM17" s="1272">
        <f ca="1">OFFSET(AM17,0,-1)+1</f>
        <v>24</v>
      </c>
      <c r="AN17" s="1415">
        <f ca="1">OFFSET(AN17,0,-1)+1</f>
        <v>25</v>
      </c>
      <c r="AO17" s="1415"/>
      <c r="AP17" s="1272">
        <f ca="1">OFFSET(AP17,0,-2)+1</f>
        <v>26</v>
      </c>
      <c r="AQ17" s="616">
        <f ca="1">OFFSET(AQ17,0,-1)</f>
        <v>26</v>
      </c>
      <c r="AR17" s="971">
        <f ca="1">OFFSET(AR17,0,-1)+1</f>
        <v>27</v>
      </c>
    </row>
    <row r="18" spans="1:57" ht="22.5">
      <c r="A18" s="1398">
        <v>1</v>
      </c>
      <c r="B18" s="961"/>
      <c r="C18" s="961"/>
      <c r="D18" s="961"/>
      <c r="E18" s="927"/>
      <c r="F18" s="972"/>
      <c r="G18" s="972"/>
      <c r="H18" s="972"/>
      <c r="I18" s="929"/>
      <c r="J18" s="925"/>
      <c r="K18" s="909"/>
      <c r="L18" s="976" t="e">
        <f ca="1">mergeValue(A18)</f>
        <v>#NAME?</v>
      </c>
      <c r="M18" s="608" t="s">
        <v>19</v>
      </c>
      <c r="N18" s="613"/>
      <c r="O18" s="1399" t="str">
        <f>IF('Перечень тарифов'!J21="","","" &amp; 'Перечень тарифов'!J21 &amp; "")</f>
        <v>Тариф на тепловую энергию, поставляемую потребителям (кроме населения)</v>
      </c>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121" t="s">
        <v>717</v>
      </c>
      <c r="AT18" s="775"/>
      <c r="AU18" s="775" t="str">
        <f t="shared" ref="AU18:AU34" si="0">IF(M18="","",M18 )</f>
        <v>Наименование тарифа</v>
      </c>
      <c r="AV18" s="775"/>
      <c r="AW18" s="775"/>
      <c r="AX18" s="775"/>
      <c r="BD18" s="954"/>
      <c r="BE18" s="954"/>
    </row>
    <row r="19" spans="1:57" ht="22.5">
      <c r="A19" s="1398"/>
      <c r="B19" s="1398">
        <v>1</v>
      </c>
      <c r="C19" s="961"/>
      <c r="D19" s="961"/>
      <c r="E19" s="972"/>
      <c r="F19" s="972"/>
      <c r="G19" s="972"/>
      <c r="H19" s="972"/>
      <c r="I19" s="967"/>
      <c r="J19" s="900"/>
      <c r="K19" s="903"/>
      <c r="L19" s="976" t="e">
        <f ca="1">mergeValue(A19) &amp;"."&amp; mergeValue(B19)</f>
        <v>#NAME?</v>
      </c>
      <c r="M19" s="656" t="s">
        <v>15</v>
      </c>
      <c r="N19" s="613"/>
      <c r="O19" s="1399" t="str">
        <f>IF('Перечень тарифов'!N21="","","" &amp; 'Перечень тарифов'!N21 &amp; "")</f>
        <v>Тосненский муниципальный район, Тельмановское (41648443);</v>
      </c>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121" t="s">
        <v>458</v>
      </c>
      <c r="AT19" s="775"/>
      <c r="AU19" s="775" t="str">
        <f t="shared" si="0"/>
        <v>Территория действия тарифа</v>
      </c>
      <c r="AV19" s="775"/>
      <c r="AW19" s="775"/>
      <c r="AX19" s="775"/>
      <c r="BD19" s="954"/>
      <c r="BE19" s="954"/>
    </row>
    <row r="20" spans="1:57" hidden="1">
      <c r="A20" s="1398"/>
      <c r="B20" s="1398"/>
      <c r="C20" s="1398">
        <v>1</v>
      </c>
      <c r="D20" s="961"/>
      <c r="E20" s="972"/>
      <c r="F20" s="972"/>
      <c r="G20" s="972"/>
      <c r="H20" s="972"/>
      <c r="I20" s="908"/>
      <c r="J20" s="900"/>
      <c r="K20" s="903"/>
      <c r="L20" s="976" t="e">
        <f ca="1">mergeValue(A20) &amp;"."&amp; mergeValue(B20)&amp;"."&amp; mergeValue(C20)</f>
        <v>#NAME?</v>
      </c>
      <c r="M20" s="657"/>
      <c r="N20" s="613"/>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121"/>
      <c r="AT20" s="775"/>
      <c r="AU20" s="775" t="str">
        <f t="shared" si="0"/>
        <v/>
      </c>
      <c r="AV20" s="775"/>
      <c r="AW20" s="775"/>
      <c r="AX20" s="775"/>
      <c r="BD20" s="954"/>
      <c r="BE20" s="954"/>
    </row>
    <row r="21" spans="1:57" hidden="1">
      <c r="A21" s="1398"/>
      <c r="B21" s="1398"/>
      <c r="C21" s="1398"/>
      <c r="D21" s="1398">
        <v>1</v>
      </c>
      <c r="E21" s="972"/>
      <c r="F21" s="972"/>
      <c r="G21" s="972"/>
      <c r="H21" s="972"/>
      <c r="I21" s="908"/>
      <c r="J21" s="900"/>
      <c r="K21" s="903"/>
      <c r="L21" s="976" t="e">
        <f ca="1">mergeValue(A21) &amp;"."&amp; mergeValue(B21)&amp;"."&amp; mergeValue(C21)&amp;"."&amp; mergeValue(D21)</f>
        <v>#NAME?</v>
      </c>
      <c r="M21" s="658"/>
      <c r="N21" s="613"/>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c r="AP21" s="1399"/>
      <c r="AQ21" s="1399"/>
      <c r="AR21" s="1121"/>
      <c r="AT21" s="775"/>
      <c r="AU21" s="775" t="str">
        <f t="shared" si="0"/>
        <v/>
      </c>
      <c r="AV21" s="775"/>
      <c r="AW21" s="775"/>
      <c r="AX21" s="775"/>
      <c r="BD21" s="954"/>
      <c r="BE21" s="954"/>
    </row>
    <row r="22" spans="1:57" ht="39" customHeight="1">
      <c r="A22" s="1398"/>
      <c r="B22" s="1398"/>
      <c r="C22" s="1398"/>
      <c r="D22" s="1398"/>
      <c r="E22" s="1398">
        <v>1</v>
      </c>
      <c r="F22" s="972"/>
      <c r="G22" s="972"/>
      <c r="H22" s="961">
        <v>1</v>
      </c>
      <c r="I22" s="1398">
        <v>1</v>
      </c>
      <c r="J22" s="972"/>
      <c r="K22" s="911"/>
      <c r="L22" s="976" t="e">
        <f ca="1">mergeValue(A22) &amp;"."&amp; mergeValue(B22)&amp;"."&amp; mergeValue(C22)&amp;"."&amp; mergeValue(D22)&amp;"."&amp; mergeValue(E22)</f>
        <v>#NAME?</v>
      </c>
      <c r="M22" s="522" t="s">
        <v>8</v>
      </c>
      <c r="N22" s="613"/>
      <c r="O22" s="1400" t="s">
        <v>3</v>
      </c>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c r="AM22" s="1400"/>
      <c r="AN22" s="1400"/>
      <c r="AO22" s="1400"/>
      <c r="AP22" s="1400"/>
      <c r="AQ22" s="1400"/>
      <c r="AR22" s="1121" t="s">
        <v>718</v>
      </c>
      <c r="AT22" s="775"/>
      <c r="AU22" s="775" t="str">
        <f t="shared" si="0"/>
        <v>Схема подключения теплопотребляющей установки к коллектору источника тепловой энергии</v>
      </c>
      <c r="AV22" s="775"/>
      <c r="AW22" s="775"/>
      <c r="AX22" s="775"/>
      <c r="BD22" s="954"/>
      <c r="BE22" s="954"/>
    </row>
    <row r="23" spans="1:57" ht="18" customHeight="1">
      <c r="A23" s="1398"/>
      <c r="B23" s="1398"/>
      <c r="C23" s="1398"/>
      <c r="D23" s="1398"/>
      <c r="E23" s="1398"/>
      <c r="F23" s="1398">
        <v>1</v>
      </c>
      <c r="G23" s="961"/>
      <c r="H23" s="961"/>
      <c r="I23" s="1398"/>
      <c r="J23" s="1398">
        <v>1</v>
      </c>
      <c r="K23" s="912"/>
      <c r="L23" s="976" t="e">
        <f ca="1">mergeValue(A23) &amp;"."&amp; mergeValue(B23)&amp;"."&amp; mergeValue(C23)&amp;"."&amp; mergeValue(D23)&amp;"."&amp; mergeValue(E23)&amp;"."&amp; mergeValue(F23)</f>
        <v>#NAME?</v>
      </c>
      <c r="M23" s="523" t="s">
        <v>9</v>
      </c>
      <c r="N23" s="613"/>
      <c r="O23" s="1401" t="s">
        <v>3</v>
      </c>
      <c r="P23" s="1402"/>
      <c r="Q23" s="1402"/>
      <c r="R23" s="1402"/>
      <c r="S23" s="1402"/>
      <c r="T23" s="1402"/>
      <c r="U23" s="1402"/>
      <c r="V23" s="1402"/>
      <c r="W23" s="1402"/>
      <c r="X23" s="1402"/>
      <c r="Y23" s="1402"/>
      <c r="Z23" s="1402"/>
      <c r="AA23" s="1402"/>
      <c r="AB23" s="1402"/>
      <c r="AC23" s="1402"/>
      <c r="AD23" s="1402"/>
      <c r="AE23" s="1402"/>
      <c r="AF23" s="1402"/>
      <c r="AG23" s="1402"/>
      <c r="AH23" s="1402"/>
      <c r="AI23" s="1402"/>
      <c r="AJ23" s="1402"/>
      <c r="AK23" s="1402"/>
      <c r="AL23" s="1402"/>
      <c r="AM23" s="1402"/>
      <c r="AN23" s="1402"/>
      <c r="AO23" s="1402"/>
      <c r="AP23" s="1402"/>
      <c r="AQ23" s="1403"/>
      <c r="AR23" s="1121" t="s">
        <v>719</v>
      </c>
      <c r="AT23" s="775"/>
      <c r="AU23" s="775" t="str">
        <f t="shared" si="0"/>
        <v>Группа потребителей</v>
      </c>
      <c r="AV23" s="775"/>
      <c r="AW23" s="775"/>
      <c r="AX23" s="775"/>
      <c r="BD23" s="954"/>
      <c r="BE23" s="954"/>
    </row>
    <row r="24" spans="1:57" ht="18" customHeight="1">
      <c r="A24" s="1398"/>
      <c r="B24" s="1398"/>
      <c r="C24" s="1398"/>
      <c r="D24" s="1398"/>
      <c r="E24" s="1398"/>
      <c r="F24" s="1398"/>
      <c r="G24" s="961">
        <v>1</v>
      </c>
      <c r="H24" s="961"/>
      <c r="I24" s="1398"/>
      <c r="J24" s="1398"/>
      <c r="K24" s="912">
        <v>1</v>
      </c>
      <c r="L24" s="976" t="e">
        <f ca="1">mergeValue(A24) &amp;"."&amp; mergeValue(B24)&amp;"."&amp; mergeValue(C24)&amp;"."&amp; mergeValue(D24)&amp;"."&amp; mergeValue(E24)&amp;"."&amp; mergeValue(F24)&amp;"."&amp; mergeValue(G24)</f>
        <v>#NAME?</v>
      </c>
      <c r="M24" s="1081" t="s">
        <v>604</v>
      </c>
      <c r="N24" s="613"/>
      <c r="O24" s="1277">
        <v>1908.97</v>
      </c>
      <c r="P24" s="724"/>
      <c r="Q24" s="1033"/>
      <c r="R24" s="1404" t="s">
        <v>1223</v>
      </c>
      <c r="S24" s="1406" t="s">
        <v>82</v>
      </c>
      <c r="T24" s="1404" t="s">
        <v>1895</v>
      </c>
      <c r="U24" s="1406" t="s">
        <v>82</v>
      </c>
      <c r="V24" s="1277">
        <v>1984.84</v>
      </c>
      <c r="W24" s="1263"/>
      <c r="X24" s="1286"/>
      <c r="Y24" s="1404" t="s">
        <v>1896</v>
      </c>
      <c r="Z24" s="1406" t="s">
        <v>82</v>
      </c>
      <c r="AA24" s="1404" t="s">
        <v>1897</v>
      </c>
      <c r="AB24" s="1406" t="s">
        <v>82</v>
      </c>
      <c r="AC24" s="1277">
        <v>2067.86</v>
      </c>
      <c r="AD24" s="1263"/>
      <c r="AE24" s="1286"/>
      <c r="AF24" s="1404" t="s">
        <v>1898</v>
      </c>
      <c r="AG24" s="1406" t="s">
        <v>82</v>
      </c>
      <c r="AH24" s="1404" t="s">
        <v>1899</v>
      </c>
      <c r="AI24" s="1406" t="s">
        <v>82</v>
      </c>
      <c r="AJ24" s="1277">
        <v>2230.0500000000002</v>
      </c>
      <c r="AK24" s="1263"/>
      <c r="AL24" s="1286"/>
      <c r="AM24" s="1404" t="s">
        <v>1900</v>
      </c>
      <c r="AN24" s="1406" t="s">
        <v>82</v>
      </c>
      <c r="AO24" s="1404" t="s">
        <v>1224</v>
      </c>
      <c r="AP24" s="1406" t="s">
        <v>83</v>
      </c>
      <c r="AQ24" s="724"/>
      <c r="AR24" s="1416" t="s">
        <v>720</v>
      </c>
      <c r="AS24" s="954" t="e">
        <f ca="1">strCheckDate(O25:AQ25)</f>
        <v>#NAME?</v>
      </c>
      <c r="AT24" s="775"/>
      <c r="AU24" s="775" t="str">
        <f t="shared" si="0"/>
        <v>вода</v>
      </c>
      <c r="AV24" s="775"/>
      <c r="AW24" s="775"/>
      <c r="AX24" s="775"/>
      <c r="BD24" s="954"/>
      <c r="BE24" s="954"/>
    </row>
    <row r="25" spans="1:57" ht="11.25" hidden="1">
      <c r="A25" s="1398"/>
      <c r="B25" s="1398"/>
      <c r="C25" s="1398"/>
      <c r="D25" s="1398"/>
      <c r="E25" s="1398"/>
      <c r="F25" s="1398"/>
      <c r="G25" s="961"/>
      <c r="H25" s="961"/>
      <c r="I25" s="1398"/>
      <c r="J25" s="1398"/>
      <c r="K25" s="912"/>
      <c r="L25" s="750"/>
      <c r="M25" s="613"/>
      <c r="N25" s="613"/>
      <c r="O25" s="724"/>
      <c r="P25" s="724"/>
      <c r="Q25" s="730" t="str">
        <f>R24 &amp; "-" &amp; T24</f>
        <v>01.01.2020-31.12.2020</v>
      </c>
      <c r="R25" s="1405"/>
      <c r="S25" s="1406"/>
      <c r="T25" s="1405"/>
      <c r="U25" s="1406"/>
      <c r="V25" s="1263"/>
      <c r="W25" s="1263"/>
      <c r="X25" s="1267" t="str">
        <f>Y24 &amp; "-" &amp; AA24</f>
        <v>01.01.2021-31.12.2021</v>
      </c>
      <c r="Y25" s="1405"/>
      <c r="Z25" s="1406"/>
      <c r="AA25" s="1405"/>
      <c r="AB25" s="1406"/>
      <c r="AC25" s="1263"/>
      <c r="AD25" s="1263"/>
      <c r="AE25" s="1267" t="str">
        <f>AF24 &amp; "-" &amp; AH24</f>
        <v>01.01.2022-31.12.2022</v>
      </c>
      <c r="AF25" s="1405"/>
      <c r="AG25" s="1406"/>
      <c r="AH25" s="1405"/>
      <c r="AI25" s="1406"/>
      <c r="AJ25" s="1263"/>
      <c r="AK25" s="1263"/>
      <c r="AL25" s="1267" t="str">
        <f>AM24 &amp; "-" &amp; AO24</f>
        <v>01.01.2023-31.12.2023</v>
      </c>
      <c r="AM25" s="1405"/>
      <c r="AN25" s="1406"/>
      <c r="AO25" s="1405"/>
      <c r="AP25" s="1406"/>
      <c r="AQ25" s="724"/>
      <c r="AR25" s="1417"/>
      <c r="AT25" s="775"/>
      <c r="AU25" s="775" t="str">
        <f t="shared" si="0"/>
        <v/>
      </c>
      <c r="AV25" s="775"/>
      <c r="AW25" s="775"/>
      <c r="AX25" s="775"/>
      <c r="BD25" s="954"/>
      <c r="BE25" s="954"/>
    </row>
    <row r="26" spans="1:57" ht="15" customHeight="1">
      <c r="A26" s="1398"/>
      <c r="B26" s="1398"/>
      <c r="C26" s="1398"/>
      <c r="D26" s="1398"/>
      <c r="E26" s="1398"/>
      <c r="F26" s="1398"/>
      <c r="G26" s="972"/>
      <c r="H26" s="961"/>
      <c r="I26" s="1398"/>
      <c r="J26" s="1398"/>
      <c r="K26" s="911"/>
      <c r="L26" s="652"/>
      <c r="M26" s="525" t="s">
        <v>24</v>
      </c>
      <c r="N26" s="952"/>
      <c r="O26" s="952"/>
      <c r="P26" s="952"/>
      <c r="Q26" s="952"/>
      <c r="R26" s="952"/>
      <c r="S26" s="952"/>
      <c r="T26" s="952"/>
      <c r="U26" s="952"/>
      <c r="V26" s="1193"/>
      <c r="W26" s="1193"/>
      <c r="X26" s="1193"/>
      <c r="Y26" s="1193"/>
      <c r="Z26" s="1193"/>
      <c r="AA26" s="1193"/>
      <c r="AB26" s="1193"/>
      <c r="AC26" s="1193"/>
      <c r="AD26" s="1193"/>
      <c r="AE26" s="1193"/>
      <c r="AF26" s="1193"/>
      <c r="AG26" s="1193"/>
      <c r="AH26" s="1193"/>
      <c r="AI26" s="1193"/>
      <c r="AJ26" s="1193"/>
      <c r="AK26" s="1193"/>
      <c r="AL26" s="1193"/>
      <c r="AM26" s="1193"/>
      <c r="AN26" s="1193"/>
      <c r="AO26" s="1193"/>
      <c r="AP26" s="1193"/>
      <c r="AQ26" s="723"/>
      <c r="AR26" s="1418"/>
      <c r="AT26" s="775"/>
      <c r="AU26" s="775" t="str">
        <f t="shared" si="0"/>
        <v>Добавить вид теплоносителя (параметры теплоносителя)</v>
      </c>
      <c r="AV26" s="775"/>
      <c r="AW26" s="775"/>
      <c r="AX26" s="775"/>
      <c r="BD26" s="954"/>
      <c r="BE26" s="954"/>
    </row>
    <row r="27" spans="1:57" ht="15" customHeight="1">
      <c r="A27" s="1398"/>
      <c r="B27" s="1398"/>
      <c r="C27" s="1398"/>
      <c r="D27" s="1398"/>
      <c r="E27" s="1398"/>
      <c r="F27" s="972"/>
      <c r="G27" s="972"/>
      <c r="H27" s="961"/>
      <c r="I27" s="1398"/>
      <c r="J27" s="972"/>
      <c r="K27" s="911"/>
      <c r="L27" s="652"/>
      <c r="M27" s="524" t="s">
        <v>10</v>
      </c>
      <c r="N27" s="952"/>
      <c r="O27" s="952"/>
      <c r="P27" s="952"/>
      <c r="Q27" s="952"/>
      <c r="R27" s="952"/>
      <c r="S27" s="952"/>
      <c r="T27" s="952"/>
      <c r="U27" s="951"/>
      <c r="V27" s="1193"/>
      <c r="W27" s="1193"/>
      <c r="X27" s="1193"/>
      <c r="Y27" s="1193"/>
      <c r="Z27" s="1193"/>
      <c r="AA27" s="1193"/>
      <c r="AB27" s="1264"/>
      <c r="AC27" s="1193"/>
      <c r="AD27" s="1193"/>
      <c r="AE27" s="1193"/>
      <c r="AF27" s="1193"/>
      <c r="AG27" s="1193"/>
      <c r="AH27" s="1193"/>
      <c r="AI27" s="1264"/>
      <c r="AJ27" s="1193"/>
      <c r="AK27" s="1193"/>
      <c r="AL27" s="1193"/>
      <c r="AM27" s="1193"/>
      <c r="AN27" s="1193"/>
      <c r="AO27" s="1193"/>
      <c r="AP27" s="1264"/>
      <c r="AQ27" s="952"/>
      <c r="AR27" s="632"/>
      <c r="AT27" s="775"/>
      <c r="AU27" s="775" t="str">
        <f t="shared" si="0"/>
        <v>Добавить группу потребителей</v>
      </c>
      <c r="AV27" s="775"/>
      <c r="AW27" s="775"/>
      <c r="AX27" s="775"/>
      <c r="BD27" s="954"/>
      <c r="BE27" s="954"/>
    </row>
    <row r="28" spans="1:57" s="1176" customFormat="1" ht="39" customHeight="1">
      <c r="A28" s="1398"/>
      <c r="B28" s="1398"/>
      <c r="C28" s="1398"/>
      <c r="D28" s="1398"/>
      <c r="E28" s="1398">
        <v>2</v>
      </c>
      <c r="F28" s="1280"/>
      <c r="G28" s="1280"/>
      <c r="H28" s="1279">
        <v>1</v>
      </c>
      <c r="I28" s="1435" t="s">
        <v>1880</v>
      </c>
      <c r="J28" s="1280"/>
      <c r="K28" s="1281"/>
      <c r="L28" s="1268" t="e">
        <f ca="1">mergeValue(A28) &amp;"."&amp; mergeValue(B28)&amp;"."&amp; mergeValue(C28)&amp;"."&amp; mergeValue(D28)&amp;"."&amp; mergeValue(E28)</f>
        <v>#NAME?</v>
      </c>
      <c r="M28" s="1257" t="s">
        <v>8</v>
      </c>
      <c r="N28" s="1271"/>
      <c r="O28" s="1401" t="s">
        <v>299</v>
      </c>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c r="AK28" s="1402"/>
      <c r="AL28" s="1402"/>
      <c r="AM28" s="1402"/>
      <c r="AN28" s="1402"/>
      <c r="AO28" s="1402"/>
      <c r="AP28" s="1402"/>
      <c r="AQ28" s="1403"/>
      <c r="AR28" s="1269" t="s">
        <v>718</v>
      </c>
      <c r="AS28" s="1198"/>
      <c r="AT28" s="1200"/>
      <c r="AU28" s="1200" t="str">
        <f t="shared" si="0"/>
        <v>Схема подключения теплопотребляющей установки к коллектору источника тепловой энергии</v>
      </c>
      <c r="AV28" s="1200"/>
      <c r="AW28" s="1200"/>
      <c r="AX28" s="1200"/>
      <c r="AY28" s="1198"/>
      <c r="AZ28" s="1198"/>
      <c r="BA28" s="1198"/>
      <c r="BB28" s="1198"/>
      <c r="BC28" s="1198"/>
      <c r="BD28" s="1198"/>
      <c r="BE28" s="1198"/>
    </row>
    <row r="29" spans="1:57" s="1176" customFormat="1" ht="18" customHeight="1">
      <c r="A29" s="1398"/>
      <c r="B29" s="1398"/>
      <c r="C29" s="1398"/>
      <c r="D29" s="1398"/>
      <c r="E29" s="1398"/>
      <c r="F29" s="1398">
        <v>1</v>
      </c>
      <c r="G29" s="1279"/>
      <c r="H29" s="1279"/>
      <c r="I29" s="1398"/>
      <c r="J29" s="1398">
        <v>1</v>
      </c>
      <c r="K29" s="1282"/>
      <c r="L29" s="1268" t="e">
        <f ca="1">mergeValue(A29) &amp;"."&amp; mergeValue(B29)&amp;"."&amp; mergeValue(C29)&amp;"."&amp; mergeValue(D29)&amp;"."&amp; mergeValue(E29)&amp;"."&amp; mergeValue(F29)</f>
        <v>#NAME?</v>
      </c>
      <c r="M29" s="1258" t="s">
        <v>9</v>
      </c>
      <c r="N29" s="1271"/>
      <c r="O29" s="1401" t="s">
        <v>3</v>
      </c>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403"/>
      <c r="AR29" s="1269" t="s">
        <v>719</v>
      </c>
      <c r="AS29" s="1198"/>
      <c r="AT29" s="1200"/>
      <c r="AU29" s="1200" t="str">
        <f t="shared" si="0"/>
        <v>Группа потребителей</v>
      </c>
      <c r="AV29" s="1200"/>
      <c r="AW29" s="1200"/>
      <c r="AX29" s="1200"/>
      <c r="AY29" s="1198"/>
      <c r="AZ29" s="1198"/>
      <c r="BA29" s="1198"/>
      <c r="BB29" s="1198"/>
      <c r="BC29" s="1198"/>
      <c r="BD29" s="1198"/>
      <c r="BE29" s="1198"/>
    </row>
    <row r="30" spans="1:57" s="1176" customFormat="1" ht="19.5" customHeight="1">
      <c r="A30" s="1398"/>
      <c r="B30" s="1398"/>
      <c r="C30" s="1398"/>
      <c r="D30" s="1398"/>
      <c r="E30" s="1398"/>
      <c r="F30" s="1398"/>
      <c r="G30" s="1279">
        <v>1</v>
      </c>
      <c r="H30" s="1279"/>
      <c r="I30" s="1398"/>
      <c r="J30" s="1398"/>
      <c r="K30" s="1282">
        <v>1</v>
      </c>
      <c r="L30" s="1268" t="e">
        <f ca="1">mergeValue(A30) &amp;"."&amp; mergeValue(B30)&amp;"."&amp; mergeValue(C30)&amp;"."&amp; mergeValue(D30)&amp;"."&amp; mergeValue(E30)&amp;"."&amp; mergeValue(F30)&amp;"."&amp; mergeValue(G30)</f>
        <v>#NAME?</v>
      </c>
      <c r="M30" s="1283" t="s">
        <v>604</v>
      </c>
      <c r="N30" s="1271"/>
      <c r="O30" s="1277">
        <v>1362.06</v>
      </c>
      <c r="P30" s="1263"/>
      <c r="Q30" s="1286"/>
      <c r="R30" s="1404" t="s">
        <v>1223</v>
      </c>
      <c r="S30" s="1406" t="s">
        <v>82</v>
      </c>
      <c r="T30" s="1404" t="s">
        <v>1895</v>
      </c>
      <c r="U30" s="1406" t="s">
        <v>82</v>
      </c>
      <c r="V30" s="1277">
        <v>1354.63</v>
      </c>
      <c r="W30" s="1263"/>
      <c r="X30" s="1286"/>
      <c r="Y30" s="1404" t="s">
        <v>1896</v>
      </c>
      <c r="Z30" s="1406" t="s">
        <v>82</v>
      </c>
      <c r="AA30" s="1404" t="s">
        <v>1897</v>
      </c>
      <c r="AB30" s="1406" t="s">
        <v>82</v>
      </c>
      <c r="AC30" s="1277">
        <v>1399.7</v>
      </c>
      <c r="AD30" s="1263"/>
      <c r="AE30" s="1286"/>
      <c r="AF30" s="1404" t="s">
        <v>1898</v>
      </c>
      <c r="AG30" s="1406" t="s">
        <v>82</v>
      </c>
      <c r="AH30" s="1404" t="s">
        <v>1899</v>
      </c>
      <c r="AI30" s="1406" t="s">
        <v>82</v>
      </c>
      <c r="AJ30" s="1277">
        <v>1446.35</v>
      </c>
      <c r="AK30" s="1263"/>
      <c r="AL30" s="1286"/>
      <c r="AM30" s="1404" t="s">
        <v>1900</v>
      </c>
      <c r="AN30" s="1406" t="s">
        <v>82</v>
      </c>
      <c r="AO30" s="1404" t="s">
        <v>1224</v>
      </c>
      <c r="AP30" s="1406" t="s">
        <v>83</v>
      </c>
      <c r="AQ30" s="1263"/>
      <c r="AR30" s="1416" t="s">
        <v>720</v>
      </c>
      <c r="AS30" s="1198" t="e">
        <f ca="1">strCheckDate(O31:AQ31)</f>
        <v>#NAME?</v>
      </c>
      <c r="AT30" s="1200"/>
      <c r="AU30" s="1200" t="str">
        <f t="shared" si="0"/>
        <v>вода</v>
      </c>
      <c r="AV30" s="1200"/>
      <c r="AW30" s="1200"/>
      <c r="AX30" s="1200"/>
      <c r="AY30" s="1198"/>
      <c r="AZ30" s="1198"/>
      <c r="BA30" s="1198"/>
      <c r="BB30" s="1198"/>
      <c r="BC30" s="1198"/>
      <c r="BD30" s="1198"/>
      <c r="BE30" s="1198"/>
    </row>
    <row r="31" spans="1:57" s="1176" customFormat="1" ht="16.5" customHeight="1">
      <c r="A31" s="1398"/>
      <c r="B31" s="1398"/>
      <c r="C31" s="1398"/>
      <c r="D31" s="1398"/>
      <c r="E31" s="1398"/>
      <c r="F31" s="1398"/>
      <c r="G31" s="1279"/>
      <c r="H31" s="1279"/>
      <c r="I31" s="1398"/>
      <c r="J31" s="1398"/>
      <c r="K31" s="1282"/>
      <c r="L31" s="1213"/>
      <c r="M31" s="1271"/>
      <c r="N31" s="1271"/>
      <c r="O31" s="1263"/>
      <c r="P31" s="1263"/>
      <c r="Q31" s="1267" t="str">
        <f>R30 &amp; "-" &amp; T30</f>
        <v>01.01.2020-31.12.2020</v>
      </c>
      <c r="R31" s="1405"/>
      <c r="S31" s="1406"/>
      <c r="T31" s="1405"/>
      <c r="U31" s="1406"/>
      <c r="V31" s="1263"/>
      <c r="W31" s="1263"/>
      <c r="X31" s="1267" t="str">
        <f>Y30 &amp; "-" &amp; AA30</f>
        <v>01.01.2021-31.12.2021</v>
      </c>
      <c r="Y31" s="1405"/>
      <c r="Z31" s="1406"/>
      <c r="AA31" s="1405"/>
      <c r="AB31" s="1406"/>
      <c r="AC31" s="1263"/>
      <c r="AD31" s="1263"/>
      <c r="AE31" s="1267" t="str">
        <f>AF30 &amp; "-" &amp; AH30</f>
        <v>01.01.2022-31.12.2022</v>
      </c>
      <c r="AF31" s="1405"/>
      <c r="AG31" s="1406"/>
      <c r="AH31" s="1405"/>
      <c r="AI31" s="1406"/>
      <c r="AJ31" s="1263"/>
      <c r="AK31" s="1263"/>
      <c r="AL31" s="1267" t="str">
        <f>AM30 &amp; "-" &amp; AO30</f>
        <v>01.01.2023-31.12.2023</v>
      </c>
      <c r="AM31" s="1405"/>
      <c r="AN31" s="1406"/>
      <c r="AO31" s="1405"/>
      <c r="AP31" s="1406"/>
      <c r="AQ31" s="1263"/>
      <c r="AR31" s="1417"/>
      <c r="AS31" s="1198"/>
      <c r="AT31" s="1200"/>
      <c r="AU31" s="1200" t="str">
        <f t="shared" si="0"/>
        <v/>
      </c>
      <c r="AV31" s="1200"/>
      <c r="AW31" s="1200"/>
      <c r="AX31" s="1200"/>
      <c r="AY31" s="1198"/>
      <c r="AZ31" s="1198"/>
      <c r="BA31" s="1198"/>
      <c r="BB31" s="1198"/>
      <c r="BC31" s="1198"/>
      <c r="BD31" s="1198"/>
      <c r="BE31" s="1198"/>
    </row>
    <row r="32" spans="1:57" s="1176" customFormat="1" ht="15" customHeight="1">
      <c r="A32" s="1398"/>
      <c r="B32" s="1398"/>
      <c r="C32" s="1398"/>
      <c r="D32" s="1398"/>
      <c r="E32" s="1398"/>
      <c r="F32" s="1398"/>
      <c r="G32" s="1280"/>
      <c r="H32" s="1279"/>
      <c r="I32" s="1398"/>
      <c r="J32" s="1398"/>
      <c r="K32" s="1281"/>
      <c r="L32" s="1254"/>
      <c r="M32" s="1260" t="s">
        <v>24</v>
      </c>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262"/>
      <c r="AR32" s="1418"/>
      <c r="AS32" s="1198"/>
      <c r="AT32" s="1200"/>
      <c r="AU32" s="1200" t="str">
        <f t="shared" si="0"/>
        <v>Добавить вид теплоносителя (параметры теплоносителя)</v>
      </c>
      <c r="AV32" s="1200"/>
      <c r="AW32" s="1200"/>
      <c r="AX32" s="1200"/>
      <c r="AY32" s="1198"/>
      <c r="AZ32" s="1198"/>
      <c r="BA32" s="1198"/>
      <c r="BB32" s="1198"/>
      <c r="BC32" s="1198"/>
      <c r="BD32" s="1198"/>
      <c r="BE32" s="1198"/>
    </row>
    <row r="33" spans="1:57" s="1176" customFormat="1" ht="15" customHeight="1">
      <c r="A33" s="1398"/>
      <c r="B33" s="1398"/>
      <c r="C33" s="1398"/>
      <c r="D33" s="1398"/>
      <c r="E33" s="1398"/>
      <c r="F33" s="1280"/>
      <c r="G33" s="1280"/>
      <c r="H33" s="1279"/>
      <c r="I33" s="1398"/>
      <c r="J33" s="1280"/>
      <c r="K33" s="1281"/>
      <c r="L33" s="1254"/>
      <c r="M33" s="1259" t="s">
        <v>10</v>
      </c>
      <c r="N33" s="1193"/>
      <c r="O33" s="1193"/>
      <c r="P33" s="1193"/>
      <c r="Q33" s="1193"/>
      <c r="R33" s="1193"/>
      <c r="S33" s="1193"/>
      <c r="T33" s="1193"/>
      <c r="U33" s="1264"/>
      <c r="V33" s="1193"/>
      <c r="W33" s="1193"/>
      <c r="X33" s="1193"/>
      <c r="Y33" s="1193"/>
      <c r="Z33" s="1193"/>
      <c r="AA33" s="1193"/>
      <c r="AB33" s="1264"/>
      <c r="AC33" s="1193"/>
      <c r="AD33" s="1193"/>
      <c r="AE33" s="1193"/>
      <c r="AF33" s="1193"/>
      <c r="AG33" s="1193"/>
      <c r="AH33" s="1193"/>
      <c r="AI33" s="1264"/>
      <c r="AJ33" s="1193"/>
      <c r="AK33" s="1193"/>
      <c r="AL33" s="1193"/>
      <c r="AM33" s="1193"/>
      <c r="AN33" s="1193"/>
      <c r="AO33" s="1193"/>
      <c r="AP33" s="1264"/>
      <c r="AQ33" s="1193"/>
      <c r="AR33" s="1276"/>
      <c r="AS33" s="1198"/>
      <c r="AT33" s="1200"/>
      <c r="AU33" s="1200" t="str">
        <f t="shared" si="0"/>
        <v>Добавить группу потребителей</v>
      </c>
      <c r="AV33" s="1200"/>
      <c r="AW33" s="1200"/>
      <c r="AX33" s="1200"/>
      <c r="AY33" s="1198"/>
      <c r="AZ33" s="1198"/>
      <c r="BA33" s="1198"/>
      <c r="BB33" s="1198"/>
      <c r="BC33" s="1198"/>
      <c r="BD33" s="1198"/>
      <c r="BE33" s="1198"/>
    </row>
    <row r="34" spans="1:57" ht="15" customHeight="1">
      <c r="A34" s="1398"/>
      <c r="B34" s="1398"/>
      <c r="C34" s="1398"/>
      <c r="D34" s="1398"/>
      <c r="E34" s="910"/>
      <c r="F34" s="972"/>
      <c r="G34" s="972"/>
      <c r="H34" s="972"/>
      <c r="I34" s="925"/>
      <c r="J34" s="940"/>
      <c r="K34" s="909"/>
      <c r="L34" s="652"/>
      <c r="M34" s="947" t="s">
        <v>11</v>
      </c>
      <c r="N34" s="952"/>
      <c r="O34" s="952"/>
      <c r="P34" s="952"/>
      <c r="Q34" s="952"/>
      <c r="R34" s="952"/>
      <c r="S34" s="952"/>
      <c r="T34" s="952"/>
      <c r="U34" s="951"/>
      <c r="V34" s="1193"/>
      <c r="W34" s="1193"/>
      <c r="X34" s="1193"/>
      <c r="Y34" s="1193"/>
      <c r="Z34" s="1193"/>
      <c r="AA34" s="1193"/>
      <c r="AB34" s="1264"/>
      <c r="AC34" s="1193"/>
      <c r="AD34" s="1193"/>
      <c r="AE34" s="1193"/>
      <c r="AF34" s="1193"/>
      <c r="AG34" s="1193"/>
      <c r="AH34" s="1193"/>
      <c r="AI34" s="1264"/>
      <c r="AJ34" s="1193"/>
      <c r="AK34" s="1193"/>
      <c r="AL34" s="1193"/>
      <c r="AM34" s="1193"/>
      <c r="AN34" s="1193"/>
      <c r="AO34" s="1193"/>
      <c r="AP34" s="1264"/>
      <c r="AQ34" s="952"/>
      <c r="AR34" s="632"/>
      <c r="AT34" s="775"/>
      <c r="AU34" s="775" t="str">
        <f t="shared" si="0"/>
        <v>Добавить схему подключения</v>
      </c>
      <c r="AV34" s="775"/>
      <c r="AW34" s="775"/>
      <c r="AX34" s="775"/>
      <c r="BD34" s="954"/>
      <c r="BE34" s="954"/>
    </row>
    <row r="35" spans="1:57" ht="11.25">
      <c r="A35" s="936"/>
      <c r="B35" s="936"/>
      <c r="C35" s="936"/>
      <c r="D35" s="936"/>
      <c r="E35" s="936"/>
      <c r="F35" s="936"/>
      <c r="G35" s="936"/>
      <c r="H35" s="936"/>
      <c r="I35" s="936"/>
      <c r="J35" s="936"/>
      <c r="K35" s="936"/>
      <c r="AS35" s="936"/>
      <c r="AT35" s="936"/>
      <c r="AU35" s="936"/>
      <c r="AV35" s="936"/>
      <c r="AW35" s="936"/>
      <c r="AX35" s="936"/>
      <c r="AY35" s="936"/>
      <c r="AZ35" s="936"/>
      <c r="BA35" s="936"/>
      <c r="BB35" s="936"/>
      <c r="BC35" s="936"/>
    </row>
    <row r="36" spans="1:57" ht="90" customHeight="1">
      <c r="L36" s="1">
        <v>1</v>
      </c>
      <c r="M36" s="1391" t="s">
        <v>721</v>
      </c>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row>
  </sheetData>
  <sheetProtection password="FA9C" sheet="1" objects="1" scenarios="1" formatColumns="0" formatRows="0"/>
  <dataConsolidate/>
  <mergeCells count="98">
    <mergeCell ref="AR30:AR32"/>
    <mergeCell ref="AH30:AH31"/>
    <mergeCell ref="AI30:AI31"/>
    <mergeCell ref="AM30:AM31"/>
    <mergeCell ref="AN30:AN31"/>
    <mergeCell ref="AO30:AO31"/>
    <mergeCell ref="I28:I33"/>
    <mergeCell ref="O28:AQ28"/>
    <mergeCell ref="F29:F32"/>
    <mergeCell ref="J29:J32"/>
    <mergeCell ref="O29:AQ29"/>
    <mergeCell ref="R30:R31"/>
    <mergeCell ref="S30:S31"/>
    <mergeCell ref="T30:T31"/>
    <mergeCell ref="U30:U31"/>
    <mergeCell ref="Y30:Y31"/>
    <mergeCell ref="Z30:Z31"/>
    <mergeCell ref="AA30:AA31"/>
    <mergeCell ref="AB30:AB31"/>
    <mergeCell ref="AF30:AF31"/>
    <mergeCell ref="AG30:AG31"/>
    <mergeCell ref="AP30:AP31"/>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Z16:AA16"/>
    <mergeCell ref="Z17:AA17"/>
    <mergeCell ref="Y24:Y25"/>
    <mergeCell ref="Z24:Z25"/>
    <mergeCell ref="AA24:AA25"/>
    <mergeCell ref="AR24:AR26"/>
    <mergeCell ref="M36:AR36"/>
    <mergeCell ref="O21:AQ21"/>
    <mergeCell ref="E22:E27"/>
    <mergeCell ref="I22:I27"/>
    <mergeCell ref="O22:AQ22"/>
    <mergeCell ref="F23:F26"/>
    <mergeCell ref="J23:J26"/>
    <mergeCell ref="O23:AQ23"/>
    <mergeCell ref="R24:R25"/>
    <mergeCell ref="S24:S25"/>
    <mergeCell ref="T24:T25"/>
    <mergeCell ref="AB24:AB25"/>
    <mergeCell ref="AF24:AF25"/>
    <mergeCell ref="AG24:AG25"/>
    <mergeCell ref="E28:E33"/>
    <mergeCell ref="AH24:AH25"/>
    <mergeCell ref="S17:T17"/>
    <mergeCell ref="A18:A34"/>
    <mergeCell ref="O18:AQ18"/>
    <mergeCell ref="B19:B34"/>
    <mergeCell ref="O19:AQ19"/>
    <mergeCell ref="C20:C34"/>
    <mergeCell ref="O20:AQ20"/>
    <mergeCell ref="D21:D34"/>
    <mergeCell ref="U24:U25"/>
    <mergeCell ref="AG17:AH17"/>
    <mergeCell ref="AI24:AI25"/>
    <mergeCell ref="AN17:AO17"/>
    <mergeCell ref="AM24:AM25"/>
    <mergeCell ref="AN24:AN25"/>
    <mergeCell ref="AO24:AO25"/>
    <mergeCell ref="AP24:AP25"/>
    <mergeCell ref="O12:U12"/>
    <mergeCell ref="L13:AQ13"/>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 ref="V12:AB12"/>
    <mergeCell ref="Y15:AA15"/>
  </mergeCells>
  <dataValidations count="11">
    <dataValidation allowBlank="1" sqref="WWO983068:WWZ983074 KC65564:KN65570 TY65564:UJ65570 ADU65564:AEF65570 ANQ65564:AOB65570 AXM65564:AXX65570 BHI65564:BHT65570 BRE65564:BRP65570 CBA65564:CBL65570 CKW65564:CLH65570 CUS65564:CVD65570 DEO65564:DEZ65570 DOK65564:DOV65570 DYG65564:DYR65570 EIC65564:EIN65570 ERY65564:ESJ65570 FBU65564:FCF65570 FLQ65564:FMB65570 FVM65564:FVX65570 GFI65564:GFT65570 GPE65564:GPP65570 GZA65564:GZL65570 HIW65564:HJH65570 HSS65564:HTD65570 ICO65564:ICZ65570 IMK65564:IMV65570 IWG65564:IWR65570 JGC65564:JGN65570 JPY65564:JQJ65570 JZU65564:KAF65570 KJQ65564:KKB65570 KTM65564:KTX65570 LDI65564:LDT65570 LNE65564:LNP65570 LXA65564:LXL65570 MGW65564:MHH65570 MQS65564:MRD65570 NAO65564:NAZ65570 NKK65564:NKV65570 NUG65564:NUR65570 OEC65564:OEN65570 ONY65564:OOJ65570 OXU65564:OYF65570 PHQ65564:PIB65570 PRM65564:PRX65570 QBI65564:QBT65570 QLE65564:QLP65570 QVA65564:QVL65570 REW65564:RFH65570 ROS65564:RPD65570 RYO65564:RYZ65570 SIK65564:SIV65570 SSG65564:SSR65570 TCC65564:TCN65570 TLY65564:TMJ65570 TVU65564:TWF65570 UFQ65564:UGB65570 UPM65564:UPX65570 UZI65564:UZT65570 VJE65564:VJP65570 VTA65564:VTL65570 WCW65564:WDH65570 WMS65564:WND65570 WWO65564:WWZ65570 KC131100:KN131106 TY131100:UJ131106 ADU131100:AEF131106 ANQ131100:AOB131106 AXM131100:AXX131106 BHI131100:BHT131106 BRE131100:BRP131106 CBA131100:CBL131106 CKW131100:CLH131106 CUS131100:CVD131106 DEO131100:DEZ131106 DOK131100:DOV131106 DYG131100:DYR131106 EIC131100:EIN131106 ERY131100:ESJ131106 FBU131100:FCF131106 FLQ131100:FMB131106 FVM131100:FVX131106 GFI131100:GFT131106 GPE131100:GPP131106 GZA131100:GZL131106 HIW131100:HJH131106 HSS131100:HTD131106 ICO131100:ICZ131106 IMK131100:IMV131106 IWG131100:IWR131106 JGC131100:JGN131106 JPY131100:JQJ131106 JZU131100:KAF131106 KJQ131100:KKB131106 KTM131100:KTX131106 LDI131100:LDT131106 LNE131100:LNP131106 LXA131100:LXL131106 MGW131100:MHH131106 MQS131100:MRD131106 NAO131100:NAZ131106 NKK131100:NKV131106 NUG131100:NUR131106 OEC131100:OEN131106 ONY131100:OOJ131106 OXU131100:OYF131106 PHQ131100:PIB131106 PRM131100:PRX131106 QBI131100:QBT131106 QLE131100:QLP131106 QVA131100:QVL131106 REW131100:RFH131106 ROS131100:RPD131106 RYO131100:RYZ131106 SIK131100:SIV131106 SSG131100:SSR131106 TCC131100:TCN131106 TLY131100:TMJ131106 TVU131100:TWF131106 UFQ131100:UGB131106 UPM131100:UPX131106 UZI131100:UZT131106 VJE131100:VJP131106 VTA131100:VTL131106 WCW131100:WDH131106 WMS131100:WND131106 WWO131100:WWZ131106 KC196636:KN196642 TY196636:UJ196642 ADU196636:AEF196642 ANQ196636:AOB196642 AXM196636:AXX196642 BHI196636:BHT196642 BRE196636:BRP196642 CBA196636:CBL196642 CKW196636:CLH196642 CUS196636:CVD196642 DEO196636:DEZ196642 DOK196636:DOV196642 DYG196636:DYR196642 EIC196636:EIN196642 ERY196636:ESJ196642 FBU196636:FCF196642 FLQ196636:FMB196642 FVM196636:FVX196642 GFI196636:GFT196642 GPE196636:GPP196642 GZA196636:GZL196642 HIW196636:HJH196642 HSS196636:HTD196642 ICO196636:ICZ196642 IMK196636:IMV196642 IWG196636:IWR196642 JGC196636:JGN196642 JPY196636:JQJ196642 JZU196636:KAF196642 KJQ196636:KKB196642 KTM196636:KTX196642 LDI196636:LDT196642 LNE196636:LNP196642 LXA196636:LXL196642 MGW196636:MHH196642 MQS196636:MRD196642 NAO196636:NAZ196642 NKK196636:NKV196642 NUG196636:NUR196642 OEC196636:OEN196642 ONY196636:OOJ196642 OXU196636:OYF196642 PHQ196636:PIB196642 PRM196636:PRX196642 QBI196636:QBT196642 QLE196636:QLP196642 QVA196636:QVL196642 REW196636:RFH196642 ROS196636:RPD196642 RYO196636:RYZ196642 SIK196636:SIV196642 SSG196636:SSR196642 TCC196636:TCN196642 TLY196636:TMJ196642 TVU196636:TWF196642 UFQ196636:UGB196642 UPM196636:UPX196642 UZI196636:UZT196642 VJE196636:VJP196642 VTA196636:VTL196642 WCW196636:WDH196642 WMS196636:WND196642 WWO196636:WWZ196642 KC262172:KN262178 TY262172:UJ262178 ADU262172:AEF262178 ANQ262172:AOB262178 AXM262172:AXX262178 BHI262172:BHT262178 BRE262172:BRP262178 CBA262172:CBL262178 CKW262172:CLH262178 CUS262172:CVD262178 DEO262172:DEZ262178 DOK262172:DOV262178 DYG262172:DYR262178 EIC262172:EIN262178 ERY262172:ESJ262178 FBU262172:FCF262178 FLQ262172:FMB262178 FVM262172:FVX262178 GFI262172:GFT262178 GPE262172:GPP262178 GZA262172:GZL262178 HIW262172:HJH262178 HSS262172:HTD262178 ICO262172:ICZ262178 IMK262172:IMV262178 IWG262172:IWR262178 JGC262172:JGN262178 JPY262172:JQJ262178 JZU262172:KAF262178 KJQ262172:KKB262178 KTM262172:KTX262178 LDI262172:LDT262178 LNE262172:LNP262178 LXA262172:LXL262178 MGW262172:MHH262178 MQS262172:MRD262178 NAO262172:NAZ262178 NKK262172:NKV262178 NUG262172:NUR262178 OEC262172:OEN262178 ONY262172:OOJ262178 OXU262172:OYF262178 PHQ262172:PIB262178 PRM262172:PRX262178 QBI262172:QBT262178 QLE262172:QLP262178 QVA262172:QVL262178 REW262172:RFH262178 ROS262172:RPD262178 RYO262172:RYZ262178 SIK262172:SIV262178 SSG262172:SSR262178 TCC262172:TCN262178 TLY262172:TMJ262178 TVU262172:TWF262178 UFQ262172:UGB262178 UPM262172:UPX262178 UZI262172:UZT262178 VJE262172:VJP262178 VTA262172:VTL262178 WCW262172:WDH262178 WMS262172:WND262178 WWO262172:WWZ262178 KC327708:KN327714 TY327708:UJ327714 ADU327708:AEF327714 ANQ327708:AOB327714 AXM327708:AXX327714 BHI327708:BHT327714 BRE327708:BRP327714 CBA327708:CBL327714 CKW327708:CLH327714 CUS327708:CVD327714 DEO327708:DEZ327714 DOK327708:DOV327714 DYG327708:DYR327714 EIC327708:EIN327714 ERY327708:ESJ327714 FBU327708:FCF327714 FLQ327708:FMB327714 FVM327708:FVX327714 GFI327708:GFT327714 GPE327708:GPP327714 GZA327708:GZL327714 HIW327708:HJH327714 HSS327708:HTD327714 ICO327708:ICZ327714 IMK327708:IMV327714 IWG327708:IWR327714 JGC327708:JGN327714 JPY327708:JQJ327714 JZU327708:KAF327714 KJQ327708:KKB327714 KTM327708:KTX327714 LDI327708:LDT327714 LNE327708:LNP327714 LXA327708:LXL327714 MGW327708:MHH327714 MQS327708:MRD327714 NAO327708:NAZ327714 NKK327708:NKV327714 NUG327708:NUR327714 OEC327708:OEN327714 ONY327708:OOJ327714 OXU327708:OYF327714 PHQ327708:PIB327714 PRM327708:PRX327714 QBI327708:QBT327714 QLE327708:QLP327714 QVA327708:QVL327714 REW327708:RFH327714 ROS327708:RPD327714 RYO327708:RYZ327714 SIK327708:SIV327714 SSG327708:SSR327714 TCC327708:TCN327714 TLY327708:TMJ327714 TVU327708:TWF327714 UFQ327708:UGB327714 UPM327708:UPX327714 UZI327708:UZT327714 VJE327708:VJP327714 VTA327708:VTL327714 WCW327708:WDH327714 WMS327708:WND327714 WWO327708:WWZ327714 KC393244:KN393250 TY393244:UJ393250 ADU393244:AEF393250 ANQ393244:AOB393250 AXM393244:AXX393250 BHI393244:BHT393250 BRE393244:BRP393250 CBA393244:CBL393250 CKW393244:CLH393250 CUS393244:CVD393250 DEO393244:DEZ393250 DOK393244:DOV393250 DYG393244:DYR393250 EIC393244:EIN393250 ERY393244:ESJ393250 FBU393244:FCF393250 FLQ393244:FMB393250 FVM393244:FVX393250 GFI393244:GFT393250 GPE393244:GPP393250 GZA393244:GZL393250 HIW393244:HJH393250 HSS393244:HTD393250 ICO393244:ICZ393250 IMK393244:IMV393250 IWG393244:IWR393250 JGC393244:JGN393250 JPY393244:JQJ393250 JZU393244:KAF393250 KJQ393244:KKB393250 KTM393244:KTX393250 LDI393244:LDT393250 LNE393244:LNP393250 LXA393244:LXL393250 MGW393244:MHH393250 MQS393244:MRD393250 NAO393244:NAZ393250 NKK393244:NKV393250 NUG393244:NUR393250 OEC393244:OEN393250 ONY393244:OOJ393250 OXU393244:OYF393250 PHQ393244:PIB393250 PRM393244:PRX393250 QBI393244:QBT393250 QLE393244:QLP393250 QVA393244:QVL393250 REW393244:RFH393250 ROS393244:RPD393250 RYO393244:RYZ393250 SIK393244:SIV393250 SSG393244:SSR393250 TCC393244:TCN393250 TLY393244:TMJ393250 TVU393244:TWF393250 UFQ393244:UGB393250 UPM393244:UPX393250 UZI393244:UZT393250 VJE393244:VJP393250 VTA393244:VTL393250 WCW393244:WDH393250 WMS393244:WND393250 WWO393244:WWZ393250 KC458780:KN458786 TY458780:UJ458786 ADU458780:AEF458786 ANQ458780:AOB458786 AXM458780:AXX458786 BHI458780:BHT458786 BRE458780:BRP458786 CBA458780:CBL458786 CKW458780:CLH458786 CUS458780:CVD458786 DEO458780:DEZ458786 DOK458780:DOV458786 DYG458780:DYR458786 EIC458780:EIN458786 ERY458780:ESJ458786 FBU458780:FCF458786 FLQ458780:FMB458786 FVM458780:FVX458786 GFI458780:GFT458786 GPE458780:GPP458786 GZA458780:GZL458786 HIW458780:HJH458786 HSS458780:HTD458786 ICO458780:ICZ458786 IMK458780:IMV458786 IWG458780:IWR458786 JGC458780:JGN458786 JPY458780:JQJ458786 JZU458780:KAF458786 KJQ458780:KKB458786 KTM458780:KTX458786 LDI458780:LDT458786 LNE458780:LNP458786 LXA458780:LXL458786 MGW458780:MHH458786 MQS458780:MRD458786 NAO458780:NAZ458786 NKK458780:NKV458786 NUG458780:NUR458786 OEC458780:OEN458786 ONY458780:OOJ458786 OXU458780:OYF458786 PHQ458780:PIB458786 PRM458780:PRX458786 QBI458780:QBT458786 QLE458780:QLP458786 QVA458780:QVL458786 REW458780:RFH458786 ROS458780:RPD458786 RYO458780:RYZ458786 SIK458780:SIV458786 SSG458780:SSR458786 TCC458780:TCN458786 TLY458780:TMJ458786 TVU458780:TWF458786 UFQ458780:UGB458786 UPM458780:UPX458786 UZI458780:UZT458786 VJE458780:VJP458786 VTA458780:VTL458786 WCW458780:WDH458786 WMS458780:WND458786 WWO458780:WWZ458786 KC524316:KN524322 TY524316:UJ524322 ADU524316:AEF524322 ANQ524316:AOB524322 AXM524316:AXX524322 BHI524316:BHT524322 BRE524316:BRP524322 CBA524316:CBL524322 CKW524316:CLH524322 CUS524316:CVD524322 DEO524316:DEZ524322 DOK524316:DOV524322 DYG524316:DYR524322 EIC524316:EIN524322 ERY524316:ESJ524322 FBU524316:FCF524322 FLQ524316:FMB524322 FVM524316:FVX524322 GFI524316:GFT524322 GPE524316:GPP524322 GZA524316:GZL524322 HIW524316:HJH524322 HSS524316:HTD524322 ICO524316:ICZ524322 IMK524316:IMV524322 IWG524316:IWR524322 JGC524316:JGN524322 JPY524316:JQJ524322 JZU524316:KAF524322 KJQ524316:KKB524322 KTM524316:KTX524322 LDI524316:LDT524322 LNE524316:LNP524322 LXA524316:LXL524322 MGW524316:MHH524322 MQS524316:MRD524322 NAO524316:NAZ524322 NKK524316:NKV524322 NUG524316:NUR524322 OEC524316:OEN524322 ONY524316:OOJ524322 OXU524316:OYF524322 PHQ524316:PIB524322 PRM524316:PRX524322 QBI524316:QBT524322 QLE524316:QLP524322 QVA524316:QVL524322 REW524316:RFH524322 ROS524316:RPD524322 RYO524316:RYZ524322 SIK524316:SIV524322 SSG524316:SSR524322 TCC524316:TCN524322 TLY524316:TMJ524322 TVU524316:TWF524322 UFQ524316:UGB524322 UPM524316:UPX524322 UZI524316:UZT524322 VJE524316:VJP524322 VTA524316:VTL524322 WCW524316:WDH524322 WMS524316:WND524322 WWO524316:WWZ524322 KC589852:KN589858 TY589852:UJ589858 ADU589852:AEF589858 ANQ589852:AOB589858 AXM589852:AXX589858 BHI589852:BHT589858 BRE589852:BRP589858 CBA589852:CBL589858 CKW589852:CLH589858 CUS589852:CVD589858 DEO589852:DEZ589858 DOK589852:DOV589858 DYG589852:DYR589858 EIC589852:EIN589858 ERY589852:ESJ589858 FBU589852:FCF589858 FLQ589852:FMB589858 FVM589852:FVX589858 GFI589852:GFT589858 GPE589852:GPP589858 GZA589852:GZL589858 HIW589852:HJH589858 HSS589852:HTD589858 ICO589852:ICZ589858 IMK589852:IMV589858 IWG589852:IWR589858 JGC589852:JGN589858 JPY589852:JQJ589858 JZU589852:KAF589858 KJQ589852:KKB589858 KTM589852:KTX589858 LDI589852:LDT589858 LNE589852:LNP589858 LXA589852:LXL589858 MGW589852:MHH589858 MQS589852:MRD589858 NAO589852:NAZ589858 NKK589852:NKV589858 NUG589852:NUR589858 OEC589852:OEN589858 ONY589852:OOJ589858 OXU589852:OYF589858 PHQ589852:PIB589858 PRM589852:PRX589858 QBI589852:QBT589858 QLE589852:QLP589858 QVA589852:QVL589858 REW589852:RFH589858 ROS589852:RPD589858 RYO589852:RYZ589858 SIK589852:SIV589858 SSG589852:SSR589858 TCC589852:TCN589858 TLY589852:TMJ589858 TVU589852:TWF589858 UFQ589852:UGB589858 UPM589852:UPX589858 UZI589852:UZT589858 VJE589852:VJP589858 VTA589852:VTL589858 WCW589852:WDH589858 WMS589852:WND589858 WWO589852:WWZ589858 KC655388:KN655394 TY655388:UJ655394 ADU655388:AEF655394 ANQ655388:AOB655394 AXM655388:AXX655394 BHI655388:BHT655394 BRE655388:BRP655394 CBA655388:CBL655394 CKW655388:CLH655394 CUS655388:CVD655394 DEO655388:DEZ655394 DOK655388:DOV655394 DYG655388:DYR655394 EIC655388:EIN655394 ERY655388:ESJ655394 FBU655388:FCF655394 FLQ655388:FMB655394 FVM655388:FVX655394 GFI655388:GFT655394 GPE655388:GPP655394 GZA655388:GZL655394 HIW655388:HJH655394 HSS655388:HTD655394 ICO655388:ICZ655394 IMK655388:IMV655394 IWG655388:IWR655394 JGC655388:JGN655394 JPY655388:JQJ655394 JZU655388:KAF655394 KJQ655388:KKB655394 KTM655388:KTX655394 LDI655388:LDT655394 LNE655388:LNP655394 LXA655388:LXL655394 MGW655388:MHH655394 MQS655388:MRD655394 NAO655388:NAZ655394 NKK655388:NKV655394 NUG655388:NUR655394 OEC655388:OEN655394 ONY655388:OOJ655394 OXU655388:OYF655394 PHQ655388:PIB655394 PRM655388:PRX655394 QBI655388:QBT655394 QLE655388:QLP655394 QVA655388:QVL655394 REW655388:RFH655394 ROS655388:RPD655394 RYO655388:RYZ655394 SIK655388:SIV655394 SSG655388:SSR655394 TCC655388:TCN655394 TLY655388:TMJ655394 TVU655388:TWF655394 UFQ655388:UGB655394 UPM655388:UPX655394 UZI655388:UZT655394 VJE655388:VJP655394 VTA655388:VTL655394 WCW655388:WDH655394 WMS655388:WND655394 WWO655388:WWZ655394 KC720924:KN720930 TY720924:UJ720930 ADU720924:AEF720930 ANQ720924:AOB720930 AXM720924:AXX720930 BHI720924:BHT720930 BRE720924:BRP720930 CBA720924:CBL720930 CKW720924:CLH720930 CUS720924:CVD720930 DEO720924:DEZ720930 DOK720924:DOV720930 DYG720924:DYR720930 EIC720924:EIN720930 ERY720924:ESJ720930 FBU720924:FCF720930 FLQ720924:FMB720930 FVM720924:FVX720930 GFI720924:GFT720930 GPE720924:GPP720930 GZA720924:GZL720930 HIW720924:HJH720930 HSS720924:HTD720930 ICO720924:ICZ720930 IMK720924:IMV720930 IWG720924:IWR720930 JGC720924:JGN720930 JPY720924:JQJ720930 JZU720924:KAF720930 KJQ720924:KKB720930 KTM720924:KTX720930 LDI720924:LDT720930 LNE720924:LNP720930 LXA720924:LXL720930 MGW720924:MHH720930 MQS720924:MRD720930 NAO720924:NAZ720930 NKK720924:NKV720930 NUG720924:NUR720930 OEC720924:OEN720930 ONY720924:OOJ720930 OXU720924:OYF720930 PHQ720924:PIB720930 PRM720924:PRX720930 QBI720924:QBT720930 QLE720924:QLP720930 QVA720924:QVL720930 REW720924:RFH720930 ROS720924:RPD720930 RYO720924:RYZ720930 SIK720924:SIV720930 SSG720924:SSR720930 TCC720924:TCN720930 TLY720924:TMJ720930 TVU720924:TWF720930 UFQ720924:UGB720930 UPM720924:UPX720930 UZI720924:UZT720930 VJE720924:VJP720930 VTA720924:VTL720930 WCW720924:WDH720930 WMS720924:WND720930 WWO720924:WWZ720930 KC786460:KN786466 TY786460:UJ786466 ADU786460:AEF786466 ANQ786460:AOB786466 AXM786460:AXX786466 BHI786460:BHT786466 BRE786460:BRP786466 CBA786460:CBL786466 CKW786460:CLH786466 CUS786460:CVD786466 DEO786460:DEZ786466 DOK786460:DOV786466 DYG786460:DYR786466 EIC786460:EIN786466 ERY786460:ESJ786466 FBU786460:FCF786466 FLQ786460:FMB786466 FVM786460:FVX786466 GFI786460:GFT786466 GPE786460:GPP786466 GZA786460:GZL786466 HIW786460:HJH786466 HSS786460:HTD786466 ICO786460:ICZ786466 IMK786460:IMV786466 IWG786460:IWR786466 JGC786460:JGN786466 JPY786460:JQJ786466 JZU786460:KAF786466 KJQ786460:KKB786466 KTM786460:KTX786466 LDI786460:LDT786466 LNE786460:LNP786466 LXA786460:LXL786466 MGW786460:MHH786466 MQS786460:MRD786466 NAO786460:NAZ786466 NKK786460:NKV786466 NUG786460:NUR786466 OEC786460:OEN786466 ONY786460:OOJ786466 OXU786460:OYF786466 PHQ786460:PIB786466 PRM786460:PRX786466 QBI786460:QBT786466 QLE786460:QLP786466 QVA786460:QVL786466 REW786460:RFH786466 ROS786460:RPD786466 RYO786460:RYZ786466 SIK786460:SIV786466 SSG786460:SSR786466 TCC786460:TCN786466 TLY786460:TMJ786466 TVU786460:TWF786466 UFQ786460:UGB786466 UPM786460:UPX786466 UZI786460:UZT786466 VJE786460:VJP786466 VTA786460:VTL786466 WCW786460:WDH786466 WMS786460:WND786466 WWO786460:WWZ786466 KC851996:KN852002 TY851996:UJ852002 ADU851996:AEF852002 ANQ851996:AOB852002 AXM851996:AXX852002 BHI851996:BHT852002 BRE851996:BRP852002 CBA851996:CBL852002 CKW851996:CLH852002 CUS851996:CVD852002 DEO851996:DEZ852002 DOK851996:DOV852002 DYG851996:DYR852002 EIC851996:EIN852002 ERY851996:ESJ852002 FBU851996:FCF852002 FLQ851996:FMB852002 FVM851996:FVX852002 GFI851996:GFT852002 GPE851996:GPP852002 GZA851996:GZL852002 HIW851996:HJH852002 HSS851996:HTD852002 ICO851996:ICZ852002 IMK851996:IMV852002 IWG851996:IWR852002 JGC851996:JGN852002 JPY851996:JQJ852002 JZU851996:KAF852002 KJQ851996:KKB852002 KTM851996:KTX852002 LDI851996:LDT852002 LNE851996:LNP852002 LXA851996:LXL852002 MGW851996:MHH852002 MQS851996:MRD852002 NAO851996:NAZ852002 NKK851996:NKV852002 NUG851996:NUR852002 OEC851996:OEN852002 ONY851996:OOJ852002 OXU851996:OYF852002 PHQ851996:PIB852002 PRM851996:PRX852002 QBI851996:QBT852002 QLE851996:QLP852002 QVA851996:QVL852002 REW851996:RFH852002 ROS851996:RPD852002 RYO851996:RYZ852002 SIK851996:SIV852002 SSG851996:SSR852002 TCC851996:TCN852002 TLY851996:TMJ852002 TVU851996:TWF852002 UFQ851996:UGB852002 UPM851996:UPX852002 UZI851996:UZT852002 VJE851996:VJP852002 VTA851996:VTL852002 WCW851996:WDH852002 WMS851996:WND852002 WWO851996:WWZ852002 KC917532:KN917538 TY917532:UJ917538 ADU917532:AEF917538 ANQ917532:AOB917538 AXM917532:AXX917538 BHI917532:BHT917538 BRE917532:BRP917538 CBA917532:CBL917538 CKW917532:CLH917538 CUS917532:CVD917538 DEO917532:DEZ917538 DOK917532:DOV917538 DYG917532:DYR917538 EIC917532:EIN917538 ERY917532:ESJ917538 FBU917532:FCF917538 FLQ917532:FMB917538 FVM917532:FVX917538 GFI917532:GFT917538 GPE917532:GPP917538 GZA917532:GZL917538 HIW917532:HJH917538 HSS917532:HTD917538 ICO917532:ICZ917538 IMK917532:IMV917538 IWG917532:IWR917538 JGC917532:JGN917538 JPY917532:JQJ917538 JZU917532:KAF917538 KJQ917532:KKB917538 KTM917532:KTX917538 LDI917532:LDT917538 LNE917532:LNP917538 LXA917532:LXL917538 MGW917532:MHH917538 MQS917532:MRD917538 NAO917532:NAZ917538 NKK917532:NKV917538 NUG917532:NUR917538 OEC917532:OEN917538 ONY917532:OOJ917538 OXU917532:OYF917538 PHQ917532:PIB917538 PRM917532:PRX917538 QBI917532:QBT917538 QLE917532:QLP917538 QVA917532:QVL917538 REW917532:RFH917538 ROS917532:RPD917538 RYO917532:RYZ917538 SIK917532:SIV917538 SSG917532:SSR917538 TCC917532:TCN917538 TLY917532:TMJ917538 TVU917532:TWF917538 UFQ917532:UGB917538 UPM917532:UPX917538 UZI917532:UZT917538 VJE917532:VJP917538 VTA917532:VTL917538 WCW917532:WDH917538 WMS917532:WND917538 WWO917532:WWZ917538 KC983068:KN983074 TY983068:UJ983074 ADU983068:AEF983074 ANQ983068:AOB983074 AXM983068:AXX983074 BHI983068:BHT983074 BRE983068:BRP983074 CBA983068:CBL983074 CKW983068:CLH983074 CUS983068:CVD983074 DEO983068:DEZ983074 DOK983068:DOV983074 DYG983068:DYR983074 EIC983068:EIN983074 ERY983068:ESJ983074 FBU983068:FCF983074 FLQ983068:FMB983074 FVM983068:FVX983074 GFI983068:GFT983074 GPE983068:GPP983074 GZA983068:GZL983074 HIW983068:HJH983074 HSS983068:HTD983074 ICO983068:ICZ983074 IMK983068:IMV983074 IWG983068:IWR983074 JGC983068:JGN983074 JPY983068:JQJ983074 JZU983068:KAF983074 KJQ983068:KKB983074 KTM983068:KTX983074 LDI983068:LDT983074 LNE983068:LNP983074 LXA983068:LXL983074 MGW983068:MHH983074 MQS983068:MRD983074 NAO983068:NAZ983074 NKK983068:NKV983074 NUG983068:NUR983074 OEC983068:OEN983074 ONY983068:OOJ983074 OXU983068:OYF983074 PHQ983068:PIB983074 PRM983068:PRX983074 QBI983068:QBT983074 QLE983068:QLP983074 QVA983068:QVL983074 REW983068:RFH983074 ROS983068:RPD983074 RYO983068:RYZ983074 SIK983068:SIV983074 SSG983068:SSR983074 TCC983068:TCN983074 TLY983068:TMJ983074 TVU983068:TWF983074 UFQ983068:UGB983074 UPM983068:UPX983074 UZI983068:UZT983074 VJE983068:VJP983074 VTA983068:VTL983074 WCW983068:WDH983074 WMS983068:WND983074 ADU32:AEF34 TY32:UJ34 KC32:KN34 WWO32:WWZ34 WMS32:WND34 WCW32:WDH34 VTA32:VTL34 VJE32:VJP34 UZI32:UZT34 UPM32:UPX34 UFQ32:UGB34 TVU32:TWF34 TLY32:TMJ34 TCC32:TCN34 SSG32:SSR34 SIK32:SIV34 RYO32:RYZ34 ROS32:RPD34 REW32:RFH34 QVA32:QVL34 QLE32:QLP34 QBI32:QBT34 PRM32:PRX34 PHQ32:PIB34 OXU32:OYF34 ONY32:OOJ34 OEC32:OEN34 NUG32:NUR34 NKK32:NKV34 NAO32:NAZ34 MQS32:MRD34 MGW32:MHH34 LXA32:LXL34 LNE32:LNP34 LDI32:LDT34 KTM32:KTX34 KJQ32:KKB34 JZU32:KAF34 JPY32:JQJ34 JGC32:JGN34 IWG32:IWR34 IMK32:IMV34 ICO32:ICZ34 HSS32:HTD34 HIW32:HJH34 GZA32:GZL34 GPE32:GPP34 GFI32:GFT34 FVM32:FVX34 FLQ32:FMB34 FBU32:FCF34 ERY32:ESJ34 EIC32:EIN34 DYG32:DYR34 DOK32:DOV34 DEO32:DEZ34 CUS32:CVD34 CKW32:CLH34 CBA32:CBL34 BRE32:BRP34 BHI32:BHT34 AXM32:AXX34 L33:AR34 L26:AQ26 L65564:AR65570 L983068:AR983074 L917532:AR917538 L851996:AR852002 L786460:AR786466 L720924:AR720930 L655388:AR655394 L589852:AR589858 L524316:AR524322 L458780:AR458786 L393244:AR393250 L327708:AR327714 L262172:AR262178 L196636:AR196642 L131100:AR131106 L27:AR27 AXM26:AXX27 BHI26:BHT27 BRE26:BRP27 CBA26:CBL27 CKW26:CLH27 CUS26:CVD27 DEO26:DEZ27 DOK26:DOV27 DYG26:DYR27 EIC26:EIN27 ERY26:ESJ27 FBU26:FCF27 FLQ26:FMB27 FVM26:FVX27 GFI26:GFT27 GPE26:GPP27 GZA26:GZL27 HIW26:HJH27 HSS26:HTD27 ICO26:ICZ27 IMK26:IMV27 IWG26:IWR27 JGC26:JGN27 JPY26:JQJ27 JZU26:KAF27 KJQ26:KKB27 KTM26:KTX27 LDI26:LDT27 LNE26:LNP27 LXA26:LXL27 MGW26:MHH27 MQS26:MRD27 NAO26:NAZ27 NKK26:NKV27 NUG26:NUR27 OEC26:OEN27 ONY26:OOJ27 OXU26:OYF27 PHQ26:PIB27 PRM26:PRX27 QBI26:QBT27 QLE26:QLP27 QVA26:QVL27 REW26:RFH27 ROS26:RPD27 RYO26:RYZ27 SIK26:SIV27 SSG26:SSR27 TCC26:TCN27 TLY26:TMJ27 TVU26:TWF27 UFQ26:UGB27 UPM26:UPX27 UZI26:UZT27 VJE26:VJP27 VTA26:VTL27 WCW26:WDH27 WMS26:WND27 WWO26:WWZ27 KC26:KN27 TY26:UJ27 ADU26:AEF27 ANQ26:AOB27 ANQ32:AOB34 L32:AQ32"/>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Q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Q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Q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Q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Q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Q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Q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Q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Q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Q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Q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Q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Q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Q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983067 X65563 X131099 X196635 X262171 X327707 X393243 X458779 X524315 X589851 X655387 X720923 X786459 X851995 X917531 X25 AE983067 AE65563 AE131099 AE196635 AE262171 AE327707 AE393243 AE458779 AE524315 AE589851 AE655387 AE720923 AE786459 AE851995 AE917531 AE25 AL983067 AL65563 AL131099 AL196635 AL262171 AL327707 AL393243 AL458779 AL524315 AL589851 AL655387 AL720923 AL786459 AL851995 AL917531 AL25 Q31 KH31 UD31 ADZ31 ANV31 AXR31 BHN31 BRJ31 CBF31 CLB31 CUX31 DET31 DOP31 DYL31 EIH31 ESD31 FBZ31 FLV31 FVR31 GFN31 GPJ31 GZF31 HJB31 HSX31 ICT31 IMP31 IWL31 JGH31 JQD31 JZZ31 KJV31 KTR31 LDN31 LNJ31 LXF31 MHB31 MQX31 NAT31 NKP31 NUL31 OEH31 OOD31 OXZ31 PHV31 PRR31 QBN31 QLJ31 QVF31 RFB31 ROX31 RYT31 SIP31 SSL31 TCH31 TMD31 TVZ31 UFV31 UPR31 UZN31 VJJ31 VTF31 WDB31 WMX31 WWT31 X31 AE31 AL31"/>
    <dataValidation allowBlank="1" showInputMessage="1" showErrorMessage="1" prompt="Для выбора выполните двойной щелчок левой клавиши мыши по соответствующей ячейке." sqref="S65562 KJ65562 UF65562 AEB65562 ANX65562 AXT65562 BHP65562 BRL65562 CBH65562 CLD65562 CUZ65562 DEV65562 DOR65562 DYN65562 EIJ65562 ESF65562 FCB65562 FLX65562 FVT65562 GFP65562 GPL65562 GZH65562 HJD65562 HSZ65562 ICV65562 IMR65562 IWN65562 JGJ65562 JQF65562 KAB65562 KJX65562 KTT65562 LDP65562 LNL65562 LXH65562 MHD65562 MQZ65562 NAV65562 NKR65562 NUN65562 OEJ65562 OOF65562 OYB65562 PHX65562 PRT65562 QBP65562 QLL65562 QVH65562 RFD65562 ROZ65562 RYV65562 SIR65562 SSN65562 TCJ65562 TMF65562 TWB65562 UFX65562 UPT65562 UZP65562 VJL65562 VTH65562 WDD65562 WMZ65562 WWV65562 S131098 KJ131098 UF131098 AEB131098 ANX131098 AXT131098 BHP131098 BRL131098 CBH131098 CLD131098 CUZ131098 DEV131098 DOR131098 DYN131098 EIJ131098 ESF131098 FCB131098 FLX131098 FVT131098 GFP131098 GPL131098 GZH131098 HJD131098 HSZ131098 ICV131098 IMR131098 IWN131098 JGJ131098 JQF131098 KAB131098 KJX131098 KTT131098 LDP131098 LNL131098 LXH131098 MHD131098 MQZ131098 NAV131098 NKR131098 NUN131098 OEJ131098 OOF131098 OYB131098 PHX131098 PRT131098 QBP131098 QLL131098 QVH131098 RFD131098 ROZ131098 RYV131098 SIR131098 SSN131098 TCJ131098 TMF131098 TWB131098 UFX131098 UPT131098 UZP131098 VJL131098 VTH131098 WDD131098 WMZ131098 WWV131098 S196634 KJ196634 UF196634 AEB196634 ANX196634 AXT196634 BHP196634 BRL196634 CBH196634 CLD196634 CUZ196634 DEV196634 DOR196634 DYN196634 EIJ196634 ESF196634 FCB196634 FLX196634 FVT196634 GFP196634 GPL196634 GZH196634 HJD196634 HSZ196634 ICV196634 IMR196634 IWN196634 JGJ196634 JQF196634 KAB196634 KJX196634 KTT196634 LDP196634 LNL196634 LXH196634 MHD196634 MQZ196634 NAV196634 NKR196634 NUN196634 OEJ196634 OOF196634 OYB196634 PHX196634 PRT196634 QBP196634 QLL196634 QVH196634 RFD196634 ROZ196634 RYV196634 SIR196634 SSN196634 TCJ196634 TMF196634 TWB196634 UFX196634 UPT196634 UZP196634 VJL196634 VTH196634 WDD196634 WMZ196634 WWV196634 S262170 KJ262170 UF262170 AEB262170 ANX262170 AXT262170 BHP262170 BRL262170 CBH262170 CLD262170 CUZ262170 DEV262170 DOR262170 DYN262170 EIJ262170 ESF262170 FCB262170 FLX262170 FVT262170 GFP262170 GPL262170 GZH262170 HJD262170 HSZ262170 ICV262170 IMR262170 IWN262170 JGJ262170 JQF262170 KAB262170 KJX262170 KTT262170 LDP262170 LNL262170 LXH262170 MHD262170 MQZ262170 NAV262170 NKR262170 NUN262170 OEJ262170 OOF262170 OYB262170 PHX262170 PRT262170 QBP262170 QLL262170 QVH262170 RFD262170 ROZ262170 RYV262170 SIR262170 SSN262170 TCJ262170 TMF262170 TWB262170 UFX262170 UPT262170 UZP262170 VJL262170 VTH262170 WDD262170 WMZ262170 WWV262170 S327706 KJ327706 UF327706 AEB327706 ANX327706 AXT327706 BHP327706 BRL327706 CBH327706 CLD327706 CUZ327706 DEV327706 DOR327706 DYN327706 EIJ327706 ESF327706 FCB327706 FLX327706 FVT327706 GFP327706 GPL327706 GZH327706 HJD327706 HSZ327706 ICV327706 IMR327706 IWN327706 JGJ327706 JQF327706 KAB327706 KJX327706 KTT327706 LDP327706 LNL327706 LXH327706 MHD327706 MQZ327706 NAV327706 NKR327706 NUN327706 OEJ327706 OOF327706 OYB327706 PHX327706 PRT327706 QBP327706 QLL327706 QVH327706 RFD327706 ROZ327706 RYV327706 SIR327706 SSN327706 TCJ327706 TMF327706 TWB327706 UFX327706 UPT327706 UZP327706 VJL327706 VTH327706 WDD327706 WMZ327706 WWV327706 S393242 KJ393242 UF393242 AEB393242 ANX393242 AXT393242 BHP393242 BRL393242 CBH393242 CLD393242 CUZ393242 DEV393242 DOR393242 DYN393242 EIJ393242 ESF393242 FCB393242 FLX393242 FVT393242 GFP393242 GPL393242 GZH393242 HJD393242 HSZ393242 ICV393242 IMR393242 IWN393242 JGJ393242 JQF393242 KAB393242 KJX393242 KTT393242 LDP393242 LNL393242 LXH393242 MHD393242 MQZ393242 NAV393242 NKR393242 NUN393242 OEJ393242 OOF393242 OYB393242 PHX393242 PRT393242 QBP393242 QLL393242 QVH393242 RFD393242 ROZ393242 RYV393242 SIR393242 SSN393242 TCJ393242 TMF393242 TWB393242 UFX393242 UPT393242 UZP393242 VJL393242 VTH393242 WDD393242 WMZ393242 WWV393242 S458778 KJ458778 UF458778 AEB458778 ANX458778 AXT458778 BHP458778 BRL458778 CBH458778 CLD458778 CUZ458778 DEV458778 DOR458778 DYN458778 EIJ458778 ESF458778 FCB458778 FLX458778 FVT458778 GFP458778 GPL458778 GZH458778 HJD458778 HSZ458778 ICV458778 IMR458778 IWN458778 JGJ458778 JQF458778 KAB458778 KJX458778 KTT458778 LDP458778 LNL458778 LXH458778 MHD458778 MQZ458778 NAV458778 NKR458778 NUN458778 OEJ458778 OOF458778 OYB458778 PHX458778 PRT458778 QBP458778 QLL458778 QVH458778 RFD458778 ROZ458778 RYV458778 SIR458778 SSN458778 TCJ458778 TMF458778 TWB458778 UFX458778 UPT458778 UZP458778 VJL458778 VTH458778 WDD458778 WMZ458778 WWV458778 S524314 KJ524314 UF524314 AEB524314 ANX524314 AXT524314 BHP524314 BRL524314 CBH524314 CLD524314 CUZ524314 DEV524314 DOR524314 DYN524314 EIJ524314 ESF524314 FCB524314 FLX524314 FVT524314 GFP524314 GPL524314 GZH524314 HJD524314 HSZ524314 ICV524314 IMR524314 IWN524314 JGJ524314 JQF524314 KAB524314 KJX524314 KTT524314 LDP524314 LNL524314 LXH524314 MHD524314 MQZ524314 NAV524314 NKR524314 NUN524314 OEJ524314 OOF524314 OYB524314 PHX524314 PRT524314 QBP524314 QLL524314 QVH524314 RFD524314 ROZ524314 RYV524314 SIR524314 SSN524314 TCJ524314 TMF524314 TWB524314 UFX524314 UPT524314 UZP524314 VJL524314 VTH524314 WDD524314 WMZ524314 WWV524314 S589850 KJ589850 UF589850 AEB589850 ANX589850 AXT589850 BHP589850 BRL589850 CBH589850 CLD589850 CUZ589850 DEV589850 DOR589850 DYN589850 EIJ589850 ESF589850 FCB589850 FLX589850 FVT589850 GFP589850 GPL589850 GZH589850 HJD589850 HSZ589850 ICV589850 IMR589850 IWN589850 JGJ589850 JQF589850 KAB589850 KJX589850 KTT589850 LDP589850 LNL589850 LXH589850 MHD589850 MQZ589850 NAV589850 NKR589850 NUN589850 OEJ589850 OOF589850 OYB589850 PHX589850 PRT589850 QBP589850 QLL589850 QVH589850 RFD589850 ROZ589850 RYV589850 SIR589850 SSN589850 TCJ589850 TMF589850 TWB589850 UFX589850 UPT589850 UZP589850 VJL589850 VTH589850 WDD589850 WMZ589850 WWV589850 S655386 KJ655386 UF655386 AEB655386 ANX655386 AXT655386 BHP655386 BRL655386 CBH655386 CLD655386 CUZ655386 DEV655386 DOR655386 DYN655386 EIJ655386 ESF655386 FCB655386 FLX655386 FVT655386 GFP655386 GPL655386 GZH655386 HJD655386 HSZ655386 ICV655386 IMR655386 IWN655386 JGJ655386 JQF655386 KAB655386 KJX655386 KTT655386 LDP655386 LNL655386 LXH655386 MHD655386 MQZ655386 NAV655386 NKR655386 NUN655386 OEJ655386 OOF655386 OYB655386 PHX655386 PRT655386 QBP655386 QLL655386 QVH655386 RFD655386 ROZ655386 RYV655386 SIR655386 SSN655386 TCJ655386 TMF655386 TWB655386 UFX655386 UPT655386 UZP655386 VJL655386 VTH655386 WDD655386 WMZ655386 WWV655386 S720922 KJ720922 UF720922 AEB720922 ANX720922 AXT720922 BHP720922 BRL720922 CBH720922 CLD720922 CUZ720922 DEV720922 DOR720922 DYN720922 EIJ720922 ESF720922 FCB720922 FLX720922 FVT720922 GFP720922 GPL720922 GZH720922 HJD720922 HSZ720922 ICV720922 IMR720922 IWN720922 JGJ720922 JQF720922 KAB720922 KJX720922 KTT720922 LDP720922 LNL720922 LXH720922 MHD720922 MQZ720922 NAV720922 NKR720922 NUN720922 OEJ720922 OOF720922 OYB720922 PHX720922 PRT720922 QBP720922 QLL720922 QVH720922 RFD720922 ROZ720922 RYV720922 SIR720922 SSN720922 TCJ720922 TMF720922 TWB720922 UFX720922 UPT720922 UZP720922 VJL720922 VTH720922 WDD720922 WMZ720922 WWV720922 S786458 KJ786458 UF786458 AEB786458 ANX786458 AXT786458 BHP786458 BRL786458 CBH786458 CLD786458 CUZ786458 DEV786458 DOR786458 DYN786458 EIJ786458 ESF786458 FCB786458 FLX786458 FVT786458 GFP786458 GPL786458 GZH786458 HJD786458 HSZ786458 ICV786458 IMR786458 IWN786458 JGJ786458 JQF786458 KAB786458 KJX786458 KTT786458 LDP786458 LNL786458 LXH786458 MHD786458 MQZ786458 NAV786458 NKR786458 NUN786458 OEJ786458 OOF786458 OYB786458 PHX786458 PRT786458 QBP786458 QLL786458 QVH786458 RFD786458 ROZ786458 RYV786458 SIR786458 SSN786458 TCJ786458 TMF786458 TWB786458 UFX786458 UPT786458 UZP786458 VJL786458 VTH786458 WDD786458 WMZ786458 WWV786458 S851994 KJ851994 UF851994 AEB851994 ANX851994 AXT851994 BHP851994 BRL851994 CBH851994 CLD851994 CUZ851994 DEV851994 DOR851994 DYN851994 EIJ851994 ESF851994 FCB851994 FLX851994 FVT851994 GFP851994 GPL851994 GZH851994 HJD851994 HSZ851994 ICV851994 IMR851994 IWN851994 JGJ851994 JQF851994 KAB851994 KJX851994 KTT851994 LDP851994 LNL851994 LXH851994 MHD851994 MQZ851994 NAV851994 NKR851994 NUN851994 OEJ851994 OOF851994 OYB851994 PHX851994 PRT851994 QBP851994 QLL851994 QVH851994 RFD851994 ROZ851994 RYV851994 SIR851994 SSN851994 TCJ851994 TMF851994 TWB851994 UFX851994 UPT851994 UZP851994 VJL851994 VTH851994 WDD851994 WMZ851994 WWV851994 S917530 KJ917530 UF917530 AEB917530 ANX917530 AXT917530 BHP917530 BRL917530 CBH917530 CLD917530 CUZ917530 DEV917530 DOR917530 DYN917530 EIJ917530 ESF917530 FCB917530 FLX917530 FVT917530 GFP917530 GPL917530 GZH917530 HJD917530 HSZ917530 ICV917530 IMR917530 IWN917530 JGJ917530 JQF917530 KAB917530 KJX917530 KTT917530 LDP917530 LNL917530 LXH917530 MHD917530 MQZ917530 NAV917530 NKR917530 NUN917530 OEJ917530 OOF917530 OYB917530 PHX917530 PRT917530 QBP917530 QLL917530 QVH917530 RFD917530 ROZ917530 RYV917530 SIR917530 SSN917530 TCJ917530 TMF917530 TWB917530 UFX917530 UPT917530 UZP917530 VJL917530 VTH917530 WDD917530 WMZ917530 WWV917530 S983066 KJ983066 UF983066 AEB983066 ANX983066 AXT983066 BHP983066 BRL983066 CBH983066 CLD983066 CUZ983066 DEV983066 DOR983066 DYN983066 EIJ983066 ESF983066 FCB983066 FLX983066 FVT983066 GFP983066 GPL983066 GZH983066 HJD983066 HSZ983066 ICV983066 IMR983066 IWN983066 JGJ983066 JQF983066 KAB983066 KJX983066 KTT983066 LDP983066 LNL983066 LXH983066 MHD983066 MQZ983066 NAV983066 NKR983066 NUN983066 OEJ983066 OOF983066 OYB983066 PHX983066 PRT983066 QBP983066 QLL983066 QVH983066 RFD983066 ROZ983066 RYV983066 SIR983066 SSN983066 TCJ983066 TMF983066 TWB983066 UFX983066 UPT983066 UZP983066 VJL983066 VTH983066 WDD983066 WMZ983066 WWV983066 U524314 U589850 KL65562 UH65562 AED65562 ANZ65562 AXV65562 BHR65562 BRN65562 CBJ65562 CLF65562 CVB65562 DEX65562 DOT65562 DYP65562 EIL65562 ESH65562 FCD65562 FLZ65562 FVV65562 GFR65562 GPN65562 GZJ65562 HJF65562 HTB65562 ICX65562 IMT65562 IWP65562 JGL65562 JQH65562 KAD65562 KJZ65562 KTV65562 LDR65562 LNN65562 LXJ65562 MHF65562 MRB65562 NAX65562 NKT65562 NUP65562 OEL65562 OOH65562 OYD65562 PHZ65562 PRV65562 QBR65562 QLN65562 QVJ65562 RFF65562 RPB65562 RYX65562 SIT65562 SSP65562 TCL65562 TMH65562 TWD65562 UFZ65562 UPV65562 UZR65562 VJN65562 VTJ65562 WDF65562 WNB65562 WWX65562 U655386 KL131098 UH131098 AED131098 ANZ131098 AXV131098 BHR131098 BRN131098 CBJ131098 CLF131098 CVB131098 DEX131098 DOT131098 DYP131098 EIL131098 ESH131098 FCD131098 FLZ131098 FVV131098 GFR131098 GPN131098 GZJ131098 HJF131098 HTB131098 ICX131098 IMT131098 IWP131098 JGL131098 JQH131098 KAD131098 KJZ131098 KTV131098 LDR131098 LNN131098 LXJ131098 MHF131098 MRB131098 NAX131098 NKT131098 NUP131098 OEL131098 OOH131098 OYD131098 PHZ131098 PRV131098 QBR131098 QLN131098 QVJ131098 RFF131098 RPB131098 RYX131098 SIT131098 SSP131098 TCL131098 TMH131098 TWD131098 UFZ131098 UPV131098 UZR131098 VJN131098 VTJ131098 WDF131098 WNB131098 WWX131098 U720922 KL196634 UH196634 AED196634 ANZ196634 AXV196634 BHR196634 BRN196634 CBJ196634 CLF196634 CVB196634 DEX196634 DOT196634 DYP196634 EIL196634 ESH196634 FCD196634 FLZ196634 FVV196634 GFR196634 GPN196634 GZJ196634 HJF196634 HTB196634 ICX196634 IMT196634 IWP196634 JGL196634 JQH196634 KAD196634 KJZ196634 KTV196634 LDR196634 LNN196634 LXJ196634 MHF196634 MRB196634 NAX196634 NKT196634 NUP196634 OEL196634 OOH196634 OYD196634 PHZ196634 PRV196634 QBR196634 QLN196634 QVJ196634 RFF196634 RPB196634 RYX196634 SIT196634 SSP196634 TCL196634 TMH196634 TWD196634 UFZ196634 UPV196634 UZR196634 VJN196634 VTJ196634 WDF196634 WNB196634 WWX196634 U786458 KL262170 UH262170 AED262170 ANZ262170 AXV262170 BHR262170 BRN262170 CBJ262170 CLF262170 CVB262170 DEX262170 DOT262170 DYP262170 EIL262170 ESH262170 FCD262170 FLZ262170 FVV262170 GFR262170 GPN262170 GZJ262170 HJF262170 HTB262170 ICX262170 IMT262170 IWP262170 JGL262170 JQH262170 KAD262170 KJZ262170 KTV262170 LDR262170 LNN262170 LXJ262170 MHF262170 MRB262170 NAX262170 NKT262170 NUP262170 OEL262170 OOH262170 OYD262170 PHZ262170 PRV262170 QBR262170 QLN262170 QVJ262170 RFF262170 RPB262170 RYX262170 SIT262170 SSP262170 TCL262170 TMH262170 TWD262170 UFZ262170 UPV262170 UZR262170 VJN262170 VTJ262170 WDF262170 WNB262170 WWX262170 U851994 KL327706 UH327706 AED327706 ANZ327706 AXV327706 BHR327706 BRN327706 CBJ327706 CLF327706 CVB327706 DEX327706 DOT327706 DYP327706 EIL327706 ESH327706 FCD327706 FLZ327706 FVV327706 GFR327706 GPN327706 GZJ327706 HJF327706 HTB327706 ICX327706 IMT327706 IWP327706 JGL327706 JQH327706 KAD327706 KJZ327706 KTV327706 LDR327706 LNN327706 LXJ327706 MHF327706 MRB327706 NAX327706 NKT327706 NUP327706 OEL327706 OOH327706 OYD327706 PHZ327706 PRV327706 QBR327706 QLN327706 QVJ327706 RFF327706 RPB327706 RYX327706 SIT327706 SSP327706 TCL327706 TMH327706 TWD327706 UFZ327706 UPV327706 UZR327706 VJN327706 VTJ327706 WDF327706 WNB327706 WWX327706 U917530 KL393242 UH393242 AED393242 ANZ393242 AXV393242 BHR393242 BRN393242 CBJ393242 CLF393242 CVB393242 DEX393242 DOT393242 DYP393242 EIL393242 ESH393242 FCD393242 FLZ393242 FVV393242 GFR393242 GPN393242 GZJ393242 HJF393242 HTB393242 ICX393242 IMT393242 IWP393242 JGL393242 JQH393242 KAD393242 KJZ393242 KTV393242 LDR393242 LNN393242 LXJ393242 MHF393242 MRB393242 NAX393242 NKT393242 NUP393242 OEL393242 OOH393242 OYD393242 PHZ393242 PRV393242 QBR393242 QLN393242 QVJ393242 RFF393242 RPB393242 RYX393242 SIT393242 SSP393242 TCL393242 TMH393242 TWD393242 UFZ393242 UPV393242 UZR393242 VJN393242 VTJ393242 WDF393242 WNB393242 WWX393242 U983066 KL458778 UH458778 AED458778 ANZ458778 AXV458778 BHR458778 BRN458778 CBJ458778 CLF458778 CVB458778 DEX458778 DOT458778 DYP458778 EIL458778 ESH458778 FCD458778 FLZ458778 FVV458778 GFR458778 GPN458778 GZJ458778 HJF458778 HTB458778 ICX458778 IMT458778 IWP458778 JGL458778 JQH458778 KAD458778 KJZ458778 KTV458778 LDR458778 LNN458778 LXJ458778 MHF458778 MRB458778 NAX458778 NKT458778 NUP458778 OEL458778 OOH458778 OYD458778 PHZ458778 PRV458778 QBR458778 QLN458778 QVJ458778 RFF458778 RPB458778 RYX458778 SIT458778 SSP458778 TCL458778 TMH458778 TWD458778 UFZ458778 UPV458778 UZR458778 VJN458778 VTJ458778 WDF458778 WNB458778 WWX458778 U65562 KL524314 UH524314 AED524314 ANZ524314 AXV524314 BHR524314 BRN524314 CBJ524314 CLF524314 CVB524314 DEX524314 DOT524314 DYP524314 EIL524314 ESH524314 FCD524314 FLZ524314 FVV524314 GFR524314 GPN524314 GZJ524314 HJF524314 HTB524314 ICX524314 IMT524314 IWP524314 JGL524314 JQH524314 KAD524314 KJZ524314 KTV524314 LDR524314 LNN524314 LXJ524314 MHF524314 MRB524314 NAX524314 NKT524314 NUP524314 OEL524314 OOH524314 OYD524314 PHZ524314 PRV524314 QBR524314 QLN524314 QVJ524314 RFF524314 RPB524314 RYX524314 SIT524314 SSP524314 TCL524314 TMH524314 TWD524314 UFZ524314 UPV524314 UZR524314 VJN524314 VTJ524314 WDF524314 WNB524314 WWX524314 U131098 KL589850 UH589850 AED589850 ANZ589850 AXV589850 BHR589850 BRN589850 CBJ589850 CLF589850 CVB589850 DEX589850 DOT589850 DYP589850 EIL589850 ESH589850 FCD589850 FLZ589850 FVV589850 GFR589850 GPN589850 GZJ589850 HJF589850 HTB589850 ICX589850 IMT589850 IWP589850 JGL589850 JQH589850 KAD589850 KJZ589850 KTV589850 LDR589850 LNN589850 LXJ589850 MHF589850 MRB589850 NAX589850 NKT589850 NUP589850 OEL589850 OOH589850 OYD589850 PHZ589850 PRV589850 QBR589850 QLN589850 QVJ589850 RFF589850 RPB589850 RYX589850 SIT589850 SSP589850 TCL589850 TMH589850 TWD589850 UFZ589850 UPV589850 UZR589850 VJN589850 VTJ589850 WDF589850 WNB589850 WWX589850 U196634 KL655386 UH655386 AED655386 ANZ655386 AXV655386 BHR655386 BRN655386 CBJ655386 CLF655386 CVB655386 DEX655386 DOT655386 DYP655386 EIL655386 ESH655386 FCD655386 FLZ655386 FVV655386 GFR655386 GPN655386 GZJ655386 HJF655386 HTB655386 ICX655386 IMT655386 IWP655386 JGL655386 JQH655386 KAD655386 KJZ655386 KTV655386 LDR655386 LNN655386 LXJ655386 MHF655386 MRB655386 NAX655386 NKT655386 NUP655386 OEL655386 OOH655386 OYD655386 PHZ655386 PRV655386 QBR655386 QLN655386 QVJ655386 RFF655386 RPB655386 RYX655386 SIT655386 SSP655386 TCL655386 TMH655386 TWD655386 UFZ655386 UPV655386 UZR655386 VJN655386 VTJ655386 WDF655386 WNB655386 WWX655386 U262170 KL720922 UH720922 AED720922 ANZ720922 AXV720922 BHR720922 BRN720922 CBJ720922 CLF720922 CVB720922 DEX720922 DOT720922 DYP720922 EIL720922 ESH720922 FCD720922 FLZ720922 FVV720922 GFR720922 GPN720922 GZJ720922 HJF720922 HTB720922 ICX720922 IMT720922 IWP720922 JGL720922 JQH720922 KAD720922 KJZ720922 KTV720922 LDR720922 LNN720922 LXJ720922 MHF720922 MRB720922 NAX720922 NKT720922 NUP720922 OEL720922 OOH720922 OYD720922 PHZ720922 PRV720922 QBR720922 QLN720922 QVJ720922 RFF720922 RPB720922 RYX720922 SIT720922 SSP720922 TCL720922 TMH720922 TWD720922 UFZ720922 UPV720922 UZR720922 VJN720922 VTJ720922 WDF720922 WNB720922 WWX720922 U24 KL786458 UH786458 AED786458 ANZ786458 AXV786458 BHR786458 BRN786458 CBJ786458 CLF786458 CVB786458 DEX786458 DOT786458 DYP786458 EIL786458 ESH786458 FCD786458 FLZ786458 FVV786458 GFR786458 GPN786458 GZJ786458 HJF786458 HTB786458 ICX786458 IMT786458 IWP786458 JGL786458 JQH786458 KAD786458 KJZ786458 KTV786458 LDR786458 LNN786458 LXJ786458 MHF786458 MRB786458 NAX786458 NKT786458 NUP786458 OEL786458 OOH786458 OYD786458 PHZ786458 PRV786458 QBR786458 QLN786458 QVJ786458 RFF786458 RPB786458 RYX786458 SIT786458 SSP786458 TCL786458 TMH786458 TWD786458 UFZ786458 UPV786458 UZR786458 VJN786458 VTJ786458 WDF786458 WNB786458 WWX786458 WDF24 KL851994 UH851994 AED851994 ANZ851994 AXV851994 BHR851994 BRN851994 CBJ851994 CLF851994 CVB851994 DEX851994 DOT851994 DYP851994 EIL851994 ESH851994 FCD851994 FLZ851994 FVV851994 GFR851994 GPN851994 GZJ851994 HJF851994 HTB851994 ICX851994 IMT851994 IWP851994 JGL851994 JQH851994 KAD851994 KJZ851994 KTV851994 LDR851994 LNN851994 LXJ851994 MHF851994 MRB851994 NAX851994 NKT851994 NUP851994 OEL851994 OOH851994 OYD851994 PHZ851994 PRV851994 QBR851994 QLN851994 QVJ851994 RFF851994 RPB851994 RYX851994 SIT851994 SSP851994 TCL851994 TMH851994 TWD851994 UFZ851994 UPV851994 UZR851994 VJN851994 VTJ851994 WDF851994 WNB851994 WWX851994 KL917530 UH917530 AED917530 ANZ917530 AXV917530 BHR917530 BRN917530 CBJ917530 CLF917530 CVB917530 DEX917530 DOT917530 DYP917530 EIL917530 ESH917530 FCD917530 FLZ917530 FVV917530 GFR917530 GPN917530 GZJ917530 HJF917530 HTB917530 ICX917530 IMT917530 IWP917530 JGL917530 JQH917530 KAD917530 KJZ917530 KTV917530 LDR917530 LNN917530 LXJ917530 MHF917530 MRB917530 NAX917530 NKT917530 NUP917530 OEL917530 OOH917530 OYD917530 PHZ917530 PRV917530 QBR917530 QLN917530 QVJ917530 RFF917530 RPB917530 RYX917530 SIT917530 SSP917530 TCL917530 TMH917530 TWD917530 UFZ917530 UPV917530 UZR917530 VJN917530 VTJ917530 WDF917530 WNB917530 WWX917530 WWX983066 KL983066 UH983066 AED983066 ANZ983066 AXV983066 BHR983066 BRN983066 CBJ983066 CLF983066 CVB983066 DEX983066 DOT983066 DYP983066 EIL983066 ESH983066 FCD983066 FLZ983066 FVV983066 GFR983066 GPN983066 GZJ983066 HJF983066 HTB983066 ICX983066 IMT983066 IWP983066 JGL983066 JQH983066 KAD983066 KJZ983066 KTV983066 LDR983066 LNN983066 LXJ983066 MHF983066 MRB983066 NAX983066 NKT983066 NUP983066 OEL983066 OOH983066 OYD983066 PHZ983066 PRV983066 QBR983066 QLN983066 QVJ983066 RFF983066 RPB983066 RYX983066 SIT983066 SSP983066 TCL983066 TMH983066 TWD983066 UFZ983066 UPV983066 UZR983066 VJN983066 VTJ983066 WDF983066 WNB983066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S24 U327706 WWX24 U393242 AB24 U458778 Z65562 Z131098 Z196634 Z262170 Z327706 Z393242 Z458778 Z524314 Z589850 Z655386 Z720922 Z786458 Z851994 Z917530 Z983066 AB589850 AB655386 AB720922 AB786458 AB851994 AB917530 AB983066 AB65562 AB131098 AB196634 AB262170 AB393242 AB327706 AB458778 Z24 AI24 AB524314 AG65562 AG131098 AG196634 AG262170 AG327706 AG393242 AG458778 AG524314 AG589850 AG655386 AG720922 AG786458 AG851994 AG917530 AG983066 AI589850 AI655386 AI720922 AI786458 AI851994 AI917530 AI983066 AI65562 AI131098 AI196634 AI262170 AI393242 AI327706 AI458778 AG24 AP24 AI524314 AN65562 AN131098 AN196634 AN262170 AN327706 AN393242 AN458778 AN524314 AN589850 AN655386 AN720922 AN786458 AN851994 AN917530 AN983066 AP524314 AP589850 AP655386 AP720922 AP786458 AP851994 AP917530 AP983066 AP65562 AP131098 AP196634 AP262170 AP393242 AP327706 AP458778 AN24 WNB24 KJ30 S30 WWX30 WNB30 WDF30 VTJ30 VJN30 UZR30 UPV30 UFZ30 TWD30 TMH30 TCL30 SSP30 SIT30 RYX30 RPB30 RFF30 QVJ30 QLN30 QBR30 PRV30 PHZ30 OYD30 OOH30 OEL30 NUP30 NKT30 NAX30 MRB30 MHF30 LXJ30 LNN30 LDR30 KTV30 KJZ30 KAD30 JQH30 JGL30 IWP30 IMT30 ICX30 HTB30 HJF30 GZJ30 GPN30 GFR30 FVV30 FLZ30 FCD30 ESH30 EIL30 DYP30 DOT30 DEX30 CVB30 CLF30 CBJ30 BRN30 BHR30 AXV30 ANZ30 AED30 UH30 UF30 KL30 WWV30 WMZ30 WDD30 VTH30 VJL30 UZP30 UPT30 UFX30 TWB30 TMF30 TCJ30 SSN30 SIR30 RYV30 ROZ30 RFD30 QVH30 QLL30 QBP30 PRT30 PHX30 OYB30 OOF30 OEJ30 NUN30 NKR30 NAV30 MQZ30 MHD30 LXH30 LNL30 LDP30 KTT30 KJX30 KAB30 JQF30 JGJ30 IWN30 IMR30 ICV30 HSZ30 HJD30 GZH30 GPL30 GFP30 FVT30 FLX30 FCB30 ESF30 EIJ30 DYN30 DOR30 DEV30 CUZ30 CLD30 CBH30 BRL30 BHP30 AXT30 ANX30 AEB30 U30 Z30 AB30 AG30 AI30 AN30 AP3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R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R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R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R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R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R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R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R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R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R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R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R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R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R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WWW983066 T65562 KK65562 UG65562 AEC65562 ANY65562 AXU65562 BHQ65562 BRM65562 CBI65562 CLE65562 CVA65562 DEW65562 DOS65562 DYO65562 EIK65562 ESG65562 FCC65562 FLY65562 FVU65562 GFQ65562 GPM65562 GZI65562 HJE65562 HTA65562 ICW65562 IMS65562 IWO65562 JGK65562 JQG65562 KAC65562 KJY65562 KTU65562 LDQ65562 LNM65562 LXI65562 MHE65562 MRA65562 NAW65562 NKS65562 NUO65562 OEK65562 OOG65562 OYC65562 PHY65562 PRU65562 QBQ65562 QLM65562 QVI65562 RFE65562 RPA65562 RYW65562 SIS65562 SSO65562 TCK65562 TMG65562 TWC65562 UFY65562 UPU65562 UZQ65562 VJM65562 VTI65562 WDE65562 WNA65562 WWW65562 T131098 KK131098 UG131098 AEC131098 ANY131098 AXU131098 BHQ131098 BRM131098 CBI131098 CLE131098 CVA131098 DEW131098 DOS131098 DYO131098 EIK131098 ESG131098 FCC131098 FLY131098 FVU131098 GFQ131098 GPM131098 GZI131098 HJE131098 HTA131098 ICW131098 IMS131098 IWO131098 JGK131098 JQG131098 KAC131098 KJY131098 KTU131098 LDQ131098 LNM131098 LXI131098 MHE131098 MRA131098 NAW131098 NKS131098 NUO131098 OEK131098 OOG131098 OYC131098 PHY131098 PRU131098 QBQ131098 QLM131098 QVI131098 RFE131098 RPA131098 RYW131098 SIS131098 SSO131098 TCK131098 TMG131098 TWC131098 UFY131098 UPU131098 UZQ131098 VJM131098 VTI131098 WDE131098 WNA131098 WWW131098 T196634 KK196634 UG196634 AEC196634 ANY196634 AXU196634 BHQ196634 BRM196634 CBI196634 CLE196634 CVA196634 DEW196634 DOS196634 DYO196634 EIK196634 ESG196634 FCC196634 FLY196634 FVU196634 GFQ196634 GPM196634 GZI196634 HJE196634 HTA196634 ICW196634 IMS196634 IWO196634 JGK196634 JQG196634 KAC196634 KJY196634 KTU196634 LDQ196634 LNM196634 LXI196634 MHE196634 MRA196634 NAW196634 NKS196634 NUO196634 OEK196634 OOG196634 OYC196634 PHY196634 PRU196634 QBQ196634 QLM196634 QVI196634 RFE196634 RPA196634 RYW196634 SIS196634 SSO196634 TCK196634 TMG196634 TWC196634 UFY196634 UPU196634 UZQ196634 VJM196634 VTI196634 WDE196634 WNA196634 WWW196634 T262170 KK262170 UG262170 AEC262170 ANY262170 AXU262170 BHQ262170 BRM262170 CBI262170 CLE262170 CVA262170 DEW262170 DOS262170 DYO262170 EIK262170 ESG262170 FCC262170 FLY262170 FVU262170 GFQ262170 GPM262170 GZI262170 HJE262170 HTA262170 ICW262170 IMS262170 IWO262170 JGK262170 JQG262170 KAC262170 KJY262170 KTU262170 LDQ262170 LNM262170 LXI262170 MHE262170 MRA262170 NAW262170 NKS262170 NUO262170 OEK262170 OOG262170 OYC262170 PHY262170 PRU262170 QBQ262170 QLM262170 QVI262170 RFE262170 RPA262170 RYW262170 SIS262170 SSO262170 TCK262170 TMG262170 TWC262170 UFY262170 UPU262170 UZQ262170 VJM262170 VTI262170 WDE262170 WNA262170 WWW262170 T327706 KK327706 UG327706 AEC327706 ANY327706 AXU327706 BHQ327706 BRM327706 CBI327706 CLE327706 CVA327706 DEW327706 DOS327706 DYO327706 EIK327706 ESG327706 FCC327706 FLY327706 FVU327706 GFQ327706 GPM327706 GZI327706 HJE327706 HTA327706 ICW327706 IMS327706 IWO327706 JGK327706 JQG327706 KAC327706 KJY327706 KTU327706 LDQ327706 LNM327706 LXI327706 MHE327706 MRA327706 NAW327706 NKS327706 NUO327706 OEK327706 OOG327706 OYC327706 PHY327706 PRU327706 QBQ327706 QLM327706 QVI327706 RFE327706 RPA327706 RYW327706 SIS327706 SSO327706 TCK327706 TMG327706 TWC327706 UFY327706 UPU327706 UZQ327706 VJM327706 VTI327706 WDE327706 WNA327706 WWW327706 T393242 KK393242 UG393242 AEC393242 ANY393242 AXU393242 BHQ393242 BRM393242 CBI393242 CLE393242 CVA393242 DEW393242 DOS393242 DYO393242 EIK393242 ESG393242 FCC393242 FLY393242 FVU393242 GFQ393242 GPM393242 GZI393242 HJE393242 HTA393242 ICW393242 IMS393242 IWO393242 JGK393242 JQG393242 KAC393242 KJY393242 KTU393242 LDQ393242 LNM393242 LXI393242 MHE393242 MRA393242 NAW393242 NKS393242 NUO393242 OEK393242 OOG393242 OYC393242 PHY393242 PRU393242 QBQ393242 QLM393242 QVI393242 RFE393242 RPA393242 RYW393242 SIS393242 SSO393242 TCK393242 TMG393242 TWC393242 UFY393242 UPU393242 UZQ393242 VJM393242 VTI393242 WDE393242 WNA393242 WWW393242 T458778 KK458778 UG458778 AEC458778 ANY458778 AXU458778 BHQ458778 BRM458778 CBI458778 CLE458778 CVA458778 DEW458778 DOS458778 DYO458778 EIK458778 ESG458778 FCC458778 FLY458778 FVU458778 GFQ458778 GPM458778 GZI458778 HJE458778 HTA458778 ICW458778 IMS458778 IWO458778 JGK458778 JQG458778 KAC458778 KJY458778 KTU458778 LDQ458778 LNM458778 LXI458778 MHE458778 MRA458778 NAW458778 NKS458778 NUO458778 OEK458778 OOG458778 OYC458778 PHY458778 PRU458778 QBQ458778 QLM458778 QVI458778 RFE458778 RPA458778 RYW458778 SIS458778 SSO458778 TCK458778 TMG458778 TWC458778 UFY458778 UPU458778 UZQ458778 VJM458778 VTI458778 WDE458778 WNA458778 WWW458778 T524314 KK524314 UG524314 AEC524314 ANY524314 AXU524314 BHQ524314 BRM524314 CBI524314 CLE524314 CVA524314 DEW524314 DOS524314 DYO524314 EIK524314 ESG524314 FCC524314 FLY524314 FVU524314 GFQ524314 GPM524314 GZI524314 HJE524314 HTA524314 ICW524314 IMS524314 IWO524314 JGK524314 JQG524314 KAC524314 KJY524314 KTU524314 LDQ524314 LNM524314 LXI524314 MHE524314 MRA524314 NAW524314 NKS524314 NUO524314 OEK524314 OOG524314 OYC524314 PHY524314 PRU524314 QBQ524314 QLM524314 QVI524314 RFE524314 RPA524314 RYW524314 SIS524314 SSO524314 TCK524314 TMG524314 TWC524314 UFY524314 UPU524314 UZQ524314 VJM524314 VTI524314 WDE524314 WNA524314 WWW524314 T589850 KK589850 UG589850 AEC589850 ANY589850 AXU589850 BHQ589850 BRM589850 CBI589850 CLE589850 CVA589850 DEW589850 DOS589850 DYO589850 EIK589850 ESG589850 FCC589850 FLY589850 FVU589850 GFQ589850 GPM589850 GZI589850 HJE589850 HTA589850 ICW589850 IMS589850 IWO589850 JGK589850 JQG589850 KAC589850 KJY589850 KTU589850 LDQ589850 LNM589850 LXI589850 MHE589850 MRA589850 NAW589850 NKS589850 NUO589850 OEK589850 OOG589850 OYC589850 PHY589850 PRU589850 QBQ589850 QLM589850 QVI589850 RFE589850 RPA589850 RYW589850 SIS589850 SSO589850 TCK589850 TMG589850 TWC589850 UFY589850 UPU589850 UZQ589850 VJM589850 VTI589850 WDE589850 WNA589850 WWW589850 T655386 KK655386 UG655386 AEC655386 ANY655386 AXU655386 BHQ655386 BRM655386 CBI655386 CLE655386 CVA655386 DEW655386 DOS655386 DYO655386 EIK655386 ESG655386 FCC655386 FLY655386 FVU655386 GFQ655386 GPM655386 GZI655386 HJE655386 HTA655386 ICW655386 IMS655386 IWO655386 JGK655386 JQG655386 KAC655386 KJY655386 KTU655386 LDQ655386 LNM655386 LXI655386 MHE655386 MRA655386 NAW655386 NKS655386 NUO655386 OEK655386 OOG655386 OYC655386 PHY655386 PRU655386 QBQ655386 QLM655386 QVI655386 RFE655386 RPA655386 RYW655386 SIS655386 SSO655386 TCK655386 TMG655386 TWC655386 UFY655386 UPU655386 UZQ655386 VJM655386 VTI655386 WDE655386 WNA655386 WWW655386 T720922 KK720922 UG720922 AEC720922 ANY720922 AXU720922 BHQ720922 BRM720922 CBI720922 CLE720922 CVA720922 DEW720922 DOS720922 DYO720922 EIK720922 ESG720922 FCC720922 FLY720922 FVU720922 GFQ720922 GPM720922 GZI720922 HJE720922 HTA720922 ICW720922 IMS720922 IWO720922 JGK720922 JQG720922 KAC720922 KJY720922 KTU720922 LDQ720922 LNM720922 LXI720922 MHE720922 MRA720922 NAW720922 NKS720922 NUO720922 OEK720922 OOG720922 OYC720922 PHY720922 PRU720922 QBQ720922 QLM720922 QVI720922 RFE720922 RPA720922 RYW720922 SIS720922 SSO720922 TCK720922 TMG720922 TWC720922 UFY720922 UPU720922 UZQ720922 VJM720922 VTI720922 WDE720922 WNA720922 WWW720922 T786458 KK786458 UG786458 AEC786458 ANY786458 AXU786458 BHQ786458 BRM786458 CBI786458 CLE786458 CVA786458 DEW786458 DOS786458 DYO786458 EIK786458 ESG786458 FCC786458 FLY786458 FVU786458 GFQ786458 GPM786458 GZI786458 HJE786458 HTA786458 ICW786458 IMS786458 IWO786458 JGK786458 JQG786458 KAC786458 KJY786458 KTU786458 LDQ786458 LNM786458 LXI786458 MHE786458 MRA786458 NAW786458 NKS786458 NUO786458 OEK786458 OOG786458 OYC786458 PHY786458 PRU786458 QBQ786458 QLM786458 QVI786458 RFE786458 RPA786458 RYW786458 SIS786458 SSO786458 TCK786458 TMG786458 TWC786458 UFY786458 UPU786458 UZQ786458 VJM786458 VTI786458 WDE786458 WNA786458 WWW786458 T851994 KK851994 UG851994 AEC851994 ANY851994 AXU851994 BHQ851994 BRM851994 CBI851994 CLE851994 CVA851994 DEW851994 DOS851994 DYO851994 EIK851994 ESG851994 FCC851994 FLY851994 FVU851994 GFQ851994 GPM851994 GZI851994 HJE851994 HTA851994 ICW851994 IMS851994 IWO851994 JGK851994 JQG851994 KAC851994 KJY851994 KTU851994 LDQ851994 LNM851994 LXI851994 MHE851994 MRA851994 NAW851994 NKS851994 NUO851994 OEK851994 OOG851994 OYC851994 PHY851994 PRU851994 QBQ851994 QLM851994 QVI851994 RFE851994 RPA851994 RYW851994 SIS851994 SSO851994 TCK851994 TMG851994 TWC851994 UFY851994 UPU851994 UZQ851994 VJM851994 VTI851994 WDE851994 WNA851994 WWW851994 T917530 KK917530 UG917530 AEC917530 ANY917530 AXU917530 BHQ917530 BRM917530 CBI917530 CLE917530 CVA917530 DEW917530 DOS917530 DYO917530 EIK917530 ESG917530 FCC917530 FLY917530 FVU917530 GFQ917530 GPM917530 GZI917530 HJE917530 HTA917530 ICW917530 IMS917530 IWO917530 JGK917530 JQG917530 KAC917530 KJY917530 KTU917530 LDQ917530 LNM917530 LXI917530 MHE917530 MRA917530 NAW917530 NKS917530 NUO917530 OEK917530 OOG917530 OYC917530 PHY917530 PRU917530 QBQ917530 QLM917530 QVI917530 RFE917530 RPA917530 RYW917530 SIS917530 SSO917530 TCK917530 TMG917530 TWC917530 UFY917530 UPU917530 UZQ917530 VJM917530 VTI917530 WDE917530 WNA917530 WWW917530 T983066 KK983066 UG983066 AEC983066 ANY983066 AXU983066 BHQ983066 BRM983066 CBI983066 CLE983066 CVA983066 DEW983066 DOS983066 DYO983066 EIK983066 ESG983066 FCC983066 FLY983066 FVU983066 GFQ983066 GPM983066 GZI983066 HJE983066 HTA983066 ICW983066 IMS983066 IWO983066 JGK983066 JQG983066 KAC983066 KJY983066 KTU983066 LDQ983066 LNM983066 LXI983066 MHE983066 MRA983066 NAW983066 NKS983066 NUO983066 OEK983066 OOG983066 OYC983066 PHY983066 PRU983066 QBQ983066 QLM983066 QVI983066 RFE983066 RPA983066 RYW983066 SIS983066 SSO983066 TCK983066 TMG983066 TWC983066 UFY983066 UPU983066 UZQ983066 VJM983066 VTI983066 WDE983066 WNA983066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WDE24 Y24 Y65562 Y131098 Y196634 Y262170 Y327706 Y393242 Y458778 Y524314 Y589850 Y655386 Y720922 Y786458 Y851994 Y917530 Y983066 AA65562 AA131098 AA196634 AA262170 AA327706 AA393242 AA458778 AA524314 AA589850 AA655386 AA720922 AA786458 AA851994 AA917530 AA983066 AF24 AF65562 AF131098 AF196634 AF262170 AF327706 AF393242 AF458778 AF524314 AF589850 AF655386 AF720922 AF786458 AF851994 AF917530 AF983066 AH65562 AH131098 AH196634 AH262170 AH327706 AH393242 AH458778 AH524314 AH589850 AH655386 AH720922 AH786458 AH851994 AH917530 AH983066 AM24 AM65562 AM131098 AM196634 AM262170 AM327706 AM393242 AM458778 AM524314 AM589850 AM655386 AM720922 AM786458 AM851994 AM917530 AM983066 AO65562 AO131098 AO196634 AO262170 AO327706 AO393242 AO458778 AO524314 AO589850 AO655386 AO720922 AO786458 AO851994 AO917530 AO983066 VTI24 R30 WWW30 WNA30 WDE30 VTI30 VJM30 UZQ30 UPU30 UFY30 TWC30 TMG30 TCK30 SSO30 SIS30 RYW30 RPA30 RFE30 QVI30 QLM30 QBQ30 PRU30 PHY30 OYC30 OOG30 OEK30 NUO30 NKS30 NAW30 MRA30 MHE30 LXI30 LNM30 LDQ30 KTU30 KJY30 KAC30 JQG30 JGK30 IWO30 IMS30 ICW30 HTA30 HJE30 GZI30 GPM30 GFQ30 FVU30 FLY30 FCC30 ESG30 EIK30 DYO30 DOS30 DEW30 CVA30 CLE30 CBI30 BRM30 BHQ30 AXU30 ANY30 AEC30 UG30 KK30 T30 WWU30 WMY30 WDC30 VTG30 VJK30 UZO30 UPS30 UFW30 TWA30 TME30 TCI30 SSM30 SIQ30 RYU30 ROY30 RFC30 QVG30 QLK30 QBO30 PRS30 PHW30 OYA30 OOE30 OEI30 NUM30 NKQ30 NAU30 MQY30 MHC30 LXG30 LNK30 LDO30 KTS30 KJW30 KAA30 JQE30 JGI30 IWM30 IMQ30 ICU30 HSY30 HJC30 GZG30 GPK30 GFO30 FVS30 FLW30 FCA30 ESE30 EII30 DYM30 DOQ30 DEU30 CUY30 CLC30 CBG30 BRK30 BHO30 AXS30 ANW30 AEA30 UE30 KI30 Y30 AA30 AF30 AH30 AM30 AO30"/>
    <dataValidation type="list" allowBlank="1" showInputMessage="1" showErrorMessage="1" errorTitle="Ошибка" error="Выберите значение из списка" sqref="WWP983066 M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M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M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M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M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M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M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M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M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M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M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M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M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M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M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WCX24 VTB24 KD30 TZ30 ADV30 ANR30 AXN30 M30 WWP30 WMT30 WCX30 VTB30 VJF30 UZJ30 UPN30 UFR30 TVV30 TLZ30 TCD30 SSH30 SIL30 RYP30 ROT30 REX30 QVB30 QLF30 QBJ30 PRN30 PHR30 OXV30 ONZ30 OED30 NUH30 NKL30 NAP30 MQT30 MGX30 LXB30 LNF30 LDJ30 KTN30 KJR30 JZV30 JPZ30 JGD30 IWH30 IML30 ICP30 HST30 HIX30 GZB30 GPF30 GFJ30 FVN30 FLR30 FBV30 ERZ30 EID30 DYH30 DOL30 DEP30 CUT30 CKX30 CBB30 BRF30 BHJ30">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61:KM65561 UB65561:UI65561 ADX65561:AEE65561 ANT65561:AOA65561 AXP65561:AXW65561 BHL65561:BHS65561 BRH65561:BRO65561 CBD65561:CBK65561 CKZ65561:CLG65561 CUV65561:CVC65561 DER65561:DEY65561 DON65561:DOU65561 DYJ65561:DYQ65561 EIF65561:EIM65561 ESB65561:ESI65561 FBX65561:FCE65561 FLT65561:FMA65561 FVP65561:FVW65561 GFL65561:GFS65561 GPH65561:GPO65561 GZD65561:GZK65561 HIZ65561:HJG65561 HSV65561:HTC65561 ICR65561:ICY65561 IMN65561:IMU65561 IWJ65561:IWQ65561 JGF65561:JGM65561 JQB65561:JQI65561 JZX65561:KAE65561 KJT65561:KKA65561 KTP65561:KTW65561 LDL65561:LDS65561 LNH65561:LNO65561 LXD65561:LXK65561 MGZ65561:MHG65561 MQV65561:MRC65561 NAR65561:NAY65561 NKN65561:NKU65561 NUJ65561:NUQ65561 OEF65561:OEM65561 OOB65561:OOI65561 OXX65561:OYE65561 PHT65561:PIA65561 PRP65561:PRW65561 QBL65561:QBS65561 QLH65561:QLO65561 QVD65561:QVK65561 REZ65561:RFG65561 ROV65561:RPC65561 RYR65561:RYY65561 SIN65561:SIU65561 SSJ65561:SSQ65561 TCF65561:TCM65561 TMB65561:TMI65561 TVX65561:TWE65561 UFT65561:UGA65561 UPP65561:UPW65561 UZL65561:UZS65561 VJH65561:VJO65561 VTD65561:VTK65561 WCZ65561:WDG65561 WMV65561:WNC65561 WWR65561:WWY65561 KF131097:KM131097 UB131097:UI131097 ADX131097:AEE131097 ANT131097:AOA131097 AXP131097:AXW131097 BHL131097:BHS131097 BRH131097:BRO131097 CBD131097:CBK131097 CKZ131097:CLG131097 CUV131097:CVC131097 DER131097:DEY131097 DON131097:DOU131097 DYJ131097:DYQ131097 EIF131097:EIM131097 ESB131097:ESI131097 FBX131097:FCE131097 FLT131097:FMA131097 FVP131097:FVW131097 GFL131097:GFS131097 GPH131097:GPO131097 GZD131097:GZK131097 HIZ131097:HJG131097 HSV131097:HTC131097 ICR131097:ICY131097 IMN131097:IMU131097 IWJ131097:IWQ131097 JGF131097:JGM131097 JQB131097:JQI131097 JZX131097:KAE131097 KJT131097:KKA131097 KTP131097:KTW131097 LDL131097:LDS131097 LNH131097:LNO131097 LXD131097:LXK131097 MGZ131097:MHG131097 MQV131097:MRC131097 NAR131097:NAY131097 NKN131097:NKU131097 NUJ131097:NUQ131097 OEF131097:OEM131097 OOB131097:OOI131097 OXX131097:OYE131097 PHT131097:PIA131097 PRP131097:PRW131097 QBL131097:QBS131097 QLH131097:QLO131097 QVD131097:QVK131097 REZ131097:RFG131097 ROV131097:RPC131097 RYR131097:RYY131097 SIN131097:SIU131097 SSJ131097:SSQ131097 TCF131097:TCM131097 TMB131097:TMI131097 TVX131097:TWE131097 UFT131097:UGA131097 UPP131097:UPW131097 UZL131097:UZS131097 VJH131097:VJO131097 VTD131097:VTK131097 WCZ131097:WDG131097 WMV131097:WNC131097 WWR131097:WWY131097 KF196633:KM196633 UB196633:UI196633 ADX196633:AEE196633 ANT196633:AOA196633 AXP196633:AXW196633 BHL196633:BHS196633 BRH196633:BRO196633 CBD196633:CBK196633 CKZ196633:CLG196633 CUV196633:CVC196633 DER196633:DEY196633 DON196633:DOU196633 DYJ196633:DYQ196633 EIF196633:EIM196633 ESB196633:ESI196633 FBX196633:FCE196633 FLT196633:FMA196633 FVP196633:FVW196633 GFL196633:GFS196633 GPH196633:GPO196633 GZD196633:GZK196633 HIZ196633:HJG196633 HSV196633:HTC196633 ICR196633:ICY196633 IMN196633:IMU196633 IWJ196633:IWQ196633 JGF196633:JGM196633 JQB196633:JQI196633 JZX196633:KAE196633 KJT196633:KKA196633 KTP196633:KTW196633 LDL196633:LDS196633 LNH196633:LNO196633 LXD196633:LXK196633 MGZ196633:MHG196633 MQV196633:MRC196633 NAR196633:NAY196633 NKN196633:NKU196633 NUJ196633:NUQ196633 OEF196633:OEM196633 OOB196633:OOI196633 OXX196633:OYE196633 PHT196633:PIA196633 PRP196633:PRW196633 QBL196633:QBS196633 QLH196633:QLO196633 QVD196633:QVK196633 REZ196633:RFG196633 ROV196633:RPC196633 RYR196633:RYY196633 SIN196633:SIU196633 SSJ196633:SSQ196633 TCF196633:TCM196633 TMB196633:TMI196633 TVX196633:TWE196633 UFT196633:UGA196633 UPP196633:UPW196633 UZL196633:UZS196633 VJH196633:VJO196633 VTD196633:VTK196633 WCZ196633:WDG196633 WMV196633:WNC196633 WWR196633:WWY196633 KF262169:KM262169 UB262169:UI262169 ADX262169:AEE262169 ANT262169:AOA262169 AXP262169:AXW262169 BHL262169:BHS262169 BRH262169:BRO262169 CBD262169:CBK262169 CKZ262169:CLG262169 CUV262169:CVC262169 DER262169:DEY262169 DON262169:DOU262169 DYJ262169:DYQ262169 EIF262169:EIM262169 ESB262169:ESI262169 FBX262169:FCE262169 FLT262169:FMA262169 FVP262169:FVW262169 GFL262169:GFS262169 GPH262169:GPO262169 GZD262169:GZK262169 HIZ262169:HJG262169 HSV262169:HTC262169 ICR262169:ICY262169 IMN262169:IMU262169 IWJ262169:IWQ262169 JGF262169:JGM262169 JQB262169:JQI262169 JZX262169:KAE262169 KJT262169:KKA262169 KTP262169:KTW262169 LDL262169:LDS262169 LNH262169:LNO262169 LXD262169:LXK262169 MGZ262169:MHG262169 MQV262169:MRC262169 NAR262169:NAY262169 NKN262169:NKU262169 NUJ262169:NUQ262169 OEF262169:OEM262169 OOB262169:OOI262169 OXX262169:OYE262169 PHT262169:PIA262169 PRP262169:PRW262169 QBL262169:QBS262169 QLH262169:QLO262169 QVD262169:QVK262169 REZ262169:RFG262169 ROV262169:RPC262169 RYR262169:RYY262169 SIN262169:SIU262169 SSJ262169:SSQ262169 TCF262169:TCM262169 TMB262169:TMI262169 TVX262169:TWE262169 UFT262169:UGA262169 UPP262169:UPW262169 UZL262169:UZS262169 VJH262169:VJO262169 VTD262169:VTK262169 WCZ262169:WDG262169 WMV262169:WNC262169 WWR262169:WWY262169 KF327705:KM327705 UB327705:UI327705 ADX327705:AEE327705 ANT327705:AOA327705 AXP327705:AXW327705 BHL327705:BHS327705 BRH327705:BRO327705 CBD327705:CBK327705 CKZ327705:CLG327705 CUV327705:CVC327705 DER327705:DEY327705 DON327705:DOU327705 DYJ327705:DYQ327705 EIF327705:EIM327705 ESB327705:ESI327705 FBX327705:FCE327705 FLT327705:FMA327705 FVP327705:FVW327705 GFL327705:GFS327705 GPH327705:GPO327705 GZD327705:GZK327705 HIZ327705:HJG327705 HSV327705:HTC327705 ICR327705:ICY327705 IMN327705:IMU327705 IWJ327705:IWQ327705 JGF327705:JGM327705 JQB327705:JQI327705 JZX327705:KAE327705 KJT327705:KKA327705 KTP327705:KTW327705 LDL327705:LDS327705 LNH327705:LNO327705 LXD327705:LXK327705 MGZ327705:MHG327705 MQV327705:MRC327705 NAR327705:NAY327705 NKN327705:NKU327705 NUJ327705:NUQ327705 OEF327705:OEM327705 OOB327705:OOI327705 OXX327705:OYE327705 PHT327705:PIA327705 PRP327705:PRW327705 QBL327705:QBS327705 QLH327705:QLO327705 QVD327705:QVK327705 REZ327705:RFG327705 ROV327705:RPC327705 RYR327705:RYY327705 SIN327705:SIU327705 SSJ327705:SSQ327705 TCF327705:TCM327705 TMB327705:TMI327705 TVX327705:TWE327705 UFT327705:UGA327705 UPP327705:UPW327705 UZL327705:UZS327705 VJH327705:VJO327705 VTD327705:VTK327705 WCZ327705:WDG327705 WMV327705:WNC327705 WWR327705:WWY327705 KF393241:KM393241 UB393241:UI393241 ADX393241:AEE393241 ANT393241:AOA393241 AXP393241:AXW393241 BHL393241:BHS393241 BRH393241:BRO393241 CBD393241:CBK393241 CKZ393241:CLG393241 CUV393241:CVC393241 DER393241:DEY393241 DON393241:DOU393241 DYJ393241:DYQ393241 EIF393241:EIM393241 ESB393241:ESI393241 FBX393241:FCE393241 FLT393241:FMA393241 FVP393241:FVW393241 GFL393241:GFS393241 GPH393241:GPO393241 GZD393241:GZK393241 HIZ393241:HJG393241 HSV393241:HTC393241 ICR393241:ICY393241 IMN393241:IMU393241 IWJ393241:IWQ393241 JGF393241:JGM393241 JQB393241:JQI393241 JZX393241:KAE393241 KJT393241:KKA393241 KTP393241:KTW393241 LDL393241:LDS393241 LNH393241:LNO393241 LXD393241:LXK393241 MGZ393241:MHG393241 MQV393241:MRC393241 NAR393241:NAY393241 NKN393241:NKU393241 NUJ393241:NUQ393241 OEF393241:OEM393241 OOB393241:OOI393241 OXX393241:OYE393241 PHT393241:PIA393241 PRP393241:PRW393241 QBL393241:QBS393241 QLH393241:QLO393241 QVD393241:QVK393241 REZ393241:RFG393241 ROV393241:RPC393241 RYR393241:RYY393241 SIN393241:SIU393241 SSJ393241:SSQ393241 TCF393241:TCM393241 TMB393241:TMI393241 TVX393241:TWE393241 UFT393241:UGA393241 UPP393241:UPW393241 UZL393241:UZS393241 VJH393241:VJO393241 VTD393241:VTK393241 WCZ393241:WDG393241 WMV393241:WNC393241 WWR393241:WWY393241 KF458777:KM458777 UB458777:UI458777 ADX458777:AEE458777 ANT458777:AOA458777 AXP458777:AXW458777 BHL458777:BHS458777 BRH458777:BRO458777 CBD458777:CBK458777 CKZ458777:CLG458777 CUV458777:CVC458777 DER458777:DEY458777 DON458777:DOU458777 DYJ458777:DYQ458777 EIF458777:EIM458777 ESB458777:ESI458777 FBX458777:FCE458777 FLT458777:FMA458777 FVP458777:FVW458777 GFL458777:GFS458777 GPH458777:GPO458777 GZD458777:GZK458777 HIZ458777:HJG458777 HSV458777:HTC458777 ICR458777:ICY458777 IMN458777:IMU458777 IWJ458777:IWQ458777 JGF458777:JGM458777 JQB458777:JQI458777 JZX458777:KAE458777 KJT458777:KKA458777 KTP458777:KTW458777 LDL458777:LDS458777 LNH458777:LNO458777 LXD458777:LXK458777 MGZ458777:MHG458777 MQV458777:MRC458777 NAR458777:NAY458777 NKN458777:NKU458777 NUJ458777:NUQ458777 OEF458777:OEM458777 OOB458777:OOI458777 OXX458777:OYE458777 PHT458777:PIA458777 PRP458777:PRW458777 QBL458777:QBS458777 QLH458777:QLO458777 QVD458777:QVK458777 REZ458777:RFG458777 ROV458777:RPC458777 RYR458777:RYY458777 SIN458777:SIU458777 SSJ458777:SSQ458777 TCF458777:TCM458777 TMB458777:TMI458777 TVX458777:TWE458777 UFT458777:UGA458777 UPP458777:UPW458777 UZL458777:UZS458777 VJH458777:VJO458777 VTD458777:VTK458777 WCZ458777:WDG458777 WMV458777:WNC458777 WWR458777:WWY458777 KF524313:KM524313 UB524313:UI524313 ADX524313:AEE524313 ANT524313:AOA524313 AXP524313:AXW524313 BHL524313:BHS524313 BRH524313:BRO524313 CBD524313:CBK524313 CKZ524313:CLG524313 CUV524313:CVC524313 DER524313:DEY524313 DON524313:DOU524313 DYJ524313:DYQ524313 EIF524313:EIM524313 ESB524313:ESI524313 FBX524313:FCE524313 FLT524313:FMA524313 FVP524313:FVW524313 GFL524313:GFS524313 GPH524313:GPO524313 GZD524313:GZK524313 HIZ524313:HJG524313 HSV524313:HTC524313 ICR524313:ICY524313 IMN524313:IMU524313 IWJ524313:IWQ524313 JGF524313:JGM524313 JQB524313:JQI524313 JZX524313:KAE524313 KJT524313:KKA524313 KTP524313:KTW524313 LDL524313:LDS524313 LNH524313:LNO524313 LXD524313:LXK524313 MGZ524313:MHG524313 MQV524313:MRC524313 NAR524313:NAY524313 NKN524313:NKU524313 NUJ524313:NUQ524313 OEF524313:OEM524313 OOB524313:OOI524313 OXX524313:OYE524313 PHT524313:PIA524313 PRP524313:PRW524313 QBL524313:QBS524313 QLH524313:QLO524313 QVD524313:QVK524313 REZ524313:RFG524313 ROV524313:RPC524313 RYR524313:RYY524313 SIN524313:SIU524313 SSJ524313:SSQ524313 TCF524313:TCM524313 TMB524313:TMI524313 TVX524313:TWE524313 UFT524313:UGA524313 UPP524313:UPW524313 UZL524313:UZS524313 VJH524313:VJO524313 VTD524313:VTK524313 WCZ524313:WDG524313 WMV524313:WNC524313 WWR524313:WWY524313 KF589849:KM589849 UB589849:UI589849 ADX589849:AEE589849 ANT589849:AOA589849 AXP589849:AXW589849 BHL589849:BHS589849 BRH589849:BRO589849 CBD589849:CBK589849 CKZ589849:CLG589849 CUV589849:CVC589849 DER589849:DEY589849 DON589849:DOU589849 DYJ589849:DYQ589849 EIF589849:EIM589849 ESB589849:ESI589849 FBX589849:FCE589849 FLT589849:FMA589849 FVP589849:FVW589849 GFL589849:GFS589849 GPH589849:GPO589849 GZD589849:GZK589849 HIZ589849:HJG589849 HSV589849:HTC589849 ICR589849:ICY589849 IMN589849:IMU589849 IWJ589849:IWQ589849 JGF589849:JGM589849 JQB589849:JQI589849 JZX589849:KAE589849 KJT589849:KKA589849 KTP589849:KTW589849 LDL589849:LDS589849 LNH589849:LNO589849 LXD589849:LXK589849 MGZ589849:MHG589849 MQV589849:MRC589849 NAR589849:NAY589849 NKN589849:NKU589849 NUJ589849:NUQ589849 OEF589849:OEM589849 OOB589849:OOI589849 OXX589849:OYE589849 PHT589849:PIA589849 PRP589849:PRW589849 QBL589849:QBS589849 QLH589849:QLO589849 QVD589849:QVK589849 REZ589849:RFG589849 ROV589849:RPC589849 RYR589849:RYY589849 SIN589849:SIU589849 SSJ589849:SSQ589849 TCF589849:TCM589849 TMB589849:TMI589849 TVX589849:TWE589849 UFT589849:UGA589849 UPP589849:UPW589849 UZL589849:UZS589849 VJH589849:VJO589849 VTD589849:VTK589849 WCZ589849:WDG589849 WMV589849:WNC589849 WWR589849:WWY589849 KF655385:KM655385 UB655385:UI655385 ADX655385:AEE655385 ANT655385:AOA655385 AXP655385:AXW655385 BHL655385:BHS655385 BRH655385:BRO655385 CBD655385:CBK655385 CKZ655385:CLG655385 CUV655385:CVC655385 DER655385:DEY655385 DON655385:DOU655385 DYJ655385:DYQ655385 EIF655385:EIM655385 ESB655385:ESI655385 FBX655385:FCE655385 FLT655385:FMA655385 FVP655385:FVW655385 GFL655385:GFS655385 GPH655385:GPO655385 GZD655385:GZK655385 HIZ655385:HJG655385 HSV655385:HTC655385 ICR655385:ICY655385 IMN655385:IMU655385 IWJ655385:IWQ655385 JGF655385:JGM655385 JQB655385:JQI655385 JZX655385:KAE655385 KJT655385:KKA655385 KTP655385:KTW655385 LDL655385:LDS655385 LNH655385:LNO655385 LXD655385:LXK655385 MGZ655385:MHG655385 MQV655385:MRC655385 NAR655385:NAY655385 NKN655385:NKU655385 NUJ655385:NUQ655385 OEF655385:OEM655385 OOB655385:OOI655385 OXX655385:OYE655385 PHT655385:PIA655385 PRP655385:PRW655385 QBL655385:QBS655385 QLH655385:QLO655385 QVD655385:QVK655385 REZ655385:RFG655385 ROV655385:RPC655385 RYR655385:RYY655385 SIN655385:SIU655385 SSJ655385:SSQ655385 TCF655385:TCM655385 TMB655385:TMI655385 TVX655385:TWE655385 UFT655385:UGA655385 UPP655385:UPW655385 UZL655385:UZS655385 VJH655385:VJO655385 VTD655385:VTK655385 WCZ655385:WDG655385 WMV655385:WNC655385 WWR655385:WWY655385 KF720921:KM720921 UB720921:UI720921 ADX720921:AEE720921 ANT720921:AOA720921 AXP720921:AXW720921 BHL720921:BHS720921 BRH720921:BRO720921 CBD720921:CBK720921 CKZ720921:CLG720921 CUV720921:CVC720921 DER720921:DEY720921 DON720921:DOU720921 DYJ720921:DYQ720921 EIF720921:EIM720921 ESB720921:ESI720921 FBX720921:FCE720921 FLT720921:FMA720921 FVP720921:FVW720921 GFL720921:GFS720921 GPH720921:GPO720921 GZD720921:GZK720921 HIZ720921:HJG720921 HSV720921:HTC720921 ICR720921:ICY720921 IMN720921:IMU720921 IWJ720921:IWQ720921 JGF720921:JGM720921 JQB720921:JQI720921 JZX720921:KAE720921 KJT720921:KKA720921 KTP720921:KTW720921 LDL720921:LDS720921 LNH720921:LNO720921 LXD720921:LXK720921 MGZ720921:MHG720921 MQV720921:MRC720921 NAR720921:NAY720921 NKN720921:NKU720921 NUJ720921:NUQ720921 OEF720921:OEM720921 OOB720921:OOI720921 OXX720921:OYE720921 PHT720921:PIA720921 PRP720921:PRW720921 QBL720921:QBS720921 QLH720921:QLO720921 QVD720921:QVK720921 REZ720921:RFG720921 ROV720921:RPC720921 RYR720921:RYY720921 SIN720921:SIU720921 SSJ720921:SSQ720921 TCF720921:TCM720921 TMB720921:TMI720921 TVX720921:TWE720921 UFT720921:UGA720921 UPP720921:UPW720921 UZL720921:UZS720921 VJH720921:VJO720921 VTD720921:VTK720921 WCZ720921:WDG720921 WMV720921:WNC720921 WWR720921:WWY720921 KF786457:KM786457 UB786457:UI786457 ADX786457:AEE786457 ANT786457:AOA786457 AXP786457:AXW786457 BHL786457:BHS786457 BRH786457:BRO786457 CBD786457:CBK786457 CKZ786457:CLG786457 CUV786457:CVC786457 DER786457:DEY786457 DON786457:DOU786457 DYJ786457:DYQ786457 EIF786457:EIM786457 ESB786457:ESI786457 FBX786457:FCE786457 FLT786457:FMA786457 FVP786457:FVW786457 GFL786457:GFS786457 GPH786457:GPO786457 GZD786457:GZK786457 HIZ786457:HJG786457 HSV786457:HTC786457 ICR786457:ICY786457 IMN786457:IMU786457 IWJ786457:IWQ786457 JGF786457:JGM786457 JQB786457:JQI786457 JZX786457:KAE786457 KJT786457:KKA786457 KTP786457:KTW786457 LDL786457:LDS786457 LNH786457:LNO786457 LXD786457:LXK786457 MGZ786457:MHG786457 MQV786457:MRC786457 NAR786457:NAY786457 NKN786457:NKU786457 NUJ786457:NUQ786457 OEF786457:OEM786457 OOB786457:OOI786457 OXX786457:OYE786457 PHT786457:PIA786457 PRP786457:PRW786457 QBL786457:QBS786457 QLH786457:QLO786457 QVD786457:QVK786457 REZ786457:RFG786457 ROV786457:RPC786457 RYR786457:RYY786457 SIN786457:SIU786457 SSJ786457:SSQ786457 TCF786457:TCM786457 TMB786457:TMI786457 TVX786457:TWE786457 UFT786457:UGA786457 UPP786457:UPW786457 UZL786457:UZS786457 VJH786457:VJO786457 VTD786457:VTK786457 WCZ786457:WDG786457 WMV786457:WNC786457 WWR786457:WWY786457 KF851993:KM851993 UB851993:UI851993 ADX851993:AEE851993 ANT851993:AOA851993 AXP851993:AXW851993 BHL851993:BHS851993 BRH851993:BRO851993 CBD851993:CBK851993 CKZ851993:CLG851993 CUV851993:CVC851993 DER851993:DEY851993 DON851993:DOU851993 DYJ851993:DYQ851993 EIF851993:EIM851993 ESB851993:ESI851993 FBX851993:FCE851993 FLT851993:FMA851993 FVP851993:FVW851993 GFL851993:GFS851993 GPH851993:GPO851993 GZD851993:GZK851993 HIZ851993:HJG851993 HSV851993:HTC851993 ICR851993:ICY851993 IMN851993:IMU851993 IWJ851993:IWQ851993 JGF851993:JGM851993 JQB851993:JQI851993 JZX851993:KAE851993 KJT851993:KKA851993 KTP851993:KTW851993 LDL851993:LDS851993 LNH851993:LNO851993 LXD851993:LXK851993 MGZ851993:MHG851993 MQV851993:MRC851993 NAR851993:NAY851993 NKN851993:NKU851993 NUJ851993:NUQ851993 OEF851993:OEM851993 OOB851993:OOI851993 OXX851993:OYE851993 PHT851993:PIA851993 PRP851993:PRW851993 QBL851993:QBS851993 QLH851993:QLO851993 QVD851993:QVK851993 REZ851993:RFG851993 ROV851993:RPC851993 RYR851993:RYY851993 SIN851993:SIU851993 SSJ851993:SSQ851993 TCF851993:TCM851993 TMB851993:TMI851993 TVX851993:TWE851993 UFT851993:UGA851993 UPP851993:UPW851993 UZL851993:UZS851993 VJH851993:VJO851993 VTD851993:VTK851993 WCZ851993:WDG851993 WMV851993:WNC851993 WWR851993:WWY851993 KF917529:KM917529 UB917529:UI917529 ADX917529:AEE917529 ANT917529:AOA917529 AXP917529:AXW917529 BHL917529:BHS917529 BRH917529:BRO917529 CBD917529:CBK917529 CKZ917529:CLG917529 CUV917529:CVC917529 DER917529:DEY917529 DON917529:DOU917529 DYJ917529:DYQ917529 EIF917529:EIM917529 ESB917529:ESI917529 FBX917529:FCE917529 FLT917529:FMA917529 FVP917529:FVW917529 GFL917529:GFS917529 GPH917529:GPO917529 GZD917529:GZK917529 HIZ917529:HJG917529 HSV917529:HTC917529 ICR917529:ICY917529 IMN917529:IMU917529 IWJ917529:IWQ917529 JGF917529:JGM917529 JQB917529:JQI917529 JZX917529:KAE917529 KJT917529:KKA917529 KTP917529:KTW917529 LDL917529:LDS917529 LNH917529:LNO917529 LXD917529:LXK917529 MGZ917529:MHG917529 MQV917529:MRC917529 NAR917529:NAY917529 NKN917529:NKU917529 NUJ917529:NUQ917529 OEF917529:OEM917529 OOB917529:OOI917529 OXX917529:OYE917529 PHT917529:PIA917529 PRP917529:PRW917529 QBL917529:QBS917529 QLH917529:QLO917529 QVD917529:QVK917529 REZ917529:RFG917529 ROV917529:RPC917529 RYR917529:RYY917529 SIN917529:SIU917529 SSJ917529:SSQ917529 TCF917529:TCM917529 TMB917529:TMI917529 TVX917529:TWE917529 UFT917529:UGA917529 UPP917529:UPW917529 UZL917529:UZS917529 VJH917529:VJO917529 VTD917529:VTK917529 WCZ917529:WDG917529 WMV917529:WNC917529 WWR917529:WWY917529 WWR983065:WWY983065 KF983065:KM983065 UB983065:UI983065 ADX983065:AEE983065 ANT983065:AOA983065 AXP983065:AXW983065 BHL983065:BHS983065 BRH983065:BRO983065 CBD983065:CBK983065 CKZ983065:CLG983065 CUV983065:CVC983065 DER983065:DEY983065 DON983065:DOU983065 DYJ983065:DYQ983065 EIF983065:EIM983065 ESB983065:ESI983065 FBX983065:FCE983065 FLT983065:FMA983065 FVP983065:FVW983065 GFL983065:GFS983065 GPH983065:GPO983065 GZD983065:GZK983065 HIZ983065:HJG983065 HSV983065:HTC983065 ICR983065:ICY983065 IMN983065:IMU983065 IWJ983065:IWQ983065 JGF983065:JGM983065 JQB983065:JQI983065 JZX983065:KAE983065 KJT983065:KKA983065 KTP983065:KTW983065 LDL983065:LDS983065 LNH983065:LNO983065 LXD983065:LXK983065 MGZ983065:MHG983065 MQV983065:MRC983065 NAR983065:NAY983065 NKN983065:NKU983065 NUJ983065:NUQ983065 OEF983065:OEM983065 OOB983065:OOI983065 OXX983065:OYE983065 PHT983065:PIA983065 PRP983065:PRW983065 QBL983065:QBS983065 QLH983065:QLO983065 QVD983065:QVK983065 REZ983065:RFG983065 ROV983065:RPC983065 RYR983065:RYY983065 SIN983065:SIU983065 SSJ983065:SSQ983065 TCF983065:TCM983065 TMB983065:TMI983065 TVX983065:TWE983065 UFT983065:UGA983065 UPP983065:UPW983065 UZL983065:UZS983065 VJH983065:VJO983065 VTD983065:VTK983065 WCZ983065:WDG983065 WMV983065:WNC983065 O917529:AQ917529 O851993:AQ851993 O786457:AQ786457 O720921:AQ720921 O655385:AQ655385 O589849:AQ589849 O524313:AQ524313 O458777:AQ458777 O393241:AQ393241 O327705:AQ327705 O262169:AQ262169 O196633:AQ196633 O131097:AQ131097 O65561:AQ65561 O983065:AQ983065 WCZ29:WDG29 VTD29:VTK29 UZL29:UZS29 VJH29:VJO29 UFT29:UGA29 WWR29:WWY29 WMV29:WNC29 UPP29:UPW29 KF29:KM29 UB29:UI29 ADX29:AEE29 ANT29:AOA29 AXP29:AXW29 BHL29:BHS29 BRH29:BRO29 CBD29:CBK29 CKZ29:CLG29 CUV29:CVC29 DER29:DEY29 DON29:DOU29 DYJ29:DYQ29 EIF29:EIM29 ESB29:ESI29 FBX29:FCE29 FLT29:FMA29 FVP29:FVW29 GFL29:GFS29 GPH29:GPO29 GZD29:GZK29 HIZ29:HJG29 HSV29:HTC29 ICR29:ICY29 IMN29:IMU29 IWJ29:IWQ29 JGF29:JGM29 JQB29:JQI29 JZX29:KAE29 KJT29:KKA29 KTP29:KTW29 LDL29:LDS29 LNH29:LNO29 LXD29:LXK29 MGZ29:MHG29 MQV29:MRC29 NAR29:NAY29 NKN29:NKU29 NUJ29:NUQ29 OEF29:OEM29 OOB29:OOI29 OXX29:OYE29 PHT29:PIA29 PRP29:PRW29 QBL29:QBS29 QLH29:QLO29 QVD29:QVK29 REZ29:RFG29 ROV29:RPC29 RYR29:RYY29 SIN29:SIU29 SSJ29:SSQ29 TCF29:TCM29 TMB29:TMI29 TVX29:TWE29">
      <formula1>kind_of_cons</formula1>
    </dataValidation>
    <dataValidation type="textLength" operator="lessThanOrEqual" allowBlank="1" showInputMessage="1" showErrorMessage="1" errorTitle="Ошибка" error="Допускается ввод не более 900 символов!" sqref="WWZ983060:WWZ983067 WND983060:WND983067 AR65556:AR65563 KN65556:KN65563 UJ65556:UJ65563 AEF65556:AEF65563 AOB65556:AOB65563 AXX65556:AXX65563 BHT65556:BHT65563 BRP65556:BRP65563 CBL65556:CBL65563 CLH65556:CLH65563 CVD65556:CVD65563 DEZ65556:DEZ65563 DOV65556:DOV65563 DYR65556:DYR65563 EIN65556:EIN65563 ESJ65556:ESJ65563 FCF65556:FCF65563 FMB65556:FMB65563 FVX65556:FVX65563 GFT65556:GFT65563 GPP65556:GPP65563 GZL65556:GZL65563 HJH65556:HJH65563 HTD65556:HTD65563 ICZ65556:ICZ65563 IMV65556:IMV65563 IWR65556:IWR65563 JGN65556:JGN65563 JQJ65556:JQJ65563 KAF65556:KAF65563 KKB65556:KKB65563 KTX65556:KTX65563 LDT65556:LDT65563 LNP65556:LNP65563 LXL65556:LXL65563 MHH65556:MHH65563 MRD65556:MRD65563 NAZ65556:NAZ65563 NKV65556:NKV65563 NUR65556:NUR65563 OEN65556:OEN65563 OOJ65556:OOJ65563 OYF65556:OYF65563 PIB65556:PIB65563 PRX65556:PRX65563 QBT65556:QBT65563 QLP65556:QLP65563 QVL65556:QVL65563 RFH65556:RFH65563 RPD65556:RPD65563 RYZ65556:RYZ65563 SIV65556:SIV65563 SSR65556:SSR65563 TCN65556:TCN65563 TMJ65556:TMJ65563 TWF65556:TWF65563 UGB65556:UGB65563 UPX65556:UPX65563 UZT65556:UZT65563 VJP65556:VJP65563 VTL65556:VTL65563 WDH65556:WDH65563 WND65556:WND65563 WWZ65556:WWZ65563 AR131092:AR131099 KN131092:KN131099 UJ131092:UJ131099 AEF131092:AEF131099 AOB131092:AOB131099 AXX131092:AXX131099 BHT131092:BHT131099 BRP131092:BRP131099 CBL131092:CBL131099 CLH131092:CLH131099 CVD131092:CVD131099 DEZ131092:DEZ131099 DOV131092:DOV131099 DYR131092:DYR131099 EIN131092:EIN131099 ESJ131092:ESJ131099 FCF131092:FCF131099 FMB131092:FMB131099 FVX131092:FVX131099 GFT131092:GFT131099 GPP131092:GPP131099 GZL131092:GZL131099 HJH131092:HJH131099 HTD131092:HTD131099 ICZ131092:ICZ131099 IMV131092:IMV131099 IWR131092:IWR131099 JGN131092:JGN131099 JQJ131092:JQJ131099 KAF131092:KAF131099 KKB131092:KKB131099 KTX131092:KTX131099 LDT131092:LDT131099 LNP131092:LNP131099 LXL131092:LXL131099 MHH131092:MHH131099 MRD131092:MRD131099 NAZ131092:NAZ131099 NKV131092:NKV131099 NUR131092:NUR131099 OEN131092:OEN131099 OOJ131092:OOJ131099 OYF131092:OYF131099 PIB131092:PIB131099 PRX131092:PRX131099 QBT131092:QBT131099 QLP131092:QLP131099 QVL131092:QVL131099 RFH131092:RFH131099 RPD131092:RPD131099 RYZ131092:RYZ131099 SIV131092:SIV131099 SSR131092:SSR131099 TCN131092:TCN131099 TMJ131092:TMJ131099 TWF131092:TWF131099 UGB131092:UGB131099 UPX131092:UPX131099 UZT131092:UZT131099 VJP131092:VJP131099 VTL131092:VTL131099 WDH131092:WDH131099 WND131092:WND131099 WWZ131092:WWZ131099 AR196628:AR196635 KN196628:KN196635 UJ196628:UJ196635 AEF196628:AEF196635 AOB196628:AOB196635 AXX196628:AXX196635 BHT196628:BHT196635 BRP196628:BRP196635 CBL196628:CBL196635 CLH196628:CLH196635 CVD196628:CVD196635 DEZ196628:DEZ196635 DOV196628:DOV196635 DYR196628:DYR196635 EIN196628:EIN196635 ESJ196628:ESJ196635 FCF196628:FCF196635 FMB196628:FMB196635 FVX196628:FVX196635 GFT196628:GFT196635 GPP196628:GPP196635 GZL196628:GZL196635 HJH196628:HJH196635 HTD196628:HTD196635 ICZ196628:ICZ196635 IMV196628:IMV196635 IWR196628:IWR196635 JGN196628:JGN196635 JQJ196628:JQJ196635 KAF196628:KAF196635 KKB196628:KKB196635 KTX196628:KTX196635 LDT196628:LDT196635 LNP196628:LNP196635 LXL196628:LXL196635 MHH196628:MHH196635 MRD196628:MRD196635 NAZ196628:NAZ196635 NKV196628:NKV196635 NUR196628:NUR196635 OEN196628:OEN196635 OOJ196628:OOJ196635 OYF196628:OYF196635 PIB196628:PIB196635 PRX196628:PRX196635 QBT196628:QBT196635 QLP196628:QLP196635 QVL196628:QVL196635 RFH196628:RFH196635 RPD196628:RPD196635 RYZ196628:RYZ196635 SIV196628:SIV196635 SSR196628:SSR196635 TCN196628:TCN196635 TMJ196628:TMJ196635 TWF196628:TWF196635 UGB196628:UGB196635 UPX196628:UPX196635 UZT196628:UZT196635 VJP196628:VJP196635 VTL196628:VTL196635 WDH196628:WDH196635 WND196628:WND196635 WWZ196628:WWZ196635 AR262164:AR262171 KN262164:KN262171 UJ262164:UJ262171 AEF262164:AEF262171 AOB262164:AOB262171 AXX262164:AXX262171 BHT262164:BHT262171 BRP262164:BRP262171 CBL262164:CBL262171 CLH262164:CLH262171 CVD262164:CVD262171 DEZ262164:DEZ262171 DOV262164:DOV262171 DYR262164:DYR262171 EIN262164:EIN262171 ESJ262164:ESJ262171 FCF262164:FCF262171 FMB262164:FMB262171 FVX262164:FVX262171 GFT262164:GFT262171 GPP262164:GPP262171 GZL262164:GZL262171 HJH262164:HJH262171 HTD262164:HTD262171 ICZ262164:ICZ262171 IMV262164:IMV262171 IWR262164:IWR262171 JGN262164:JGN262171 JQJ262164:JQJ262171 KAF262164:KAF262171 KKB262164:KKB262171 KTX262164:KTX262171 LDT262164:LDT262171 LNP262164:LNP262171 LXL262164:LXL262171 MHH262164:MHH262171 MRD262164:MRD262171 NAZ262164:NAZ262171 NKV262164:NKV262171 NUR262164:NUR262171 OEN262164:OEN262171 OOJ262164:OOJ262171 OYF262164:OYF262171 PIB262164:PIB262171 PRX262164:PRX262171 QBT262164:QBT262171 QLP262164:QLP262171 QVL262164:QVL262171 RFH262164:RFH262171 RPD262164:RPD262171 RYZ262164:RYZ262171 SIV262164:SIV262171 SSR262164:SSR262171 TCN262164:TCN262171 TMJ262164:TMJ262171 TWF262164:TWF262171 UGB262164:UGB262171 UPX262164:UPX262171 UZT262164:UZT262171 VJP262164:VJP262171 VTL262164:VTL262171 WDH262164:WDH262171 WND262164:WND262171 WWZ262164:WWZ262171 AR327700:AR327707 KN327700:KN327707 UJ327700:UJ327707 AEF327700:AEF327707 AOB327700:AOB327707 AXX327700:AXX327707 BHT327700:BHT327707 BRP327700:BRP327707 CBL327700:CBL327707 CLH327700:CLH327707 CVD327700:CVD327707 DEZ327700:DEZ327707 DOV327700:DOV327707 DYR327700:DYR327707 EIN327700:EIN327707 ESJ327700:ESJ327707 FCF327700:FCF327707 FMB327700:FMB327707 FVX327700:FVX327707 GFT327700:GFT327707 GPP327700:GPP327707 GZL327700:GZL327707 HJH327700:HJH327707 HTD327700:HTD327707 ICZ327700:ICZ327707 IMV327700:IMV327707 IWR327700:IWR327707 JGN327700:JGN327707 JQJ327700:JQJ327707 KAF327700:KAF327707 KKB327700:KKB327707 KTX327700:KTX327707 LDT327700:LDT327707 LNP327700:LNP327707 LXL327700:LXL327707 MHH327700:MHH327707 MRD327700:MRD327707 NAZ327700:NAZ327707 NKV327700:NKV327707 NUR327700:NUR327707 OEN327700:OEN327707 OOJ327700:OOJ327707 OYF327700:OYF327707 PIB327700:PIB327707 PRX327700:PRX327707 QBT327700:QBT327707 QLP327700:QLP327707 QVL327700:QVL327707 RFH327700:RFH327707 RPD327700:RPD327707 RYZ327700:RYZ327707 SIV327700:SIV327707 SSR327700:SSR327707 TCN327700:TCN327707 TMJ327700:TMJ327707 TWF327700:TWF327707 UGB327700:UGB327707 UPX327700:UPX327707 UZT327700:UZT327707 VJP327700:VJP327707 VTL327700:VTL327707 WDH327700:WDH327707 WND327700:WND327707 WWZ327700:WWZ327707 AR393236:AR393243 KN393236:KN393243 UJ393236:UJ393243 AEF393236:AEF393243 AOB393236:AOB393243 AXX393236:AXX393243 BHT393236:BHT393243 BRP393236:BRP393243 CBL393236:CBL393243 CLH393236:CLH393243 CVD393236:CVD393243 DEZ393236:DEZ393243 DOV393236:DOV393243 DYR393236:DYR393243 EIN393236:EIN393243 ESJ393236:ESJ393243 FCF393236:FCF393243 FMB393236:FMB393243 FVX393236:FVX393243 GFT393236:GFT393243 GPP393236:GPP393243 GZL393236:GZL393243 HJH393236:HJH393243 HTD393236:HTD393243 ICZ393236:ICZ393243 IMV393236:IMV393243 IWR393236:IWR393243 JGN393236:JGN393243 JQJ393236:JQJ393243 KAF393236:KAF393243 KKB393236:KKB393243 KTX393236:KTX393243 LDT393236:LDT393243 LNP393236:LNP393243 LXL393236:LXL393243 MHH393236:MHH393243 MRD393236:MRD393243 NAZ393236:NAZ393243 NKV393236:NKV393243 NUR393236:NUR393243 OEN393236:OEN393243 OOJ393236:OOJ393243 OYF393236:OYF393243 PIB393236:PIB393243 PRX393236:PRX393243 QBT393236:QBT393243 QLP393236:QLP393243 QVL393236:QVL393243 RFH393236:RFH393243 RPD393236:RPD393243 RYZ393236:RYZ393243 SIV393236:SIV393243 SSR393236:SSR393243 TCN393236:TCN393243 TMJ393236:TMJ393243 TWF393236:TWF393243 UGB393236:UGB393243 UPX393236:UPX393243 UZT393236:UZT393243 VJP393236:VJP393243 VTL393236:VTL393243 WDH393236:WDH393243 WND393236:WND393243 WWZ393236:WWZ393243 AR458772:AR458779 KN458772:KN458779 UJ458772:UJ458779 AEF458772:AEF458779 AOB458772:AOB458779 AXX458772:AXX458779 BHT458772:BHT458779 BRP458772:BRP458779 CBL458772:CBL458779 CLH458772:CLH458779 CVD458772:CVD458779 DEZ458772:DEZ458779 DOV458772:DOV458779 DYR458772:DYR458779 EIN458772:EIN458779 ESJ458772:ESJ458779 FCF458772:FCF458779 FMB458772:FMB458779 FVX458772:FVX458779 GFT458772:GFT458779 GPP458772:GPP458779 GZL458772:GZL458779 HJH458772:HJH458779 HTD458772:HTD458779 ICZ458772:ICZ458779 IMV458772:IMV458779 IWR458772:IWR458779 JGN458772:JGN458779 JQJ458772:JQJ458779 KAF458772:KAF458779 KKB458772:KKB458779 KTX458772:KTX458779 LDT458772:LDT458779 LNP458772:LNP458779 LXL458772:LXL458779 MHH458772:MHH458779 MRD458772:MRD458779 NAZ458772:NAZ458779 NKV458772:NKV458779 NUR458772:NUR458779 OEN458772:OEN458779 OOJ458772:OOJ458779 OYF458772:OYF458779 PIB458772:PIB458779 PRX458772:PRX458779 QBT458772:QBT458779 QLP458772:QLP458779 QVL458772:QVL458779 RFH458772:RFH458779 RPD458772:RPD458779 RYZ458772:RYZ458779 SIV458772:SIV458779 SSR458772:SSR458779 TCN458772:TCN458779 TMJ458772:TMJ458779 TWF458772:TWF458779 UGB458772:UGB458779 UPX458772:UPX458779 UZT458772:UZT458779 VJP458772:VJP458779 VTL458772:VTL458779 WDH458772:WDH458779 WND458772:WND458779 WWZ458772:WWZ458779 AR524308:AR524315 KN524308:KN524315 UJ524308:UJ524315 AEF524308:AEF524315 AOB524308:AOB524315 AXX524308:AXX524315 BHT524308:BHT524315 BRP524308:BRP524315 CBL524308:CBL524315 CLH524308:CLH524315 CVD524308:CVD524315 DEZ524308:DEZ524315 DOV524308:DOV524315 DYR524308:DYR524315 EIN524308:EIN524315 ESJ524308:ESJ524315 FCF524308:FCF524315 FMB524308:FMB524315 FVX524308:FVX524315 GFT524308:GFT524315 GPP524308:GPP524315 GZL524308:GZL524315 HJH524308:HJH524315 HTD524308:HTD524315 ICZ524308:ICZ524315 IMV524308:IMV524315 IWR524308:IWR524315 JGN524308:JGN524315 JQJ524308:JQJ524315 KAF524308:KAF524315 KKB524308:KKB524315 KTX524308:KTX524315 LDT524308:LDT524315 LNP524308:LNP524315 LXL524308:LXL524315 MHH524308:MHH524315 MRD524308:MRD524315 NAZ524308:NAZ524315 NKV524308:NKV524315 NUR524308:NUR524315 OEN524308:OEN524315 OOJ524308:OOJ524315 OYF524308:OYF524315 PIB524308:PIB524315 PRX524308:PRX524315 QBT524308:QBT524315 QLP524308:QLP524315 QVL524308:QVL524315 RFH524308:RFH524315 RPD524308:RPD524315 RYZ524308:RYZ524315 SIV524308:SIV524315 SSR524308:SSR524315 TCN524308:TCN524315 TMJ524308:TMJ524315 TWF524308:TWF524315 UGB524308:UGB524315 UPX524308:UPX524315 UZT524308:UZT524315 VJP524308:VJP524315 VTL524308:VTL524315 WDH524308:WDH524315 WND524308:WND524315 WWZ524308:WWZ524315 AR589844:AR589851 KN589844:KN589851 UJ589844:UJ589851 AEF589844:AEF589851 AOB589844:AOB589851 AXX589844:AXX589851 BHT589844:BHT589851 BRP589844:BRP589851 CBL589844:CBL589851 CLH589844:CLH589851 CVD589844:CVD589851 DEZ589844:DEZ589851 DOV589844:DOV589851 DYR589844:DYR589851 EIN589844:EIN589851 ESJ589844:ESJ589851 FCF589844:FCF589851 FMB589844:FMB589851 FVX589844:FVX589851 GFT589844:GFT589851 GPP589844:GPP589851 GZL589844:GZL589851 HJH589844:HJH589851 HTD589844:HTD589851 ICZ589844:ICZ589851 IMV589844:IMV589851 IWR589844:IWR589851 JGN589844:JGN589851 JQJ589844:JQJ589851 KAF589844:KAF589851 KKB589844:KKB589851 KTX589844:KTX589851 LDT589844:LDT589851 LNP589844:LNP589851 LXL589844:LXL589851 MHH589844:MHH589851 MRD589844:MRD589851 NAZ589844:NAZ589851 NKV589844:NKV589851 NUR589844:NUR589851 OEN589844:OEN589851 OOJ589844:OOJ589851 OYF589844:OYF589851 PIB589844:PIB589851 PRX589844:PRX589851 QBT589844:QBT589851 QLP589844:QLP589851 QVL589844:QVL589851 RFH589844:RFH589851 RPD589844:RPD589851 RYZ589844:RYZ589851 SIV589844:SIV589851 SSR589844:SSR589851 TCN589844:TCN589851 TMJ589844:TMJ589851 TWF589844:TWF589851 UGB589844:UGB589851 UPX589844:UPX589851 UZT589844:UZT589851 VJP589844:VJP589851 VTL589844:VTL589851 WDH589844:WDH589851 WND589844:WND589851 WWZ589844:WWZ589851 AR655380:AR655387 KN655380:KN655387 UJ655380:UJ655387 AEF655380:AEF655387 AOB655380:AOB655387 AXX655380:AXX655387 BHT655380:BHT655387 BRP655380:BRP655387 CBL655380:CBL655387 CLH655380:CLH655387 CVD655380:CVD655387 DEZ655380:DEZ655387 DOV655380:DOV655387 DYR655380:DYR655387 EIN655380:EIN655387 ESJ655380:ESJ655387 FCF655380:FCF655387 FMB655380:FMB655387 FVX655380:FVX655387 GFT655380:GFT655387 GPP655380:GPP655387 GZL655380:GZL655387 HJH655380:HJH655387 HTD655380:HTD655387 ICZ655380:ICZ655387 IMV655380:IMV655387 IWR655380:IWR655387 JGN655380:JGN655387 JQJ655380:JQJ655387 KAF655380:KAF655387 KKB655380:KKB655387 KTX655380:KTX655387 LDT655380:LDT655387 LNP655380:LNP655387 LXL655380:LXL655387 MHH655380:MHH655387 MRD655380:MRD655387 NAZ655380:NAZ655387 NKV655380:NKV655387 NUR655380:NUR655387 OEN655380:OEN655387 OOJ655380:OOJ655387 OYF655380:OYF655387 PIB655380:PIB655387 PRX655380:PRX655387 QBT655380:QBT655387 QLP655380:QLP655387 QVL655380:QVL655387 RFH655380:RFH655387 RPD655380:RPD655387 RYZ655380:RYZ655387 SIV655380:SIV655387 SSR655380:SSR655387 TCN655380:TCN655387 TMJ655380:TMJ655387 TWF655380:TWF655387 UGB655380:UGB655387 UPX655380:UPX655387 UZT655380:UZT655387 VJP655380:VJP655387 VTL655380:VTL655387 WDH655380:WDH655387 WND655380:WND655387 WWZ655380:WWZ655387 AR720916:AR720923 KN720916:KN720923 UJ720916:UJ720923 AEF720916:AEF720923 AOB720916:AOB720923 AXX720916:AXX720923 BHT720916:BHT720923 BRP720916:BRP720923 CBL720916:CBL720923 CLH720916:CLH720923 CVD720916:CVD720923 DEZ720916:DEZ720923 DOV720916:DOV720923 DYR720916:DYR720923 EIN720916:EIN720923 ESJ720916:ESJ720923 FCF720916:FCF720923 FMB720916:FMB720923 FVX720916:FVX720923 GFT720916:GFT720923 GPP720916:GPP720923 GZL720916:GZL720923 HJH720916:HJH720923 HTD720916:HTD720923 ICZ720916:ICZ720923 IMV720916:IMV720923 IWR720916:IWR720923 JGN720916:JGN720923 JQJ720916:JQJ720923 KAF720916:KAF720923 KKB720916:KKB720923 KTX720916:KTX720923 LDT720916:LDT720923 LNP720916:LNP720923 LXL720916:LXL720923 MHH720916:MHH720923 MRD720916:MRD720923 NAZ720916:NAZ720923 NKV720916:NKV720923 NUR720916:NUR720923 OEN720916:OEN720923 OOJ720916:OOJ720923 OYF720916:OYF720923 PIB720916:PIB720923 PRX720916:PRX720923 QBT720916:QBT720923 QLP720916:QLP720923 QVL720916:QVL720923 RFH720916:RFH720923 RPD720916:RPD720923 RYZ720916:RYZ720923 SIV720916:SIV720923 SSR720916:SSR720923 TCN720916:TCN720923 TMJ720916:TMJ720923 TWF720916:TWF720923 UGB720916:UGB720923 UPX720916:UPX720923 UZT720916:UZT720923 VJP720916:VJP720923 VTL720916:VTL720923 WDH720916:WDH720923 WND720916:WND720923 WWZ720916:WWZ720923 AR786452:AR786459 KN786452:KN786459 UJ786452:UJ786459 AEF786452:AEF786459 AOB786452:AOB786459 AXX786452:AXX786459 BHT786452:BHT786459 BRP786452:BRP786459 CBL786452:CBL786459 CLH786452:CLH786459 CVD786452:CVD786459 DEZ786452:DEZ786459 DOV786452:DOV786459 DYR786452:DYR786459 EIN786452:EIN786459 ESJ786452:ESJ786459 FCF786452:FCF786459 FMB786452:FMB786459 FVX786452:FVX786459 GFT786452:GFT786459 GPP786452:GPP786459 GZL786452:GZL786459 HJH786452:HJH786459 HTD786452:HTD786459 ICZ786452:ICZ786459 IMV786452:IMV786459 IWR786452:IWR786459 JGN786452:JGN786459 JQJ786452:JQJ786459 KAF786452:KAF786459 KKB786452:KKB786459 KTX786452:KTX786459 LDT786452:LDT786459 LNP786452:LNP786459 LXL786452:LXL786459 MHH786452:MHH786459 MRD786452:MRD786459 NAZ786452:NAZ786459 NKV786452:NKV786459 NUR786452:NUR786459 OEN786452:OEN786459 OOJ786452:OOJ786459 OYF786452:OYF786459 PIB786452:PIB786459 PRX786452:PRX786459 QBT786452:QBT786459 QLP786452:QLP786459 QVL786452:QVL786459 RFH786452:RFH786459 RPD786452:RPD786459 RYZ786452:RYZ786459 SIV786452:SIV786459 SSR786452:SSR786459 TCN786452:TCN786459 TMJ786452:TMJ786459 TWF786452:TWF786459 UGB786452:UGB786459 UPX786452:UPX786459 UZT786452:UZT786459 VJP786452:VJP786459 VTL786452:VTL786459 WDH786452:WDH786459 WND786452:WND786459 WWZ786452:WWZ786459 AR851988:AR851995 KN851988:KN851995 UJ851988:UJ851995 AEF851988:AEF851995 AOB851988:AOB851995 AXX851988:AXX851995 BHT851988:BHT851995 BRP851988:BRP851995 CBL851988:CBL851995 CLH851988:CLH851995 CVD851988:CVD851995 DEZ851988:DEZ851995 DOV851988:DOV851995 DYR851988:DYR851995 EIN851988:EIN851995 ESJ851988:ESJ851995 FCF851988:FCF851995 FMB851988:FMB851995 FVX851988:FVX851995 GFT851988:GFT851995 GPP851988:GPP851995 GZL851988:GZL851995 HJH851988:HJH851995 HTD851988:HTD851995 ICZ851988:ICZ851995 IMV851988:IMV851995 IWR851988:IWR851995 JGN851988:JGN851995 JQJ851988:JQJ851995 KAF851988:KAF851995 KKB851988:KKB851995 KTX851988:KTX851995 LDT851988:LDT851995 LNP851988:LNP851995 LXL851988:LXL851995 MHH851988:MHH851995 MRD851988:MRD851995 NAZ851988:NAZ851995 NKV851988:NKV851995 NUR851988:NUR851995 OEN851988:OEN851995 OOJ851988:OOJ851995 OYF851988:OYF851995 PIB851988:PIB851995 PRX851988:PRX851995 QBT851988:QBT851995 QLP851988:QLP851995 QVL851988:QVL851995 RFH851988:RFH851995 RPD851988:RPD851995 RYZ851988:RYZ851995 SIV851988:SIV851995 SSR851988:SSR851995 TCN851988:TCN851995 TMJ851988:TMJ851995 TWF851988:TWF851995 UGB851988:UGB851995 UPX851988:UPX851995 UZT851988:UZT851995 VJP851988:VJP851995 VTL851988:VTL851995 WDH851988:WDH851995 WND851988:WND851995 WWZ851988:WWZ851995 AR917524:AR917531 KN917524:KN917531 UJ917524:UJ917531 AEF917524:AEF917531 AOB917524:AOB917531 AXX917524:AXX917531 BHT917524:BHT917531 BRP917524:BRP917531 CBL917524:CBL917531 CLH917524:CLH917531 CVD917524:CVD917531 DEZ917524:DEZ917531 DOV917524:DOV917531 DYR917524:DYR917531 EIN917524:EIN917531 ESJ917524:ESJ917531 FCF917524:FCF917531 FMB917524:FMB917531 FVX917524:FVX917531 GFT917524:GFT917531 GPP917524:GPP917531 GZL917524:GZL917531 HJH917524:HJH917531 HTD917524:HTD917531 ICZ917524:ICZ917531 IMV917524:IMV917531 IWR917524:IWR917531 JGN917524:JGN917531 JQJ917524:JQJ917531 KAF917524:KAF917531 KKB917524:KKB917531 KTX917524:KTX917531 LDT917524:LDT917531 LNP917524:LNP917531 LXL917524:LXL917531 MHH917524:MHH917531 MRD917524:MRD917531 NAZ917524:NAZ917531 NKV917524:NKV917531 NUR917524:NUR917531 OEN917524:OEN917531 OOJ917524:OOJ917531 OYF917524:OYF917531 PIB917524:PIB917531 PRX917524:PRX917531 QBT917524:QBT917531 QLP917524:QLP917531 QVL917524:QVL917531 RFH917524:RFH917531 RPD917524:RPD917531 RYZ917524:RYZ917531 SIV917524:SIV917531 SSR917524:SSR917531 TCN917524:TCN917531 TMJ917524:TMJ917531 TWF917524:TWF917531 UGB917524:UGB917531 UPX917524:UPX917531 UZT917524:UZT917531 VJP917524:VJP917531 VTL917524:VTL917531 WDH917524:WDH917531 WND917524:WND917531 WWZ917524:WWZ917531 AR983060:AR983067 KN983060:KN983067 UJ983060:UJ983067 AEF983060:AEF983067 AOB983060:AOB983067 AXX983060:AXX983067 BHT983060:BHT983067 BRP983060:BRP983067 CBL983060:CBL983067 CLH983060:CLH983067 CVD983060:CVD983067 DEZ983060:DEZ983067 DOV983060:DOV983067 DYR983060:DYR983067 EIN983060:EIN983067 ESJ983060:ESJ983067 FCF983060:FCF983067 FMB983060:FMB983067 FVX983060:FVX983067 GFT983060:GFT983067 GPP983060:GPP983067 GZL983060:GZL983067 HJH983060:HJH983067 HTD983060:HTD983067 ICZ983060:ICZ983067 IMV983060:IMV983067 IWR983060:IWR983067 JGN983060:JGN983067 JQJ983060:JQJ983067 KAF983060:KAF983067 KKB983060:KKB983067 KTX983060:KTX983067 LDT983060:LDT983067 LNP983060:LNP983067 LXL983060:LXL983067 MHH983060:MHH983067 MRD983060:MRD983067 NAZ983060:NAZ983067 NKV983060:NKV983067 NUR983060:NUR983067 OEN983060:OEN983067 OOJ983060:OOJ983067 OYF983060:OYF983067 PIB983060:PIB983067 PRX983060:PRX983067 QBT983060:QBT983067 QLP983060:QLP983067 QVL983060:QVL983067 RFH983060:RFH983067 RPD983060:RPD983067 RYZ983060:RYZ983067 SIV983060:SIV983067 SSR983060:SSR983067 TCN983060:TCN983067 TMJ983060:TMJ983067 TWF983060:TWF983067 UGB983060:UGB983067 UPX983060:UPX983067 UZT983060:UZT983067 VJP983060:VJP983067 VTL983060:VTL983067 WDH983060:WDH983067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WWZ28:WWZ31 WND28:WND31 KN28:KN31 UJ28:UJ31 AEF28:AEF31 AOB28:AOB31 AXX28:AXX31 BHT28:BHT31 BRP28:BRP31 CBL28:CBL31 CLH28:CLH31 CVD28:CVD31 DEZ28:DEZ31 DOV28:DOV31 DYR28:DYR31 EIN28:EIN31 ESJ28:ESJ31 FCF28:FCF31 FMB28:FMB31 FVX28:FVX31 GFT28:GFT31 GPP28:GPP31 GZL28:GZL31 HJH28:HJH31 HTD28:HTD31 ICZ28:ICZ31 IMV28:IMV31 IWR28:IWR31 JGN28:JGN31 JQJ28:JQJ31 KAF28:KAF31 KKB28:KKB31 KTX28:KTX31 LDT28:LDT31 LNP28:LNP31 LXL28:LXL31 MHH28:MHH31 MRD28:MRD31 NAZ28:NAZ31 NKV28:NKV31 NUR28:NUR31 OEN28:OEN31 OOJ28:OOJ31 OYF28:OYF31 PIB28:PIB31 PRX28:PRX31 QBT28:QBT31 QLP28:QLP31 QVL28:QVL31 RFH28:RFH31 RPD28:RPD31 RYZ28:RYZ31 SIV28:SIV31 SSR28:SSR31 TCN28:TCN31 TMJ28:TMJ31 TWF28:TWF31 UGB28:UGB31 UPX28:UPX31 UZT28:UZT31 VJP28:VJP31 VTL28:VTL31 WDH28:WDH31">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O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O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O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O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O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O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O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O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O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O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O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O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O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O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V22 V65560 V131096 V196632 V262168 V327704 V393240 V458776 V524312 V589848 V655384 V720920 V786456 V851992 V917528 V983064 AC22 AC65560 AC131096 AC196632 AC262168 AC327704 AC393240 AC458776 AC524312 AC589848 AC655384 AC720920 AC786456 AC851992 AC917528 AC983064 AJ22 AJ65560 AJ131096 AJ196632 AJ262168 AJ327704 AJ393240 AJ458776 AJ524312 AJ589848 AJ655384 AJ720920 AJ786456 AJ851992 AJ917528 AJ983064 O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O24:AO25 AH24:AH25 AA24:AA25 T24:T25">
      <formula1>900</formula1>
    </dataValidation>
    <dataValidation type="list" allowBlank="1" showInputMessage="1" showErrorMessage="1" errorTitle="Ошибка" error="Выберите значение из списка" prompt="Выберите значение из списка" sqref="O23 V23 AC23 AJ23 O29">
      <formula1>kind_of_cons</formula1>
    </dataValidation>
    <dataValidation type="decimal" allowBlank="1" showErrorMessage="1" errorTitle="Ошибка" error="Допускается ввод только действительных чисел!" sqref="V24 AC24 AJ24 O24 O30 V30 AC30 AJ3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48</v>
      </c>
    </row>
    <row r="2" spans="1:20" ht="22.5">
      <c r="F2" s="1392" t="s">
        <v>469</v>
      </c>
      <c r="G2" s="1393"/>
      <c r="H2" s="1394"/>
      <c r="I2" s="607"/>
    </row>
    <row r="3" spans="1:20" ht="3" customHeight="1"/>
    <row r="4" spans="1:20" s="537" customFormat="1" ht="11.25">
      <c r="A4" s="557"/>
      <c r="B4" s="557"/>
      <c r="C4" s="557"/>
      <c r="D4" s="557"/>
      <c r="F4" s="1350" t="s">
        <v>444</v>
      </c>
      <c r="G4" s="1350"/>
      <c r="H4" s="1350"/>
      <c r="I4" s="139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39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23.09.2019</v>
      </c>
      <c r="I7" s="548" t="s">
        <v>471</v>
      </c>
      <c r="J7" s="582"/>
      <c r="K7" s="557"/>
      <c r="L7" s="557"/>
      <c r="M7" s="557"/>
      <c r="N7" s="557"/>
      <c r="O7" s="557"/>
      <c r="P7" s="557"/>
      <c r="Q7" s="557"/>
      <c r="R7" s="557"/>
      <c r="S7" s="557"/>
      <c r="T7" s="557"/>
    </row>
    <row r="8" spans="1:20" s="537" customFormat="1" ht="45">
      <c r="A8" s="139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39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39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c r="O11" s="557"/>
      <c r="P11" s="557"/>
      <c r="Q11" s="557"/>
      <c r="R11" s="557"/>
      <c r="S11" s="557"/>
      <c r="T11" s="557"/>
    </row>
    <row r="12" spans="1:20" s="537" customFormat="1" ht="22.5">
      <c r="A12" s="1396"/>
      <c r="B12" s="1396"/>
      <c r="C12" s="139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396"/>
      <c r="B13" s="1396"/>
      <c r="C13" s="1396"/>
      <c r="D13" s="590">
        <v>1</v>
      </c>
      <c r="F13" s="583" t="e">
        <f ca="1">"4."&amp;mergeValue(A13) &amp;"."&amp;mergeValue(B13)&amp;"."&amp;mergeValue(C13)&amp;"."&amp;mergeValue(D13)</f>
        <v>#NAME?</v>
      </c>
      <c r="G13" s="600" t="s">
        <v>476</v>
      </c>
      <c r="H13" s="571"/>
      <c r="I13" s="1397" t="s">
        <v>568</v>
      </c>
      <c r="J13" s="582"/>
      <c r="K13" s="557"/>
      <c r="L13" s="557"/>
      <c r="M13" s="557"/>
      <c r="N13" s="557"/>
      <c r="O13" s="557"/>
      <c r="P13" s="557"/>
      <c r="Q13" s="557"/>
      <c r="R13" s="557"/>
      <c r="S13" s="557"/>
      <c r="T13" s="557"/>
    </row>
    <row r="14" spans="1:20" s="537" customFormat="1" ht="18.75">
      <c r="A14" s="1396"/>
      <c r="B14" s="1396"/>
      <c r="C14" s="1396"/>
      <c r="D14" s="590"/>
      <c r="F14" s="586"/>
      <c r="G14" s="518" t="s">
        <v>4</v>
      </c>
      <c r="H14" s="591"/>
      <c r="I14" s="1397"/>
      <c r="J14" s="582"/>
      <c r="K14" s="557"/>
      <c r="L14" s="557"/>
      <c r="M14" s="557"/>
      <c r="N14" s="557"/>
      <c r="O14" s="557"/>
      <c r="P14" s="557"/>
      <c r="Q14" s="557"/>
      <c r="R14" s="557"/>
      <c r="S14" s="557"/>
      <c r="T14" s="557"/>
    </row>
    <row r="15" spans="1:20" s="537" customFormat="1" ht="18.75">
      <c r="A15" s="1396"/>
      <c r="B15" s="1396"/>
      <c r="C15" s="590"/>
      <c r="D15" s="590"/>
      <c r="F15" s="601"/>
      <c r="G15" s="544" t="s">
        <v>400</v>
      </c>
      <c r="H15" s="602"/>
      <c r="I15" s="603"/>
      <c r="J15" s="582"/>
      <c r="K15" s="557"/>
      <c r="L15" s="557"/>
      <c r="M15" s="557"/>
      <c r="N15" s="557"/>
      <c r="O15" s="557"/>
      <c r="P15" s="557"/>
      <c r="Q15" s="557"/>
      <c r="R15" s="557"/>
      <c r="S15" s="557"/>
      <c r="T15" s="557"/>
    </row>
    <row r="16" spans="1:20" s="537" customFormat="1" ht="18.75">
      <c r="A16" s="139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391" t="s">
        <v>570</v>
      </c>
      <c r="H19" s="139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34" width="10.5703125" style="552"/>
    <col min="35" max="256" width="10.5703125" style="491"/>
    <col min="257" max="264" width="0" style="491" hidden="1" customWidth="1"/>
    <col min="265" max="265" width="3.7109375" style="491" customWidth="1"/>
    <col min="266" max="266" width="3.85546875" style="491" customWidth="1"/>
    <col min="267" max="267" width="3.7109375" style="491" customWidth="1"/>
    <col min="268" max="268" width="12.7109375" style="491" customWidth="1"/>
    <col min="269" max="269" width="52.7109375" style="491" customWidth="1"/>
    <col min="270" max="273" width="0" style="491" hidden="1" customWidth="1"/>
    <col min="274" max="274" width="12.28515625" style="491" customWidth="1"/>
    <col min="275" max="275" width="6.42578125" style="491" customWidth="1"/>
    <col min="276" max="276" width="12.28515625" style="491" customWidth="1"/>
    <col min="277" max="277" width="0" style="491" hidden="1" customWidth="1"/>
    <col min="278" max="278" width="3.7109375" style="491" customWidth="1"/>
    <col min="279" max="279" width="11.140625" style="491" bestFit="1" customWidth="1"/>
    <col min="280" max="281" width="10.5703125" style="491"/>
    <col min="282" max="282" width="11.140625" style="491" customWidth="1"/>
    <col min="283" max="512" width="10.5703125" style="491"/>
    <col min="513" max="520" width="0" style="491" hidden="1" customWidth="1"/>
    <col min="521" max="521" width="3.7109375" style="491" customWidth="1"/>
    <col min="522" max="522" width="3.85546875" style="491" customWidth="1"/>
    <col min="523" max="523" width="3.7109375" style="491" customWidth="1"/>
    <col min="524" max="524" width="12.7109375" style="491" customWidth="1"/>
    <col min="525" max="525" width="52.7109375" style="491" customWidth="1"/>
    <col min="526" max="529" width="0" style="491" hidden="1" customWidth="1"/>
    <col min="530" max="530" width="12.28515625" style="491" customWidth="1"/>
    <col min="531" max="531" width="6.42578125" style="491" customWidth="1"/>
    <col min="532" max="532" width="12.28515625" style="491" customWidth="1"/>
    <col min="533" max="533" width="0" style="491" hidden="1" customWidth="1"/>
    <col min="534" max="534" width="3.7109375" style="491" customWidth="1"/>
    <col min="535" max="535" width="11.140625" style="491" bestFit="1" customWidth="1"/>
    <col min="536" max="537" width="10.5703125" style="491"/>
    <col min="538" max="538" width="11.140625" style="491" customWidth="1"/>
    <col min="539" max="768" width="10.5703125" style="491"/>
    <col min="769" max="776" width="0" style="491" hidden="1" customWidth="1"/>
    <col min="777" max="777" width="3.7109375" style="491" customWidth="1"/>
    <col min="778" max="778" width="3.85546875" style="491" customWidth="1"/>
    <col min="779" max="779" width="3.7109375" style="491" customWidth="1"/>
    <col min="780" max="780" width="12.7109375" style="491" customWidth="1"/>
    <col min="781" max="781" width="52.7109375" style="491" customWidth="1"/>
    <col min="782" max="785" width="0" style="491" hidden="1" customWidth="1"/>
    <col min="786" max="786" width="12.28515625" style="491" customWidth="1"/>
    <col min="787" max="787" width="6.42578125" style="491" customWidth="1"/>
    <col min="788" max="788" width="12.28515625" style="491" customWidth="1"/>
    <col min="789" max="789" width="0" style="491" hidden="1" customWidth="1"/>
    <col min="790" max="790" width="3.7109375" style="491" customWidth="1"/>
    <col min="791" max="791" width="11.140625" style="491" bestFit="1" customWidth="1"/>
    <col min="792" max="793" width="10.5703125" style="491"/>
    <col min="794" max="794" width="11.140625" style="491" customWidth="1"/>
    <col min="795" max="1024" width="10.5703125" style="491"/>
    <col min="1025" max="1032" width="0" style="491" hidden="1" customWidth="1"/>
    <col min="1033" max="1033" width="3.7109375" style="491" customWidth="1"/>
    <col min="1034" max="1034" width="3.85546875" style="491" customWidth="1"/>
    <col min="1035" max="1035" width="3.7109375" style="491" customWidth="1"/>
    <col min="1036" max="1036" width="12.7109375" style="491" customWidth="1"/>
    <col min="1037" max="1037" width="52.7109375" style="491" customWidth="1"/>
    <col min="1038" max="1041" width="0" style="491" hidden="1" customWidth="1"/>
    <col min="1042" max="1042" width="12.28515625" style="491" customWidth="1"/>
    <col min="1043" max="1043" width="6.42578125" style="491" customWidth="1"/>
    <col min="1044" max="1044" width="12.28515625" style="491" customWidth="1"/>
    <col min="1045" max="1045" width="0" style="491" hidden="1" customWidth="1"/>
    <col min="1046" max="1046" width="3.7109375" style="491" customWidth="1"/>
    <col min="1047" max="1047" width="11.140625" style="491" bestFit="1" customWidth="1"/>
    <col min="1048" max="1049" width="10.5703125" style="491"/>
    <col min="1050" max="1050" width="11.140625" style="491" customWidth="1"/>
    <col min="1051" max="1280" width="10.5703125" style="491"/>
    <col min="1281" max="1288" width="0" style="491" hidden="1" customWidth="1"/>
    <col min="1289" max="1289" width="3.7109375" style="491" customWidth="1"/>
    <col min="1290" max="1290" width="3.85546875" style="491" customWidth="1"/>
    <col min="1291" max="1291" width="3.7109375" style="491" customWidth="1"/>
    <col min="1292" max="1292" width="12.7109375" style="491" customWidth="1"/>
    <col min="1293" max="1293" width="52.7109375" style="491" customWidth="1"/>
    <col min="1294" max="1297" width="0" style="491" hidden="1" customWidth="1"/>
    <col min="1298" max="1298" width="12.28515625" style="491" customWidth="1"/>
    <col min="1299" max="1299" width="6.42578125" style="491" customWidth="1"/>
    <col min="1300" max="1300" width="12.28515625" style="491" customWidth="1"/>
    <col min="1301" max="1301" width="0" style="491" hidden="1" customWidth="1"/>
    <col min="1302" max="1302" width="3.7109375" style="491" customWidth="1"/>
    <col min="1303" max="1303" width="11.140625" style="491" bestFit="1" customWidth="1"/>
    <col min="1304" max="1305" width="10.5703125" style="491"/>
    <col min="1306" max="1306" width="11.140625" style="491" customWidth="1"/>
    <col min="1307" max="1536" width="10.5703125" style="491"/>
    <col min="1537" max="1544" width="0" style="491" hidden="1" customWidth="1"/>
    <col min="1545" max="1545" width="3.7109375" style="491" customWidth="1"/>
    <col min="1546" max="1546" width="3.85546875" style="491" customWidth="1"/>
    <col min="1547" max="1547" width="3.7109375" style="491" customWidth="1"/>
    <col min="1548" max="1548" width="12.7109375" style="491" customWidth="1"/>
    <col min="1549" max="1549" width="52.7109375" style="491" customWidth="1"/>
    <col min="1550" max="1553" width="0" style="491" hidden="1" customWidth="1"/>
    <col min="1554" max="1554" width="12.28515625" style="491" customWidth="1"/>
    <col min="1555" max="1555" width="6.42578125" style="491" customWidth="1"/>
    <col min="1556" max="1556" width="12.28515625" style="491" customWidth="1"/>
    <col min="1557" max="1557" width="0" style="491" hidden="1" customWidth="1"/>
    <col min="1558" max="1558" width="3.7109375" style="491" customWidth="1"/>
    <col min="1559" max="1559" width="11.140625" style="491" bestFit="1" customWidth="1"/>
    <col min="1560" max="1561" width="10.5703125" style="491"/>
    <col min="1562" max="1562" width="11.140625" style="491" customWidth="1"/>
    <col min="1563" max="1792" width="10.5703125" style="491"/>
    <col min="1793" max="1800" width="0" style="491" hidden="1" customWidth="1"/>
    <col min="1801" max="1801" width="3.7109375" style="491" customWidth="1"/>
    <col min="1802" max="1802" width="3.85546875" style="491" customWidth="1"/>
    <col min="1803" max="1803" width="3.7109375" style="491" customWidth="1"/>
    <col min="1804" max="1804" width="12.7109375" style="491" customWidth="1"/>
    <col min="1805" max="1805" width="52.7109375" style="491" customWidth="1"/>
    <col min="1806" max="1809" width="0" style="491" hidden="1" customWidth="1"/>
    <col min="1810" max="1810" width="12.28515625" style="491" customWidth="1"/>
    <col min="1811" max="1811" width="6.42578125" style="491" customWidth="1"/>
    <col min="1812" max="1812" width="12.28515625" style="491" customWidth="1"/>
    <col min="1813" max="1813" width="0" style="491" hidden="1" customWidth="1"/>
    <col min="1814" max="1814" width="3.7109375" style="491" customWidth="1"/>
    <col min="1815" max="1815" width="11.140625" style="491" bestFit="1" customWidth="1"/>
    <col min="1816" max="1817" width="10.5703125" style="491"/>
    <col min="1818" max="1818" width="11.140625" style="491" customWidth="1"/>
    <col min="1819" max="2048" width="10.5703125" style="491"/>
    <col min="2049" max="2056" width="0" style="491" hidden="1" customWidth="1"/>
    <col min="2057" max="2057" width="3.7109375" style="491" customWidth="1"/>
    <col min="2058" max="2058" width="3.85546875" style="491" customWidth="1"/>
    <col min="2059" max="2059" width="3.7109375" style="491" customWidth="1"/>
    <col min="2060" max="2060" width="12.7109375" style="491" customWidth="1"/>
    <col min="2061" max="2061" width="52.7109375" style="491" customWidth="1"/>
    <col min="2062" max="2065" width="0" style="491" hidden="1" customWidth="1"/>
    <col min="2066" max="2066" width="12.28515625" style="491" customWidth="1"/>
    <col min="2067" max="2067" width="6.42578125" style="491" customWidth="1"/>
    <col min="2068" max="2068" width="12.28515625" style="491" customWidth="1"/>
    <col min="2069" max="2069" width="0" style="491" hidden="1" customWidth="1"/>
    <col min="2070" max="2070" width="3.7109375" style="491" customWidth="1"/>
    <col min="2071" max="2071" width="11.140625" style="491" bestFit="1" customWidth="1"/>
    <col min="2072" max="2073" width="10.5703125" style="491"/>
    <col min="2074" max="2074" width="11.140625" style="491" customWidth="1"/>
    <col min="2075" max="2304" width="10.5703125" style="491"/>
    <col min="2305" max="2312" width="0" style="491" hidden="1" customWidth="1"/>
    <col min="2313" max="2313" width="3.7109375" style="491" customWidth="1"/>
    <col min="2314" max="2314" width="3.85546875" style="491" customWidth="1"/>
    <col min="2315" max="2315" width="3.7109375" style="491" customWidth="1"/>
    <col min="2316" max="2316" width="12.7109375" style="491" customWidth="1"/>
    <col min="2317" max="2317" width="52.7109375" style="491" customWidth="1"/>
    <col min="2318" max="2321" width="0" style="491" hidden="1" customWidth="1"/>
    <col min="2322" max="2322" width="12.28515625" style="491" customWidth="1"/>
    <col min="2323" max="2323" width="6.42578125" style="491" customWidth="1"/>
    <col min="2324" max="2324" width="12.28515625" style="491" customWidth="1"/>
    <col min="2325" max="2325" width="0" style="491" hidden="1" customWidth="1"/>
    <col min="2326" max="2326" width="3.7109375" style="491" customWidth="1"/>
    <col min="2327" max="2327" width="11.140625" style="491" bestFit="1" customWidth="1"/>
    <col min="2328" max="2329" width="10.5703125" style="491"/>
    <col min="2330" max="2330" width="11.140625" style="491" customWidth="1"/>
    <col min="2331" max="2560" width="10.5703125" style="491"/>
    <col min="2561" max="2568" width="0" style="491" hidden="1" customWidth="1"/>
    <col min="2569" max="2569" width="3.7109375" style="491" customWidth="1"/>
    <col min="2570" max="2570" width="3.85546875" style="491" customWidth="1"/>
    <col min="2571" max="2571" width="3.7109375" style="491" customWidth="1"/>
    <col min="2572" max="2572" width="12.7109375" style="491" customWidth="1"/>
    <col min="2573" max="2573" width="52.7109375" style="491" customWidth="1"/>
    <col min="2574" max="2577" width="0" style="491" hidden="1" customWidth="1"/>
    <col min="2578" max="2578" width="12.28515625" style="491" customWidth="1"/>
    <col min="2579" max="2579" width="6.42578125" style="491" customWidth="1"/>
    <col min="2580" max="2580" width="12.28515625" style="491" customWidth="1"/>
    <col min="2581" max="2581" width="0" style="491" hidden="1" customWidth="1"/>
    <col min="2582" max="2582" width="3.7109375" style="491" customWidth="1"/>
    <col min="2583" max="2583" width="11.140625" style="491" bestFit="1" customWidth="1"/>
    <col min="2584" max="2585" width="10.5703125" style="491"/>
    <col min="2586" max="2586" width="11.140625" style="491" customWidth="1"/>
    <col min="2587" max="2816" width="10.5703125" style="491"/>
    <col min="2817" max="2824" width="0" style="491" hidden="1" customWidth="1"/>
    <col min="2825" max="2825" width="3.7109375" style="491" customWidth="1"/>
    <col min="2826" max="2826" width="3.85546875" style="491" customWidth="1"/>
    <col min="2827" max="2827" width="3.7109375" style="491" customWidth="1"/>
    <col min="2828" max="2828" width="12.7109375" style="491" customWidth="1"/>
    <col min="2829" max="2829" width="52.7109375" style="491" customWidth="1"/>
    <col min="2830" max="2833" width="0" style="491" hidden="1" customWidth="1"/>
    <col min="2834" max="2834" width="12.28515625" style="491" customWidth="1"/>
    <col min="2835" max="2835" width="6.42578125" style="491" customWidth="1"/>
    <col min="2836" max="2836" width="12.28515625" style="491" customWidth="1"/>
    <col min="2837" max="2837" width="0" style="491" hidden="1" customWidth="1"/>
    <col min="2838" max="2838" width="3.7109375" style="491" customWidth="1"/>
    <col min="2839" max="2839" width="11.140625" style="491" bestFit="1" customWidth="1"/>
    <col min="2840" max="2841" width="10.5703125" style="491"/>
    <col min="2842" max="2842" width="11.140625" style="491" customWidth="1"/>
    <col min="2843" max="3072" width="10.5703125" style="491"/>
    <col min="3073" max="3080" width="0" style="491" hidden="1" customWidth="1"/>
    <col min="3081" max="3081" width="3.7109375" style="491" customWidth="1"/>
    <col min="3082" max="3082" width="3.85546875" style="491" customWidth="1"/>
    <col min="3083" max="3083" width="3.7109375" style="491" customWidth="1"/>
    <col min="3084" max="3084" width="12.7109375" style="491" customWidth="1"/>
    <col min="3085" max="3085" width="52.7109375" style="491" customWidth="1"/>
    <col min="3086" max="3089" width="0" style="491" hidden="1" customWidth="1"/>
    <col min="3090" max="3090" width="12.28515625" style="491" customWidth="1"/>
    <col min="3091" max="3091" width="6.42578125" style="491" customWidth="1"/>
    <col min="3092" max="3092" width="12.28515625" style="491" customWidth="1"/>
    <col min="3093" max="3093" width="0" style="491" hidden="1" customWidth="1"/>
    <col min="3094" max="3094" width="3.7109375" style="491" customWidth="1"/>
    <col min="3095" max="3095" width="11.140625" style="491" bestFit="1" customWidth="1"/>
    <col min="3096" max="3097" width="10.5703125" style="491"/>
    <col min="3098" max="3098" width="11.140625" style="491" customWidth="1"/>
    <col min="3099" max="3328" width="10.5703125" style="491"/>
    <col min="3329" max="3336" width="0" style="491" hidden="1" customWidth="1"/>
    <col min="3337" max="3337" width="3.7109375" style="491" customWidth="1"/>
    <col min="3338" max="3338" width="3.85546875" style="491" customWidth="1"/>
    <col min="3339" max="3339" width="3.7109375" style="491" customWidth="1"/>
    <col min="3340" max="3340" width="12.7109375" style="491" customWidth="1"/>
    <col min="3341" max="3341" width="52.7109375" style="491" customWidth="1"/>
    <col min="3342" max="3345" width="0" style="491" hidden="1" customWidth="1"/>
    <col min="3346" max="3346" width="12.28515625" style="491" customWidth="1"/>
    <col min="3347" max="3347" width="6.42578125" style="491" customWidth="1"/>
    <col min="3348" max="3348" width="12.28515625" style="491" customWidth="1"/>
    <col min="3349" max="3349" width="0" style="491" hidden="1" customWidth="1"/>
    <col min="3350" max="3350" width="3.7109375" style="491" customWidth="1"/>
    <col min="3351" max="3351" width="11.140625" style="491" bestFit="1" customWidth="1"/>
    <col min="3352" max="3353" width="10.5703125" style="491"/>
    <col min="3354" max="3354" width="11.140625" style="491" customWidth="1"/>
    <col min="3355" max="3584" width="10.5703125" style="491"/>
    <col min="3585" max="3592" width="0" style="491" hidden="1" customWidth="1"/>
    <col min="3593" max="3593" width="3.7109375" style="491" customWidth="1"/>
    <col min="3594" max="3594" width="3.85546875" style="491" customWidth="1"/>
    <col min="3595" max="3595" width="3.7109375" style="491" customWidth="1"/>
    <col min="3596" max="3596" width="12.7109375" style="491" customWidth="1"/>
    <col min="3597" max="3597" width="52.7109375" style="491" customWidth="1"/>
    <col min="3598" max="3601" width="0" style="491" hidden="1" customWidth="1"/>
    <col min="3602" max="3602" width="12.28515625" style="491" customWidth="1"/>
    <col min="3603" max="3603" width="6.42578125" style="491" customWidth="1"/>
    <col min="3604" max="3604" width="12.28515625" style="491" customWidth="1"/>
    <col min="3605" max="3605" width="0" style="491" hidden="1" customWidth="1"/>
    <col min="3606" max="3606" width="3.7109375" style="491" customWidth="1"/>
    <col min="3607" max="3607" width="11.140625" style="491" bestFit="1" customWidth="1"/>
    <col min="3608" max="3609" width="10.5703125" style="491"/>
    <col min="3610" max="3610" width="11.140625" style="491" customWidth="1"/>
    <col min="3611" max="3840" width="10.5703125" style="491"/>
    <col min="3841" max="3848" width="0" style="491" hidden="1" customWidth="1"/>
    <col min="3849" max="3849" width="3.7109375" style="491" customWidth="1"/>
    <col min="3850" max="3850" width="3.85546875" style="491" customWidth="1"/>
    <col min="3851" max="3851" width="3.7109375" style="491" customWidth="1"/>
    <col min="3852" max="3852" width="12.7109375" style="491" customWidth="1"/>
    <col min="3853" max="3853" width="52.7109375" style="491" customWidth="1"/>
    <col min="3854" max="3857" width="0" style="491" hidden="1" customWidth="1"/>
    <col min="3858" max="3858" width="12.28515625" style="491" customWidth="1"/>
    <col min="3859" max="3859" width="6.42578125" style="491" customWidth="1"/>
    <col min="3860" max="3860" width="12.28515625" style="491" customWidth="1"/>
    <col min="3861" max="3861" width="0" style="491" hidden="1" customWidth="1"/>
    <col min="3862" max="3862" width="3.7109375" style="491" customWidth="1"/>
    <col min="3863" max="3863" width="11.140625" style="491" bestFit="1" customWidth="1"/>
    <col min="3864" max="3865" width="10.5703125" style="491"/>
    <col min="3866" max="3866" width="11.140625" style="491" customWidth="1"/>
    <col min="3867" max="4096" width="10.5703125" style="491"/>
    <col min="4097" max="4104" width="0" style="491" hidden="1" customWidth="1"/>
    <col min="4105" max="4105" width="3.7109375" style="491" customWidth="1"/>
    <col min="4106" max="4106" width="3.85546875" style="491" customWidth="1"/>
    <col min="4107" max="4107" width="3.7109375" style="491" customWidth="1"/>
    <col min="4108" max="4108" width="12.7109375" style="491" customWidth="1"/>
    <col min="4109" max="4109" width="52.7109375" style="491" customWidth="1"/>
    <col min="4110" max="4113" width="0" style="491" hidden="1" customWidth="1"/>
    <col min="4114" max="4114" width="12.28515625" style="491" customWidth="1"/>
    <col min="4115" max="4115" width="6.42578125" style="491" customWidth="1"/>
    <col min="4116" max="4116" width="12.28515625" style="491" customWidth="1"/>
    <col min="4117" max="4117" width="0" style="491" hidden="1" customWidth="1"/>
    <col min="4118" max="4118" width="3.7109375" style="491" customWidth="1"/>
    <col min="4119" max="4119" width="11.140625" style="491" bestFit="1" customWidth="1"/>
    <col min="4120" max="4121" width="10.5703125" style="491"/>
    <col min="4122" max="4122" width="11.140625" style="491" customWidth="1"/>
    <col min="4123" max="4352" width="10.5703125" style="491"/>
    <col min="4353" max="4360" width="0" style="491" hidden="1" customWidth="1"/>
    <col min="4361" max="4361" width="3.7109375" style="491" customWidth="1"/>
    <col min="4362" max="4362" width="3.85546875" style="491" customWidth="1"/>
    <col min="4363" max="4363" width="3.7109375" style="491" customWidth="1"/>
    <col min="4364" max="4364" width="12.7109375" style="491" customWidth="1"/>
    <col min="4365" max="4365" width="52.7109375" style="491" customWidth="1"/>
    <col min="4366" max="4369" width="0" style="491" hidden="1" customWidth="1"/>
    <col min="4370" max="4370" width="12.28515625" style="491" customWidth="1"/>
    <col min="4371" max="4371" width="6.42578125" style="491" customWidth="1"/>
    <col min="4372" max="4372" width="12.28515625" style="491" customWidth="1"/>
    <col min="4373" max="4373" width="0" style="491" hidden="1" customWidth="1"/>
    <col min="4374" max="4374" width="3.7109375" style="491" customWidth="1"/>
    <col min="4375" max="4375" width="11.140625" style="491" bestFit="1" customWidth="1"/>
    <col min="4376" max="4377" width="10.5703125" style="491"/>
    <col min="4378" max="4378" width="11.140625" style="491" customWidth="1"/>
    <col min="4379" max="4608" width="10.5703125" style="491"/>
    <col min="4609" max="4616" width="0" style="491" hidden="1" customWidth="1"/>
    <col min="4617" max="4617" width="3.7109375" style="491" customWidth="1"/>
    <col min="4618" max="4618" width="3.85546875" style="491" customWidth="1"/>
    <col min="4619" max="4619" width="3.7109375" style="491" customWidth="1"/>
    <col min="4620" max="4620" width="12.7109375" style="491" customWidth="1"/>
    <col min="4621" max="4621" width="52.7109375" style="491" customWidth="1"/>
    <col min="4622" max="4625" width="0" style="491" hidden="1" customWidth="1"/>
    <col min="4626" max="4626" width="12.28515625" style="491" customWidth="1"/>
    <col min="4627" max="4627" width="6.42578125" style="491" customWidth="1"/>
    <col min="4628" max="4628" width="12.28515625" style="491" customWidth="1"/>
    <col min="4629" max="4629" width="0" style="491" hidden="1" customWidth="1"/>
    <col min="4630" max="4630" width="3.7109375" style="491" customWidth="1"/>
    <col min="4631" max="4631" width="11.140625" style="491" bestFit="1" customWidth="1"/>
    <col min="4632" max="4633" width="10.5703125" style="491"/>
    <col min="4634" max="4634" width="11.140625" style="491" customWidth="1"/>
    <col min="4635" max="4864" width="10.5703125" style="491"/>
    <col min="4865" max="4872" width="0" style="491" hidden="1" customWidth="1"/>
    <col min="4873" max="4873" width="3.7109375" style="491" customWidth="1"/>
    <col min="4874" max="4874" width="3.85546875" style="491" customWidth="1"/>
    <col min="4875" max="4875" width="3.7109375" style="491" customWidth="1"/>
    <col min="4876" max="4876" width="12.7109375" style="491" customWidth="1"/>
    <col min="4877" max="4877" width="52.7109375" style="491" customWidth="1"/>
    <col min="4878" max="4881" width="0" style="491" hidden="1" customWidth="1"/>
    <col min="4882" max="4882" width="12.28515625" style="491" customWidth="1"/>
    <col min="4883" max="4883" width="6.42578125" style="491" customWidth="1"/>
    <col min="4884" max="4884" width="12.28515625" style="491" customWidth="1"/>
    <col min="4885" max="4885" width="0" style="491" hidden="1" customWidth="1"/>
    <col min="4886" max="4886" width="3.7109375" style="491" customWidth="1"/>
    <col min="4887" max="4887" width="11.140625" style="491" bestFit="1" customWidth="1"/>
    <col min="4888" max="4889" width="10.5703125" style="491"/>
    <col min="4890" max="4890" width="11.140625" style="491" customWidth="1"/>
    <col min="4891" max="5120" width="10.5703125" style="491"/>
    <col min="5121" max="5128" width="0" style="491" hidden="1" customWidth="1"/>
    <col min="5129" max="5129" width="3.7109375" style="491" customWidth="1"/>
    <col min="5130" max="5130" width="3.85546875" style="491" customWidth="1"/>
    <col min="5131" max="5131" width="3.7109375" style="491" customWidth="1"/>
    <col min="5132" max="5132" width="12.7109375" style="491" customWidth="1"/>
    <col min="5133" max="5133" width="52.7109375" style="491" customWidth="1"/>
    <col min="5134" max="5137" width="0" style="491" hidden="1" customWidth="1"/>
    <col min="5138" max="5138" width="12.28515625" style="491" customWidth="1"/>
    <col min="5139" max="5139" width="6.42578125" style="491" customWidth="1"/>
    <col min="5140" max="5140" width="12.28515625" style="491" customWidth="1"/>
    <col min="5141" max="5141" width="0" style="491" hidden="1" customWidth="1"/>
    <col min="5142" max="5142" width="3.7109375" style="491" customWidth="1"/>
    <col min="5143" max="5143" width="11.140625" style="491" bestFit="1" customWidth="1"/>
    <col min="5144" max="5145" width="10.5703125" style="491"/>
    <col min="5146" max="5146" width="11.140625" style="491" customWidth="1"/>
    <col min="5147" max="5376" width="10.5703125" style="491"/>
    <col min="5377" max="5384" width="0" style="491" hidden="1" customWidth="1"/>
    <col min="5385" max="5385" width="3.7109375" style="491" customWidth="1"/>
    <col min="5386" max="5386" width="3.85546875" style="491" customWidth="1"/>
    <col min="5387" max="5387" width="3.7109375" style="491" customWidth="1"/>
    <col min="5388" max="5388" width="12.7109375" style="491" customWidth="1"/>
    <col min="5389" max="5389" width="52.7109375" style="491" customWidth="1"/>
    <col min="5390" max="5393" width="0" style="491" hidden="1" customWidth="1"/>
    <col min="5394" max="5394" width="12.28515625" style="491" customWidth="1"/>
    <col min="5395" max="5395" width="6.42578125" style="491" customWidth="1"/>
    <col min="5396" max="5396" width="12.28515625" style="491" customWidth="1"/>
    <col min="5397" max="5397" width="0" style="491" hidden="1" customWidth="1"/>
    <col min="5398" max="5398" width="3.7109375" style="491" customWidth="1"/>
    <col min="5399" max="5399" width="11.140625" style="491" bestFit="1" customWidth="1"/>
    <col min="5400" max="5401" width="10.5703125" style="491"/>
    <col min="5402" max="5402" width="11.140625" style="491" customWidth="1"/>
    <col min="5403" max="5632" width="10.5703125" style="491"/>
    <col min="5633" max="5640" width="0" style="491" hidden="1" customWidth="1"/>
    <col min="5641" max="5641" width="3.7109375" style="491" customWidth="1"/>
    <col min="5642" max="5642" width="3.85546875" style="491" customWidth="1"/>
    <col min="5643" max="5643" width="3.7109375" style="491" customWidth="1"/>
    <col min="5644" max="5644" width="12.7109375" style="491" customWidth="1"/>
    <col min="5645" max="5645" width="52.7109375" style="491" customWidth="1"/>
    <col min="5646" max="5649" width="0" style="491" hidden="1" customWidth="1"/>
    <col min="5650" max="5650" width="12.28515625" style="491" customWidth="1"/>
    <col min="5651" max="5651" width="6.42578125" style="491" customWidth="1"/>
    <col min="5652" max="5652" width="12.28515625" style="491" customWidth="1"/>
    <col min="5653" max="5653" width="0" style="491" hidden="1" customWidth="1"/>
    <col min="5654" max="5654" width="3.7109375" style="491" customWidth="1"/>
    <col min="5655" max="5655" width="11.140625" style="491" bestFit="1" customWidth="1"/>
    <col min="5656" max="5657" width="10.5703125" style="491"/>
    <col min="5658" max="5658" width="11.140625" style="491" customWidth="1"/>
    <col min="5659" max="5888" width="10.5703125" style="491"/>
    <col min="5889" max="5896" width="0" style="491" hidden="1" customWidth="1"/>
    <col min="5897" max="5897" width="3.7109375" style="491" customWidth="1"/>
    <col min="5898" max="5898" width="3.85546875" style="491" customWidth="1"/>
    <col min="5899" max="5899" width="3.7109375" style="491" customWidth="1"/>
    <col min="5900" max="5900" width="12.7109375" style="491" customWidth="1"/>
    <col min="5901" max="5901" width="52.7109375" style="491" customWidth="1"/>
    <col min="5902" max="5905" width="0" style="491" hidden="1" customWidth="1"/>
    <col min="5906" max="5906" width="12.28515625" style="491" customWidth="1"/>
    <col min="5907" max="5907" width="6.42578125" style="491" customWidth="1"/>
    <col min="5908" max="5908" width="12.28515625" style="491" customWidth="1"/>
    <col min="5909" max="5909" width="0" style="491" hidden="1" customWidth="1"/>
    <col min="5910" max="5910" width="3.7109375" style="491" customWidth="1"/>
    <col min="5911" max="5911" width="11.140625" style="491" bestFit="1" customWidth="1"/>
    <col min="5912" max="5913" width="10.5703125" style="491"/>
    <col min="5914" max="5914" width="11.140625" style="491" customWidth="1"/>
    <col min="5915" max="6144" width="10.5703125" style="491"/>
    <col min="6145" max="6152" width="0" style="491" hidden="1" customWidth="1"/>
    <col min="6153" max="6153" width="3.7109375" style="491" customWidth="1"/>
    <col min="6154" max="6154" width="3.85546875" style="491" customWidth="1"/>
    <col min="6155" max="6155" width="3.7109375" style="491" customWidth="1"/>
    <col min="6156" max="6156" width="12.7109375" style="491" customWidth="1"/>
    <col min="6157" max="6157" width="52.7109375" style="491" customWidth="1"/>
    <col min="6158" max="6161" width="0" style="491" hidden="1" customWidth="1"/>
    <col min="6162" max="6162" width="12.28515625" style="491" customWidth="1"/>
    <col min="6163" max="6163" width="6.42578125" style="491" customWidth="1"/>
    <col min="6164" max="6164" width="12.28515625" style="491" customWidth="1"/>
    <col min="6165" max="6165" width="0" style="491" hidden="1" customWidth="1"/>
    <col min="6166" max="6166" width="3.7109375" style="491" customWidth="1"/>
    <col min="6167" max="6167" width="11.140625" style="491" bestFit="1" customWidth="1"/>
    <col min="6168" max="6169" width="10.5703125" style="491"/>
    <col min="6170" max="6170" width="11.140625" style="491" customWidth="1"/>
    <col min="6171" max="6400" width="10.5703125" style="491"/>
    <col min="6401" max="6408" width="0" style="491" hidden="1" customWidth="1"/>
    <col min="6409" max="6409" width="3.7109375" style="491" customWidth="1"/>
    <col min="6410" max="6410" width="3.85546875" style="491" customWidth="1"/>
    <col min="6411" max="6411" width="3.7109375" style="491" customWidth="1"/>
    <col min="6412" max="6412" width="12.7109375" style="491" customWidth="1"/>
    <col min="6413" max="6413" width="52.7109375" style="491" customWidth="1"/>
    <col min="6414" max="6417" width="0" style="491" hidden="1" customWidth="1"/>
    <col min="6418" max="6418" width="12.28515625" style="491" customWidth="1"/>
    <col min="6419" max="6419" width="6.42578125" style="491" customWidth="1"/>
    <col min="6420" max="6420" width="12.28515625" style="491" customWidth="1"/>
    <col min="6421" max="6421" width="0" style="491" hidden="1" customWidth="1"/>
    <col min="6422" max="6422" width="3.7109375" style="491" customWidth="1"/>
    <col min="6423" max="6423" width="11.140625" style="491" bestFit="1" customWidth="1"/>
    <col min="6424" max="6425" width="10.5703125" style="491"/>
    <col min="6426" max="6426" width="11.140625" style="491" customWidth="1"/>
    <col min="6427" max="6656" width="10.5703125" style="491"/>
    <col min="6657" max="6664" width="0" style="491" hidden="1" customWidth="1"/>
    <col min="6665" max="6665" width="3.7109375" style="491" customWidth="1"/>
    <col min="6666" max="6666" width="3.85546875" style="491" customWidth="1"/>
    <col min="6667" max="6667" width="3.7109375" style="491" customWidth="1"/>
    <col min="6668" max="6668" width="12.7109375" style="491" customWidth="1"/>
    <col min="6669" max="6669" width="52.7109375" style="491" customWidth="1"/>
    <col min="6670" max="6673" width="0" style="491" hidden="1" customWidth="1"/>
    <col min="6674" max="6674" width="12.28515625" style="491" customWidth="1"/>
    <col min="6675" max="6675" width="6.42578125" style="491" customWidth="1"/>
    <col min="6676" max="6676" width="12.28515625" style="491" customWidth="1"/>
    <col min="6677" max="6677" width="0" style="491" hidden="1" customWidth="1"/>
    <col min="6678" max="6678" width="3.7109375" style="491" customWidth="1"/>
    <col min="6679" max="6679" width="11.140625" style="491" bestFit="1" customWidth="1"/>
    <col min="6680" max="6681" width="10.5703125" style="491"/>
    <col min="6682" max="6682" width="11.140625" style="491" customWidth="1"/>
    <col min="6683" max="6912" width="10.5703125" style="491"/>
    <col min="6913" max="6920" width="0" style="491" hidden="1" customWidth="1"/>
    <col min="6921" max="6921" width="3.7109375" style="491" customWidth="1"/>
    <col min="6922" max="6922" width="3.85546875" style="491" customWidth="1"/>
    <col min="6923" max="6923" width="3.7109375" style="491" customWidth="1"/>
    <col min="6924" max="6924" width="12.7109375" style="491" customWidth="1"/>
    <col min="6925" max="6925" width="52.7109375" style="491" customWidth="1"/>
    <col min="6926" max="6929" width="0" style="491" hidden="1" customWidth="1"/>
    <col min="6930" max="6930" width="12.28515625" style="491" customWidth="1"/>
    <col min="6931" max="6931" width="6.42578125" style="491" customWidth="1"/>
    <col min="6932" max="6932" width="12.28515625" style="491" customWidth="1"/>
    <col min="6933" max="6933" width="0" style="491" hidden="1" customWidth="1"/>
    <col min="6934" max="6934" width="3.7109375" style="491" customWidth="1"/>
    <col min="6935" max="6935" width="11.140625" style="491" bestFit="1" customWidth="1"/>
    <col min="6936" max="6937" width="10.5703125" style="491"/>
    <col min="6938" max="6938" width="11.140625" style="491" customWidth="1"/>
    <col min="6939" max="7168" width="10.5703125" style="491"/>
    <col min="7169" max="7176" width="0" style="491" hidden="1" customWidth="1"/>
    <col min="7177" max="7177" width="3.7109375" style="491" customWidth="1"/>
    <col min="7178" max="7178" width="3.85546875" style="491" customWidth="1"/>
    <col min="7179" max="7179" width="3.7109375" style="491" customWidth="1"/>
    <col min="7180" max="7180" width="12.7109375" style="491" customWidth="1"/>
    <col min="7181" max="7181" width="52.7109375" style="491" customWidth="1"/>
    <col min="7182" max="7185" width="0" style="491" hidden="1" customWidth="1"/>
    <col min="7186" max="7186" width="12.28515625" style="491" customWidth="1"/>
    <col min="7187" max="7187" width="6.42578125" style="491" customWidth="1"/>
    <col min="7188" max="7188" width="12.28515625" style="491" customWidth="1"/>
    <col min="7189" max="7189" width="0" style="491" hidden="1" customWidth="1"/>
    <col min="7190" max="7190" width="3.7109375" style="491" customWidth="1"/>
    <col min="7191" max="7191" width="11.140625" style="491" bestFit="1" customWidth="1"/>
    <col min="7192" max="7193" width="10.5703125" style="491"/>
    <col min="7194" max="7194" width="11.140625" style="491" customWidth="1"/>
    <col min="7195" max="7424" width="10.5703125" style="491"/>
    <col min="7425" max="7432" width="0" style="491" hidden="1" customWidth="1"/>
    <col min="7433" max="7433" width="3.7109375" style="491" customWidth="1"/>
    <col min="7434" max="7434" width="3.85546875" style="491" customWidth="1"/>
    <col min="7435" max="7435" width="3.7109375" style="491" customWidth="1"/>
    <col min="7436" max="7436" width="12.7109375" style="491" customWidth="1"/>
    <col min="7437" max="7437" width="52.7109375" style="491" customWidth="1"/>
    <col min="7438" max="7441" width="0" style="491" hidden="1" customWidth="1"/>
    <col min="7442" max="7442" width="12.28515625" style="491" customWidth="1"/>
    <col min="7443" max="7443" width="6.42578125" style="491" customWidth="1"/>
    <col min="7444" max="7444" width="12.28515625" style="491" customWidth="1"/>
    <col min="7445" max="7445" width="0" style="491" hidden="1" customWidth="1"/>
    <col min="7446" max="7446" width="3.7109375" style="491" customWidth="1"/>
    <col min="7447" max="7447" width="11.140625" style="491" bestFit="1" customWidth="1"/>
    <col min="7448" max="7449" width="10.5703125" style="491"/>
    <col min="7450" max="7450" width="11.140625" style="491" customWidth="1"/>
    <col min="7451" max="7680" width="10.5703125" style="491"/>
    <col min="7681" max="7688" width="0" style="491" hidden="1" customWidth="1"/>
    <col min="7689" max="7689" width="3.7109375" style="491" customWidth="1"/>
    <col min="7690" max="7690" width="3.85546875" style="491" customWidth="1"/>
    <col min="7691" max="7691" width="3.7109375" style="491" customWidth="1"/>
    <col min="7692" max="7692" width="12.7109375" style="491" customWidth="1"/>
    <col min="7693" max="7693" width="52.7109375" style="491" customWidth="1"/>
    <col min="7694" max="7697" width="0" style="491" hidden="1" customWidth="1"/>
    <col min="7698" max="7698" width="12.28515625" style="491" customWidth="1"/>
    <col min="7699" max="7699" width="6.42578125" style="491" customWidth="1"/>
    <col min="7700" max="7700" width="12.28515625" style="491" customWidth="1"/>
    <col min="7701" max="7701" width="0" style="491" hidden="1" customWidth="1"/>
    <col min="7702" max="7702" width="3.7109375" style="491" customWidth="1"/>
    <col min="7703" max="7703" width="11.140625" style="491" bestFit="1" customWidth="1"/>
    <col min="7704" max="7705" width="10.5703125" style="491"/>
    <col min="7706" max="7706" width="11.140625" style="491" customWidth="1"/>
    <col min="7707" max="7936" width="10.5703125" style="491"/>
    <col min="7937" max="7944" width="0" style="491" hidden="1" customWidth="1"/>
    <col min="7945" max="7945" width="3.7109375" style="491" customWidth="1"/>
    <col min="7946" max="7946" width="3.85546875" style="491" customWidth="1"/>
    <col min="7947" max="7947" width="3.7109375" style="491" customWidth="1"/>
    <col min="7948" max="7948" width="12.7109375" style="491" customWidth="1"/>
    <col min="7949" max="7949" width="52.7109375" style="491" customWidth="1"/>
    <col min="7950" max="7953" width="0" style="491" hidden="1" customWidth="1"/>
    <col min="7954" max="7954" width="12.28515625" style="491" customWidth="1"/>
    <col min="7955" max="7955" width="6.42578125" style="491" customWidth="1"/>
    <col min="7956" max="7956" width="12.28515625" style="491" customWidth="1"/>
    <col min="7957" max="7957" width="0" style="491" hidden="1" customWidth="1"/>
    <col min="7958" max="7958" width="3.7109375" style="491" customWidth="1"/>
    <col min="7959" max="7959" width="11.140625" style="491" bestFit="1" customWidth="1"/>
    <col min="7960" max="7961" width="10.5703125" style="491"/>
    <col min="7962" max="7962" width="11.140625" style="491" customWidth="1"/>
    <col min="7963" max="8192" width="10.5703125" style="491"/>
    <col min="8193" max="8200" width="0" style="491" hidden="1" customWidth="1"/>
    <col min="8201" max="8201" width="3.7109375" style="491" customWidth="1"/>
    <col min="8202" max="8202" width="3.85546875" style="491" customWidth="1"/>
    <col min="8203" max="8203" width="3.7109375" style="491" customWidth="1"/>
    <col min="8204" max="8204" width="12.7109375" style="491" customWidth="1"/>
    <col min="8205" max="8205" width="52.7109375" style="491" customWidth="1"/>
    <col min="8206" max="8209" width="0" style="491" hidden="1" customWidth="1"/>
    <col min="8210" max="8210" width="12.28515625" style="491" customWidth="1"/>
    <col min="8211" max="8211" width="6.42578125" style="491" customWidth="1"/>
    <col min="8212" max="8212" width="12.28515625" style="491" customWidth="1"/>
    <col min="8213" max="8213" width="0" style="491" hidden="1" customWidth="1"/>
    <col min="8214" max="8214" width="3.7109375" style="491" customWidth="1"/>
    <col min="8215" max="8215" width="11.140625" style="491" bestFit="1" customWidth="1"/>
    <col min="8216" max="8217" width="10.5703125" style="491"/>
    <col min="8218" max="8218" width="11.140625" style="491" customWidth="1"/>
    <col min="8219" max="8448" width="10.5703125" style="491"/>
    <col min="8449" max="8456" width="0" style="491" hidden="1" customWidth="1"/>
    <col min="8457" max="8457" width="3.7109375" style="491" customWidth="1"/>
    <col min="8458" max="8458" width="3.85546875" style="491" customWidth="1"/>
    <col min="8459" max="8459" width="3.7109375" style="491" customWidth="1"/>
    <col min="8460" max="8460" width="12.7109375" style="491" customWidth="1"/>
    <col min="8461" max="8461" width="52.7109375" style="491" customWidth="1"/>
    <col min="8462" max="8465" width="0" style="491" hidden="1" customWidth="1"/>
    <col min="8466" max="8466" width="12.28515625" style="491" customWidth="1"/>
    <col min="8467" max="8467" width="6.42578125" style="491" customWidth="1"/>
    <col min="8468" max="8468" width="12.28515625" style="491" customWidth="1"/>
    <col min="8469" max="8469" width="0" style="491" hidden="1" customWidth="1"/>
    <col min="8470" max="8470" width="3.7109375" style="491" customWidth="1"/>
    <col min="8471" max="8471" width="11.140625" style="491" bestFit="1" customWidth="1"/>
    <col min="8472" max="8473" width="10.5703125" style="491"/>
    <col min="8474" max="8474" width="11.140625" style="491" customWidth="1"/>
    <col min="8475" max="8704" width="10.5703125" style="491"/>
    <col min="8705" max="8712" width="0" style="491" hidden="1" customWidth="1"/>
    <col min="8713" max="8713" width="3.7109375" style="491" customWidth="1"/>
    <col min="8714" max="8714" width="3.85546875" style="491" customWidth="1"/>
    <col min="8715" max="8715" width="3.7109375" style="491" customWidth="1"/>
    <col min="8716" max="8716" width="12.7109375" style="491" customWidth="1"/>
    <col min="8717" max="8717" width="52.7109375" style="491" customWidth="1"/>
    <col min="8718" max="8721" width="0" style="491" hidden="1" customWidth="1"/>
    <col min="8722" max="8722" width="12.28515625" style="491" customWidth="1"/>
    <col min="8723" max="8723" width="6.42578125" style="491" customWidth="1"/>
    <col min="8724" max="8724" width="12.28515625" style="491" customWidth="1"/>
    <col min="8725" max="8725" width="0" style="491" hidden="1" customWidth="1"/>
    <col min="8726" max="8726" width="3.7109375" style="491" customWidth="1"/>
    <col min="8727" max="8727" width="11.140625" style="491" bestFit="1" customWidth="1"/>
    <col min="8728" max="8729" width="10.5703125" style="491"/>
    <col min="8730" max="8730" width="11.140625" style="491" customWidth="1"/>
    <col min="8731" max="8960" width="10.5703125" style="491"/>
    <col min="8961" max="8968" width="0" style="491" hidden="1" customWidth="1"/>
    <col min="8969" max="8969" width="3.7109375" style="491" customWidth="1"/>
    <col min="8970" max="8970" width="3.85546875" style="491" customWidth="1"/>
    <col min="8971" max="8971" width="3.7109375" style="491" customWidth="1"/>
    <col min="8972" max="8972" width="12.7109375" style="491" customWidth="1"/>
    <col min="8973" max="8973" width="52.7109375" style="491" customWidth="1"/>
    <col min="8974" max="8977" width="0" style="491" hidden="1" customWidth="1"/>
    <col min="8978" max="8978" width="12.28515625" style="491" customWidth="1"/>
    <col min="8979" max="8979" width="6.42578125" style="491" customWidth="1"/>
    <col min="8980" max="8980" width="12.28515625" style="491" customWidth="1"/>
    <col min="8981" max="8981" width="0" style="491" hidden="1" customWidth="1"/>
    <col min="8982" max="8982" width="3.7109375" style="491" customWidth="1"/>
    <col min="8983" max="8983" width="11.140625" style="491" bestFit="1" customWidth="1"/>
    <col min="8984" max="8985" width="10.5703125" style="491"/>
    <col min="8986" max="8986" width="11.140625" style="491" customWidth="1"/>
    <col min="8987" max="9216" width="10.5703125" style="491"/>
    <col min="9217" max="9224" width="0" style="491" hidden="1" customWidth="1"/>
    <col min="9225" max="9225" width="3.7109375" style="491" customWidth="1"/>
    <col min="9226" max="9226" width="3.85546875" style="491" customWidth="1"/>
    <col min="9227" max="9227" width="3.7109375" style="491" customWidth="1"/>
    <col min="9228" max="9228" width="12.7109375" style="491" customWidth="1"/>
    <col min="9229" max="9229" width="52.7109375" style="491" customWidth="1"/>
    <col min="9230" max="9233" width="0" style="491" hidden="1" customWidth="1"/>
    <col min="9234" max="9234" width="12.28515625" style="491" customWidth="1"/>
    <col min="9235" max="9235" width="6.42578125" style="491" customWidth="1"/>
    <col min="9236" max="9236" width="12.28515625" style="491" customWidth="1"/>
    <col min="9237" max="9237" width="0" style="491" hidden="1" customWidth="1"/>
    <col min="9238" max="9238" width="3.7109375" style="491" customWidth="1"/>
    <col min="9239" max="9239" width="11.140625" style="491" bestFit="1" customWidth="1"/>
    <col min="9240" max="9241" width="10.5703125" style="491"/>
    <col min="9242" max="9242" width="11.140625" style="491" customWidth="1"/>
    <col min="9243" max="9472" width="10.5703125" style="491"/>
    <col min="9473" max="9480" width="0" style="491" hidden="1" customWidth="1"/>
    <col min="9481" max="9481" width="3.7109375" style="491" customWidth="1"/>
    <col min="9482" max="9482" width="3.85546875" style="491" customWidth="1"/>
    <col min="9483" max="9483" width="3.7109375" style="491" customWidth="1"/>
    <col min="9484" max="9484" width="12.7109375" style="491" customWidth="1"/>
    <col min="9485" max="9485" width="52.7109375" style="491" customWidth="1"/>
    <col min="9486" max="9489" width="0" style="491" hidden="1" customWidth="1"/>
    <col min="9490" max="9490" width="12.28515625" style="491" customWidth="1"/>
    <col min="9491" max="9491" width="6.42578125" style="491" customWidth="1"/>
    <col min="9492" max="9492" width="12.28515625" style="491" customWidth="1"/>
    <col min="9493" max="9493" width="0" style="491" hidden="1" customWidth="1"/>
    <col min="9494" max="9494" width="3.7109375" style="491" customWidth="1"/>
    <col min="9495" max="9495" width="11.140625" style="491" bestFit="1" customWidth="1"/>
    <col min="9496" max="9497" width="10.5703125" style="491"/>
    <col min="9498" max="9498" width="11.140625" style="491" customWidth="1"/>
    <col min="9499" max="9728" width="10.5703125" style="491"/>
    <col min="9729" max="9736" width="0" style="491" hidden="1" customWidth="1"/>
    <col min="9737" max="9737" width="3.7109375" style="491" customWidth="1"/>
    <col min="9738" max="9738" width="3.85546875" style="491" customWidth="1"/>
    <col min="9739" max="9739" width="3.7109375" style="491" customWidth="1"/>
    <col min="9740" max="9740" width="12.7109375" style="491" customWidth="1"/>
    <col min="9741" max="9741" width="52.7109375" style="491" customWidth="1"/>
    <col min="9742" max="9745" width="0" style="491" hidden="1" customWidth="1"/>
    <col min="9746" max="9746" width="12.28515625" style="491" customWidth="1"/>
    <col min="9747" max="9747" width="6.42578125" style="491" customWidth="1"/>
    <col min="9748" max="9748" width="12.28515625" style="491" customWidth="1"/>
    <col min="9749" max="9749" width="0" style="491" hidden="1" customWidth="1"/>
    <col min="9750" max="9750" width="3.7109375" style="491" customWidth="1"/>
    <col min="9751" max="9751" width="11.140625" style="491" bestFit="1" customWidth="1"/>
    <col min="9752" max="9753" width="10.5703125" style="491"/>
    <col min="9754" max="9754" width="11.140625" style="491" customWidth="1"/>
    <col min="9755" max="9984" width="10.5703125" style="491"/>
    <col min="9985" max="9992" width="0" style="491" hidden="1" customWidth="1"/>
    <col min="9993" max="9993" width="3.7109375" style="491" customWidth="1"/>
    <col min="9994" max="9994" width="3.85546875" style="491" customWidth="1"/>
    <col min="9995" max="9995" width="3.7109375" style="491" customWidth="1"/>
    <col min="9996" max="9996" width="12.7109375" style="491" customWidth="1"/>
    <col min="9997" max="9997" width="52.7109375" style="491" customWidth="1"/>
    <col min="9998" max="10001" width="0" style="491" hidden="1" customWidth="1"/>
    <col min="10002" max="10002" width="12.28515625" style="491" customWidth="1"/>
    <col min="10003" max="10003" width="6.42578125" style="491" customWidth="1"/>
    <col min="10004" max="10004" width="12.28515625" style="491" customWidth="1"/>
    <col min="10005" max="10005" width="0" style="491" hidden="1" customWidth="1"/>
    <col min="10006" max="10006" width="3.7109375" style="491" customWidth="1"/>
    <col min="10007" max="10007" width="11.140625" style="491" bestFit="1" customWidth="1"/>
    <col min="10008" max="10009" width="10.5703125" style="491"/>
    <col min="10010" max="10010" width="11.140625" style="491" customWidth="1"/>
    <col min="10011" max="10240" width="10.5703125" style="491"/>
    <col min="10241" max="10248" width="0" style="491" hidden="1" customWidth="1"/>
    <col min="10249" max="10249" width="3.7109375" style="491" customWidth="1"/>
    <col min="10250" max="10250" width="3.85546875" style="491" customWidth="1"/>
    <col min="10251" max="10251" width="3.7109375" style="491" customWidth="1"/>
    <col min="10252" max="10252" width="12.7109375" style="491" customWidth="1"/>
    <col min="10253" max="10253" width="52.7109375" style="491" customWidth="1"/>
    <col min="10254" max="10257" width="0" style="491" hidden="1" customWidth="1"/>
    <col min="10258" max="10258" width="12.28515625" style="491" customWidth="1"/>
    <col min="10259" max="10259" width="6.42578125" style="491" customWidth="1"/>
    <col min="10260" max="10260" width="12.28515625" style="491" customWidth="1"/>
    <col min="10261" max="10261" width="0" style="491" hidden="1" customWidth="1"/>
    <col min="10262" max="10262" width="3.7109375" style="491" customWidth="1"/>
    <col min="10263" max="10263" width="11.140625" style="491" bestFit="1" customWidth="1"/>
    <col min="10264" max="10265" width="10.5703125" style="491"/>
    <col min="10266" max="10266" width="11.140625" style="491" customWidth="1"/>
    <col min="10267" max="10496" width="10.5703125" style="491"/>
    <col min="10497" max="10504" width="0" style="491" hidden="1" customWidth="1"/>
    <col min="10505" max="10505" width="3.7109375" style="491" customWidth="1"/>
    <col min="10506" max="10506" width="3.85546875" style="491" customWidth="1"/>
    <col min="10507" max="10507" width="3.7109375" style="491" customWidth="1"/>
    <col min="10508" max="10508" width="12.7109375" style="491" customWidth="1"/>
    <col min="10509" max="10509" width="52.7109375" style="491" customWidth="1"/>
    <col min="10510" max="10513" width="0" style="491" hidden="1" customWidth="1"/>
    <col min="10514" max="10514" width="12.28515625" style="491" customWidth="1"/>
    <col min="10515" max="10515" width="6.42578125" style="491" customWidth="1"/>
    <col min="10516" max="10516" width="12.28515625" style="491" customWidth="1"/>
    <col min="10517" max="10517" width="0" style="491" hidden="1" customWidth="1"/>
    <col min="10518" max="10518" width="3.7109375" style="491" customWidth="1"/>
    <col min="10519" max="10519" width="11.140625" style="491" bestFit="1" customWidth="1"/>
    <col min="10520" max="10521" width="10.5703125" style="491"/>
    <col min="10522" max="10522" width="11.140625" style="491" customWidth="1"/>
    <col min="10523" max="10752" width="10.5703125" style="491"/>
    <col min="10753" max="10760" width="0" style="491" hidden="1" customWidth="1"/>
    <col min="10761" max="10761" width="3.7109375" style="491" customWidth="1"/>
    <col min="10762" max="10762" width="3.85546875" style="491" customWidth="1"/>
    <col min="10763" max="10763" width="3.7109375" style="491" customWidth="1"/>
    <col min="10764" max="10764" width="12.7109375" style="491" customWidth="1"/>
    <col min="10765" max="10765" width="52.7109375" style="491" customWidth="1"/>
    <col min="10766" max="10769" width="0" style="491" hidden="1" customWidth="1"/>
    <col min="10770" max="10770" width="12.28515625" style="491" customWidth="1"/>
    <col min="10771" max="10771" width="6.42578125" style="491" customWidth="1"/>
    <col min="10772" max="10772" width="12.28515625" style="491" customWidth="1"/>
    <col min="10773" max="10773" width="0" style="491" hidden="1" customWidth="1"/>
    <col min="10774" max="10774" width="3.7109375" style="491" customWidth="1"/>
    <col min="10775" max="10775" width="11.140625" style="491" bestFit="1" customWidth="1"/>
    <col min="10776" max="10777" width="10.5703125" style="491"/>
    <col min="10778" max="10778" width="11.140625" style="491" customWidth="1"/>
    <col min="10779" max="11008" width="10.5703125" style="491"/>
    <col min="11009" max="11016" width="0" style="491" hidden="1" customWidth="1"/>
    <col min="11017" max="11017" width="3.7109375" style="491" customWidth="1"/>
    <col min="11018" max="11018" width="3.85546875" style="491" customWidth="1"/>
    <col min="11019" max="11019" width="3.7109375" style="491" customWidth="1"/>
    <col min="11020" max="11020" width="12.7109375" style="491" customWidth="1"/>
    <col min="11021" max="11021" width="52.7109375" style="491" customWidth="1"/>
    <col min="11022" max="11025" width="0" style="491" hidden="1" customWidth="1"/>
    <col min="11026" max="11026" width="12.28515625" style="491" customWidth="1"/>
    <col min="11027" max="11027" width="6.42578125" style="491" customWidth="1"/>
    <col min="11028" max="11028" width="12.28515625" style="491" customWidth="1"/>
    <col min="11029" max="11029" width="0" style="491" hidden="1" customWidth="1"/>
    <col min="11030" max="11030" width="3.7109375" style="491" customWidth="1"/>
    <col min="11031" max="11031" width="11.140625" style="491" bestFit="1" customWidth="1"/>
    <col min="11032" max="11033" width="10.5703125" style="491"/>
    <col min="11034" max="11034" width="11.140625" style="491" customWidth="1"/>
    <col min="11035" max="11264" width="10.5703125" style="491"/>
    <col min="11265" max="11272" width="0" style="491" hidden="1" customWidth="1"/>
    <col min="11273" max="11273" width="3.7109375" style="491" customWidth="1"/>
    <col min="11274" max="11274" width="3.85546875" style="491" customWidth="1"/>
    <col min="11275" max="11275" width="3.7109375" style="491" customWidth="1"/>
    <col min="11276" max="11276" width="12.7109375" style="491" customWidth="1"/>
    <col min="11277" max="11277" width="52.7109375" style="491" customWidth="1"/>
    <col min="11278" max="11281" width="0" style="491" hidden="1" customWidth="1"/>
    <col min="11282" max="11282" width="12.28515625" style="491" customWidth="1"/>
    <col min="11283" max="11283" width="6.42578125" style="491" customWidth="1"/>
    <col min="11284" max="11284" width="12.28515625" style="491" customWidth="1"/>
    <col min="11285" max="11285" width="0" style="491" hidden="1" customWidth="1"/>
    <col min="11286" max="11286" width="3.7109375" style="491" customWidth="1"/>
    <col min="11287" max="11287" width="11.140625" style="491" bestFit="1" customWidth="1"/>
    <col min="11288" max="11289" width="10.5703125" style="491"/>
    <col min="11290" max="11290" width="11.140625" style="491" customWidth="1"/>
    <col min="11291" max="11520" width="10.5703125" style="491"/>
    <col min="11521" max="11528" width="0" style="491" hidden="1" customWidth="1"/>
    <col min="11529" max="11529" width="3.7109375" style="491" customWidth="1"/>
    <col min="11530" max="11530" width="3.85546875" style="491" customWidth="1"/>
    <col min="11531" max="11531" width="3.7109375" style="491" customWidth="1"/>
    <col min="11532" max="11532" width="12.7109375" style="491" customWidth="1"/>
    <col min="11533" max="11533" width="52.7109375" style="491" customWidth="1"/>
    <col min="11534" max="11537" width="0" style="491" hidden="1" customWidth="1"/>
    <col min="11538" max="11538" width="12.28515625" style="491" customWidth="1"/>
    <col min="11539" max="11539" width="6.42578125" style="491" customWidth="1"/>
    <col min="11540" max="11540" width="12.28515625" style="491" customWidth="1"/>
    <col min="11541" max="11541" width="0" style="491" hidden="1" customWidth="1"/>
    <col min="11542" max="11542" width="3.7109375" style="491" customWidth="1"/>
    <col min="11543" max="11543" width="11.140625" style="491" bestFit="1" customWidth="1"/>
    <col min="11544" max="11545" width="10.5703125" style="491"/>
    <col min="11546" max="11546" width="11.140625" style="491" customWidth="1"/>
    <col min="11547" max="11776" width="10.5703125" style="491"/>
    <col min="11777" max="11784" width="0" style="491" hidden="1" customWidth="1"/>
    <col min="11785" max="11785" width="3.7109375" style="491" customWidth="1"/>
    <col min="11786" max="11786" width="3.85546875" style="491" customWidth="1"/>
    <col min="11787" max="11787" width="3.7109375" style="491" customWidth="1"/>
    <col min="11788" max="11788" width="12.7109375" style="491" customWidth="1"/>
    <col min="11789" max="11789" width="52.7109375" style="491" customWidth="1"/>
    <col min="11790" max="11793" width="0" style="491" hidden="1" customWidth="1"/>
    <col min="11794" max="11794" width="12.28515625" style="491" customWidth="1"/>
    <col min="11795" max="11795" width="6.42578125" style="491" customWidth="1"/>
    <col min="11796" max="11796" width="12.28515625" style="491" customWidth="1"/>
    <col min="11797" max="11797" width="0" style="491" hidden="1" customWidth="1"/>
    <col min="11798" max="11798" width="3.7109375" style="491" customWidth="1"/>
    <col min="11799" max="11799" width="11.140625" style="491" bestFit="1" customWidth="1"/>
    <col min="11800" max="11801" width="10.5703125" style="491"/>
    <col min="11802" max="11802" width="11.140625" style="491" customWidth="1"/>
    <col min="11803" max="12032" width="10.5703125" style="491"/>
    <col min="12033" max="12040" width="0" style="491" hidden="1" customWidth="1"/>
    <col min="12041" max="12041" width="3.7109375" style="491" customWidth="1"/>
    <col min="12042" max="12042" width="3.85546875" style="491" customWidth="1"/>
    <col min="12043" max="12043" width="3.7109375" style="491" customWidth="1"/>
    <col min="12044" max="12044" width="12.7109375" style="491" customWidth="1"/>
    <col min="12045" max="12045" width="52.7109375" style="491" customWidth="1"/>
    <col min="12046" max="12049" width="0" style="491" hidden="1" customWidth="1"/>
    <col min="12050" max="12050" width="12.28515625" style="491" customWidth="1"/>
    <col min="12051" max="12051" width="6.42578125" style="491" customWidth="1"/>
    <col min="12052" max="12052" width="12.28515625" style="491" customWidth="1"/>
    <col min="12053" max="12053" width="0" style="491" hidden="1" customWidth="1"/>
    <col min="12054" max="12054" width="3.7109375" style="491" customWidth="1"/>
    <col min="12055" max="12055" width="11.140625" style="491" bestFit="1" customWidth="1"/>
    <col min="12056" max="12057" width="10.5703125" style="491"/>
    <col min="12058" max="12058" width="11.140625" style="491" customWidth="1"/>
    <col min="12059" max="12288" width="10.5703125" style="491"/>
    <col min="12289" max="12296" width="0" style="491" hidden="1" customWidth="1"/>
    <col min="12297" max="12297" width="3.7109375" style="491" customWidth="1"/>
    <col min="12298" max="12298" width="3.85546875" style="491" customWidth="1"/>
    <col min="12299" max="12299" width="3.7109375" style="491" customWidth="1"/>
    <col min="12300" max="12300" width="12.7109375" style="491" customWidth="1"/>
    <col min="12301" max="12301" width="52.7109375" style="491" customWidth="1"/>
    <col min="12302" max="12305" width="0" style="491" hidden="1" customWidth="1"/>
    <col min="12306" max="12306" width="12.28515625" style="491" customWidth="1"/>
    <col min="12307" max="12307" width="6.42578125" style="491" customWidth="1"/>
    <col min="12308" max="12308" width="12.28515625" style="491" customWidth="1"/>
    <col min="12309" max="12309" width="0" style="491" hidden="1" customWidth="1"/>
    <col min="12310" max="12310" width="3.7109375" style="491" customWidth="1"/>
    <col min="12311" max="12311" width="11.140625" style="491" bestFit="1" customWidth="1"/>
    <col min="12312" max="12313" width="10.5703125" style="491"/>
    <col min="12314" max="12314" width="11.140625" style="491" customWidth="1"/>
    <col min="12315" max="12544" width="10.5703125" style="491"/>
    <col min="12545" max="12552" width="0" style="491" hidden="1" customWidth="1"/>
    <col min="12553" max="12553" width="3.7109375" style="491" customWidth="1"/>
    <col min="12554" max="12554" width="3.85546875" style="491" customWidth="1"/>
    <col min="12555" max="12555" width="3.7109375" style="491" customWidth="1"/>
    <col min="12556" max="12556" width="12.7109375" style="491" customWidth="1"/>
    <col min="12557" max="12557" width="52.7109375" style="491" customWidth="1"/>
    <col min="12558" max="12561" width="0" style="491" hidden="1" customWidth="1"/>
    <col min="12562" max="12562" width="12.28515625" style="491" customWidth="1"/>
    <col min="12563" max="12563" width="6.42578125" style="491" customWidth="1"/>
    <col min="12564" max="12564" width="12.28515625" style="491" customWidth="1"/>
    <col min="12565" max="12565" width="0" style="491" hidden="1" customWidth="1"/>
    <col min="12566" max="12566" width="3.7109375" style="491" customWidth="1"/>
    <col min="12567" max="12567" width="11.140625" style="491" bestFit="1" customWidth="1"/>
    <col min="12568" max="12569" width="10.5703125" style="491"/>
    <col min="12570" max="12570" width="11.140625" style="491" customWidth="1"/>
    <col min="12571" max="12800" width="10.5703125" style="491"/>
    <col min="12801" max="12808" width="0" style="491" hidden="1" customWidth="1"/>
    <col min="12809" max="12809" width="3.7109375" style="491" customWidth="1"/>
    <col min="12810" max="12810" width="3.85546875" style="491" customWidth="1"/>
    <col min="12811" max="12811" width="3.7109375" style="491" customWidth="1"/>
    <col min="12812" max="12812" width="12.7109375" style="491" customWidth="1"/>
    <col min="12813" max="12813" width="52.7109375" style="491" customWidth="1"/>
    <col min="12814" max="12817" width="0" style="491" hidden="1" customWidth="1"/>
    <col min="12818" max="12818" width="12.28515625" style="491" customWidth="1"/>
    <col min="12819" max="12819" width="6.42578125" style="491" customWidth="1"/>
    <col min="12820" max="12820" width="12.28515625" style="491" customWidth="1"/>
    <col min="12821" max="12821" width="0" style="491" hidden="1" customWidth="1"/>
    <col min="12822" max="12822" width="3.7109375" style="491" customWidth="1"/>
    <col min="12823" max="12823" width="11.140625" style="491" bestFit="1" customWidth="1"/>
    <col min="12824" max="12825" width="10.5703125" style="491"/>
    <col min="12826" max="12826" width="11.140625" style="491" customWidth="1"/>
    <col min="12827" max="13056" width="10.5703125" style="491"/>
    <col min="13057" max="13064" width="0" style="491" hidden="1" customWidth="1"/>
    <col min="13065" max="13065" width="3.7109375" style="491" customWidth="1"/>
    <col min="13066" max="13066" width="3.85546875" style="491" customWidth="1"/>
    <col min="13067" max="13067" width="3.7109375" style="491" customWidth="1"/>
    <col min="13068" max="13068" width="12.7109375" style="491" customWidth="1"/>
    <col min="13069" max="13069" width="52.7109375" style="491" customWidth="1"/>
    <col min="13070" max="13073" width="0" style="491" hidden="1" customWidth="1"/>
    <col min="13074" max="13074" width="12.28515625" style="491" customWidth="1"/>
    <col min="13075" max="13075" width="6.42578125" style="491" customWidth="1"/>
    <col min="13076" max="13076" width="12.28515625" style="491" customWidth="1"/>
    <col min="13077" max="13077" width="0" style="491" hidden="1" customWidth="1"/>
    <col min="13078" max="13078" width="3.7109375" style="491" customWidth="1"/>
    <col min="13079" max="13079" width="11.140625" style="491" bestFit="1" customWidth="1"/>
    <col min="13080" max="13081" width="10.5703125" style="491"/>
    <col min="13082" max="13082" width="11.140625" style="491" customWidth="1"/>
    <col min="13083" max="13312" width="10.5703125" style="491"/>
    <col min="13313" max="13320" width="0" style="491" hidden="1" customWidth="1"/>
    <col min="13321" max="13321" width="3.7109375" style="491" customWidth="1"/>
    <col min="13322" max="13322" width="3.85546875" style="491" customWidth="1"/>
    <col min="13323" max="13323" width="3.7109375" style="491" customWidth="1"/>
    <col min="13324" max="13324" width="12.7109375" style="491" customWidth="1"/>
    <col min="13325" max="13325" width="52.7109375" style="491" customWidth="1"/>
    <col min="13326" max="13329" width="0" style="491" hidden="1" customWidth="1"/>
    <col min="13330" max="13330" width="12.28515625" style="491" customWidth="1"/>
    <col min="13331" max="13331" width="6.42578125" style="491" customWidth="1"/>
    <col min="13332" max="13332" width="12.28515625" style="491" customWidth="1"/>
    <col min="13333" max="13333" width="0" style="491" hidden="1" customWidth="1"/>
    <col min="13334" max="13334" width="3.7109375" style="491" customWidth="1"/>
    <col min="13335" max="13335" width="11.140625" style="491" bestFit="1" customWidth="1"/>
    <col min="13336" max="13337" width="10.5703125" style="491"/>
    <col min="13338" max="13338" width="11.140625" style="491" customWidth="1"/>
    <col min="13339" max="13568" width="10.5703125" style="491"/>
    <col min="13569" max="13576" width="0" style="491" hidden="1" customWidth="1"/>
    <col min="13577" max="13577" width="3.7109375" style="491" customWidth="1"/>
    <col min="13578" max="13578" width="3.85546875" style="491" customWidth="1"/>
    <col min="13579" max="13579" width="3.7109375" style="491" customWidth="1"/>
    <col min="13580" max="13580" width="12.7109375" style="491" customWidth="1"/>
    <col min="13581" max="13581" width="52.7109375" style="491" customWidth="1"/>
    <col min="13582" max="13585" width="0" style="491" hidden="1" customWidth="1"/>
    <col min="13586" max="13586" width="12.28515625" style="491" customWidth="1"/>
    <col min="13587" max="13587" width="6.42578125" style="491" customWidth="1"/>
    <col min="13588" max="13588" width="12.28515625" style="491" customWidth="1"/>
    <col min="13589" max="13589" width="0" style="491" hidden="1" customWidth="1"/>
    <col min="13590" max="13590" width="3.7109375" style="491" customWidth="1"/>
    <col min="13591" max="13591" width="11.140625" style="491" bestFit="1" customWidth="1"/>
    <col min="13592" max="13593" width="10.5703125" style="491"/>
    <col min="13594" max="13594" width="11.140625" style="491" customWidth="1"/>
    <col min="13595" max="13824" width="10.5703125" style="491"/>
    <col min="13825" max="13832" width="0" style="491" hidden="1" customWidth="1"/>
    <col min="13833" max="13833" width="3.7109375" style="491" customWidth="1"/>
    <col min="13834" max="13834" width="3.85546875" style="491" customWidth="1"/>
    <col min="13835" max="13835" width="3.7109375" style="491" customWidth="1"/>
    <col min="13836" max="13836" width="12.7109375" style="491" customWidth="1"/>
    <col min="13837" max="13837" width="52.7109375" style="491" customWidth="1"/>
    <col min="13838" max="13841" width="0" style="491" hidden="1" customWidth="1"/>
    <col min="13842" max="13842" width="12.28515625" style="491" customWidth="1"/>
    <col min="13843" max="13843" width="6.42578125" style="491" customWidth="1"/>
    <col min="13844" max="13844" width="12.28515625" style="491" customWidth="1"/>
    <col min="13845" max="13845" width="0" style="491" hidden="1" customWidth="1"/>
    <col min="13846" max="13846" width="3.7109375" style="491" customWidth="1"/>
    <col min="13847" max="13847" width="11.140625" style="491" bestFit="1" customWidth="1"/>
    <col min="13848" max="13849" width="10.5703125" style="491"/>
    <col min="13850" max="13850" width="11.140625" style="491" customWidth="1"/>
    <col min="13851" max="14080" width="10.5703125" style="491"/>
    <col min="14081" max="14088" width="0" style="491" hidden="1" customWidth="1"/>
    <col min="14089" max="14089" width="3.7109375" style="491" customWidth="1"/>
    <col min="14090" max="14090" width="3.85546875" style="491" customWidth="1"/>
    <col min="14091" max="14091" width="3.7109375" style="491" customWidth="1"/>
    <col min="14092" max="14092" width="12.7109375" style="491" customWidth="1"/>
    <col min="14093" max="14093" width="52.7109375" style="491" customWidth="1"/>
    <col min="14094" max="14097" width="0" style="491" hidden="1" customWidth="1"/>
    <col min="14098" max="14098" width="12.28515625" style="491" customWidth="1"/>
    <col min="14099" max="14099" width="6.42578125" style="491" customWidth="1"/>
    <col min="14100" max="14100" width="12.28515625" style="491" customWidth="1"/>
    <col min="14101" max="14101" width="0" style="491" hidden="1" customWidth="1"/>
    <col min="14102" max="14102" width="3.7109375" style="491" customWidth="1"/>
    <col min="14103" max="14103" width="11.140625" style="491" bestFit="1" customWidth="1"/>
    <col min="14104" max="14105" width="10.5703125" style="491"/>
    <col min="14106" max="14106" width="11.140625" style="491" customWidth="1"/>
    <col min="14107" max="14336" width="10.5703125" style="491"/>
    <col min="14337" max="14344" width="0" style="491" hidden="1" customWidth="1"/>
    <col min="14345" max="14345" width="3.7109375" style="491" customWidth="1"/>
    <col min="14346" max="14346" width="3.85546875" style="491" customWidth="1"/>
    <col min="14347" max="14347" width="3.7109375" style="491" customWidth="1"/>
    <col min="14348" max="14348" width="12.7109375" style="491" customWidth="1"/>
    <col min="14349" max="14349" width="52.7109375" style="491" customWidth="1"/>
    <col min="14350" max="14353" width="0" style="491" hidden="1" customWidth="1"/>
    <col min="14354" max="14354" width="12.28515625" style="491" customWidth="1"/>
    <col min="14355" max="14355" width="6.42578125" style="491" customWidth="1"/>
    <col min="14356" max="14356" width="12.28515625" style="491" customWidth="1"/>
    <col min="14357" max="14357" width="0" style="491" hidden="1" customWidth="1"/>
    <col min="14358" max="14358" width="3.7109375" style="491" customWidth="1"/>
    <col min="14359" max="14359" width="11.140625" style="491" bestFit="1" customWidth="1"/>
    <col min="14360" max="14361" width="10.5703125" style="491"/>
    <col min="14362" max="14362" width="11.140625" style="491" customWidth="1"/>
    <col min="14363" max="14592" width="10.5703125" style="491"/>
    <col min="14593" max="14600" width="0" style="491" hidden="1" customWidth="1"/>
    <col min="14601" max="14601" width="3.7109375" style="491" customWidth="1"/>
    <col min="14602" max="14602" width="3.85546875" style="491" customWidth="1"/>
    <col min="14603" max="14603" width="3.7109375" style="491" customWidth="1"/>
    <col min="14604" max="14604" width="12.7109375" style="491" customWidth="1"/>
    <col min="14605" max="14605" width="52.7109375" style="491" customWidth="1"/>
    <col min="14606" max="14609" width="0" style="491" hidden="1" customWidth="1"/>
    <col min="14610" max="14610" width="12.28515625" style="491" customWidth="1"/>
    <col min="14611" max="14611" width="6.42578125" style="491" customWidth="1"/>
    <col min="14612" max="14612" width="12.28515625" style="491" customWidth="1"/>
    <col min="14613" max="14613" width="0" style="491" hidden="1" customWidth="1"/>
    <col min="14614" max="14614" width="3.7109375" style="491" customWidth="1"/>
    <col min="14615" max="14615" width="11.140625" style="491" bestFit="1" customWidth="1"/>
    <col min="14616" max="14617" width="10.5703125" style="491"/>
    <col min="14618" max="14618" width="11.140625" style="491" customWidth="1"/>
    <col min="14619" max="14848" width="10.5703125" style="491"/>
    <col min="14849" max="14856" width="0" style="491" hidden="1" customWidth="1"/>
    <col min="14857" max="14857" width="3.7109375" style="491" customWidth="1"/>
    <col min="14858" max="14858" width="3.85546875" style="491" customWidth="1"/>
    <col min="14859" max="14859" width="3.7109375" style="491" customWidth="1"/>
    <col min="14860" max="14860" width="12.7109375" style="491" customWidth="1"/>
    <col min="14861" max="14861" width="52.7109375" style="491" customWidth="1"/>
    <col min="14862" max="14865" width="0" style="491" hidden="1" customWidth="1"/>
    <col min="14866" max="14866" width="12.28515625" style="491" customWidth="1"/>
    <col min="14867" max="14867" width="6.42578125" style="491" customWidth="1"/>
    <col min="14868" max="14868" width="12.28515625" style="491" customWidth="1"/>
    <col min="14869" max="14869" width="0" style="491" hidden="1" customWidth="1"/>
    <col min="14870" max="14870" width="3.7109375" style="491" customWidth="1"/>
    <col min="14871" max="14871" width="11.140625" style="491" bestFit="1" customWidth="1"/>
    <col min="14872" max="14873" width="10.5703125" style="491"/>
    <col min="14874" max="14874" width="11.140625" style="491" customWidth="1"/>
    <col min="14875" max="15104" width="10.5703125" style="491"/>
    <col min="15105" max="15112" width="0" style="491" hidden="1" customWidth="1"/>
    <col min="15113" max="15113" width="3.7109375" style="491" customWidth="1"/>
    <col min="15114" max="15114" width="3.85546875" style="491" customWidth="1"/>
    <col min="15115" max="15115" width="3.7109375" style="491" customWidth="1"/>
    <col min="15116" max="15116" width="12.7109375" style="491" customWidth="1"/>
    <col min="15117" max="15117" width="52.7109375" style="491" customWidth="1"/>
    <col min="15118" max="15121" width="0" style="491" hidden="1" customWidth="1"/>
    <col min="15122" max="15122" width="12.28515625" style="491" customWidth="1"/>
    <col min="15123" max="15123" width="6.42578125" style="491" customWidth="1"/>
    <col min="15124" max="15124" width="12.28515625" style="491" customWidth="1"/>
    <col min="15125" max="15125" width="0" style="491" hidden="1" customWidth="1"/>
    <col min="15126" max="15126" width="3.7109375" style="491" customWidth="1"/>
    <col min="15127" max="15127" width="11.140625" style="491" bestFit="1" customWidth="1"/>
    <col min="15128" max="15129" width="10.5703125" style="491"/>
    <col min="15130" max="15130" width="11.140625" style="491" customWidth="1"/>
    <col min="15131" max="15360" width="10.5703125" style="491"/>
    <col min="15361" max="15368" width="0" style="491" hidden="1" customWidth="1"/>
    <col min="15369" max="15369" width="3.7109375" style="491" customWidth="1"/>
    <col min="15370" max="15370" width="3.85546875" style="491" customWidth="1"/>
    <col min="15371" max="15371" width="3.7109375" style="491" customWidth="1"/>
    <col min="15372" max="15372" width="12.7109375" style="491" customWidth="1"/>
    <col min="15373" max="15373" width="52.7109375" style="491" customWidth="1"/>
    <col min="15374" max="15377" width="0" style="491" hidden="1" customWidth="1"/>
    <col min="15378" max="15378" width="12.28515625" style="491" customWidth="1"/>
    <col min="15379" max="15379" width="6.42578125" style="491" customWidth="1"/>
    <col min="15380" max="15380" width="12.28515625" style="491" customWidth="1"/>
    <col min="15381" max="15381" width="0" style="491" hidden="1" customWidth="1"/>
    <col min="15382" max="15382" width="3.7109375" style="491" customWidth="1"/>
    <col min="15383" max="15383" width="11.140625" style="491" bestFit="1" customWidth="1"/>
    <col min="15384" max="15385" width="10.5703125" style="491"/>
    <col min="15386" max="15386" width="11.140625" style="491" customWidth="1"/>
    <col min="15387" max="15616" width="10.5703125" style="491"/>
    <col min="15617" max="15624" width="0" style="491" hidden="1" customWidth="1"/>
    <col min="15625" max="15625" width="3.7109375" style="491" customWidth="1"/>
    <col min="15626" max="15626" width="3.85546875" style="491" customWidth="1"/>
    <col min="15627" max="15627" width="3.7109375" style="491" customWidth="1"/>
    <col min="15628" max="15628" width="12.7109375" style="491" customWidth="1"/>
    <col min="15629" max="15629" width="52.7109375" style="491" customWidth="1"/>
    <col min="15630" max="15633" width="0" style="491" hidden="1" customWidth="1"/>
    <col min="15634" max="15634" width="12.28515625" style="491" customWidth="1"/>
    <col min="15635" max="15635" width="6.42578125" style="491" customWidth="1"/>
    <col min="15636" max="15636" width="12.28515625" style="491" customWidth="1"/>
    <col min="15637" max="15637" width="0" style="491" hidden="1" customWidth="1"/>
    <col min="15638" max="15638" width="3.7109375" style="491" customWidth="1"/>
    <col min="15639" max="15639" width="11.140625" style="491" bestFit="1" customWidth="1"/>
    <col min="15640" max="15641" width="10.5703125" style="491"/>
    <col min="15642" max="15642" width="11.140625" style="491" customWidth="1"/>
    <col min="15643" max="15872" width="10.5703125" style="491"/>
    <col min="15873" max="15880" width="0" style="491" hidden="1" customWidth="1"/>
    <col min="15881" max="15881" width="3.7109375" style="491" customWidth="1"/>
    <col min="15882" max="15882" width="3.85546875" style="491" customWidth="1"/>
    <col min="15883" max="15883" width="3.7109375" style="491" customWidth="1"/>
    <col min="15884" max="15884" width="12.7109375" style="491" customWidth="1"/>
    <col min="15885" max="15885" width="52.7109375" style="491" customWidth="1"/>
    <col min="15886" max="15889" width="0" style="491" hidden="1" customWidth="1"/>
    <col min="15890" max="15890" width="12.28515625" style="491" customWidth="1"/>
    <col min="15891" max="15891" width="6.42578125" style="491" customWidth="1"/>
    <col min="15892" max="15892" width="12.28515625" style="491" customWidth="1"/>
    <col min="15893" max="15893" width="0" style="491" hidden="1" customWidth="1"/>
    <col min="15894" max="15894" width="3.7109375" style="491" customWidth="1"/>
    <col min="15895" max="15895" width="11.140625" style="491" bestFit="1" customWidth="1"/>
    <col min="15896" max="15897" width="10.5703125" style="491"/>
    <col min="15898" max="15898" width="11.140625" style="491" customWidth="1"/>
    <col min="15899" max="16128" width="10.5703125" style="491"/>
    <col min="16129" max="16136" width="0" style="491" hidden="1" customWidth="1"/>
    <col min="16137" max="16137" width="3.7109375" style="491" customWidth="1"/>
    <col min="16138" max="16138" width="3.85546875" style="491" customWidth="1"/>
    <col min="16139" max="16139" width="3.7109375" style="491" customWidth="1"/>
    <col min="16140" max="16140" width="12.7109375" style="491" customWidth="1"/>
    <col min="16141" max="16141" width="52.7109375" style="491" customWidth="1"/>
    <col min="16142" max="16145" width="0" style="491" hidden="1" customWidth="1"/>
    <col min="16146" max="16146" width="12.28515625" style="491" customWidth="1"/>
    <col min="16147" max="16147" width="6.42578125" style="491" customWidth="1"/>
    <col min="16148" max="16148" width="12.28515625" style="491" customWidth="1"/>
    <col min="16149" max="16149" width="0" style="491" hidden="1" customWidth="1"/>
    <col min="16150" max="16150" width="3.7109375" style="491" customWidth="1"/>
    <col min="16151" max="16151" width="11.140625" style="491" bestFit="1" customWidth="1"/>
    <col min="16152" max="16153" width="10.5703125" style="491"/>
    <col min="16154" max="16154" width="11.140625" style="491" customWidth="1"/>
    <col min="16155" max="16384" width="10.5703125" style="491"/>
  </cols>
  <sheetData>
    <row r="1" spans="1:34" hidden="1">
      <c r="Q1" s="550"/>
      <c r="R1" s="550"/>
    </row>
    <row r="2" spans="1:34" hidden="1">
      <c r="U2" s="550"/>
    </row>
    <row r="3" spans="1:34" hidden="1"/>
    <row r="4" spans="1:34" ht="3" customHeight="1">
      <c r="J4" s="497"/>
      <c r="K4" s="497"/>
      <c r="L4" s="492"/>
      <c r="M4" s="492"/>
      <c r="N4" s="492"/>
      <c r="O4" s="500"/>
      <c r="P4" s="500"/>
      <c r="Q4" s="500"/>
      <c r="R4" s="500"/>
      <c r="S4" s="500"/>
      <c r="T4" s="500"/>
      <c r="U4" s="500"/>
    </row>
    <row r="5" spans="1:34" ht="26.1" customHeight="1">
      <c r="J5" s="497"/>
      <c r="K5" s="497"/>
      <c r="L5" s="1413" t="s">
        <v>716</v>
      </c>
      <c r="M5" s="1413"/>
      <c r="N5" s="1413"/>
      <c r="O5" s="1413"/>
      <c r="P5" s="1413"/>
      <c r="Q5" s="1413"/>
      <c r="R5" s="1413"/>
      <c r="S5" s="1413"/>
      <c r="T5" s="1413"/>
      <c r="U5" s="631"/>
    </row>
    <row r="6" spans="1:34" ht="3" customHeight="1">
      <c r="J6" s="497"/>
      <c r="K6" s="497"/>
      <c r="L6" s="492"/>
      <c r="M6" s="492"/>
      <c r="N6" s="492"/>
      <c r="O6" s="496"/>
      <c r="P6" s="496"/>
      <c r="Q6" s="496"/>
      <c r="R6" s="496"/>
      <c r="S6" s="496"/>
      <c r="T6" s="496"/>
      <c r="U6" s="496"/>
      <c r="V6" s="500"/>
    </row>
    <row r="7" spans="1:34" s="774" customFormat="1" ht="5.25" hidden="1">
      <c r="A7" s="1091"/>
      <c r="B7" s="1091"/>
      <c r="C7" s="1091"/>
      <c r="D7" s="1091"/>
      <c r="E7" s="1091"/>
      <c r="F7" s="1091"/>
      <c r="G7" s="1094"/>
      <c r="H7" s="1094"/>
      <c r="I7" s="745"/>
      <c r="J7" s="746"/>
      <c r="K7" s="746"/>
      <c r="L7" s="747"/>
      <c r="M7" s="1159"/>
      <c r="N7" s="747"/>
      <c r="O7" s="1436"/>
      <c r="P7" s="1436"/>
      <c r="Q7" s="777"/>
      <c r="R7" s="777"/>
      <c r="S7" s="777"/>
      <c r="T7" s="777"/>
      <c r="U7" s="778"/>
      <c r="V7" s="779"/>
      <c r="X7" s="1091"/>
      <c r="Y7" s="1091"/>
      <c r="Z7" s="1091"/>
      <c r="AA7" s="1091"/>
      <c r="AB7" s="1091"/>
      <c r="AC7" s="1091"/>
      <c r="AD7" s="1091"/>
      <c r="AE7" s="1091"/>
      <c r="AF7" s="1091"/>
      <c r="AG7" s="1091"/>
      <c r="AH7" s="1091"/>
    </row>
    <row r="8" spans="1:34" s="774" customFormat="1" ht="5.25" hidden="1">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3"/>
      <c r="B9" s="1113"/>
      <c r="C9" s="1113"/>
      <c r="D9" s="1113"/>
      <c r="E9" s="1113"/>
      <c r="F9" s="1113"/>
      <c r="G9" s="1113"/>
      <c r="H9" s="1113"/>
      <c r="L9" s="1162"/>
      <c r="M9" s="1039"/>
      <c r="O9" s="1419"/>
      <c r="P9" s="1419"/>
      <c r="Q9" s="1419"/>
      <c r="R9" s="1419"/>
      <c r="S9" s="1419"/>
      <c r="T9" s="1419"/>
      <c r="U9" s="778"/>
      <c r="V9" s="778"/>
      <c r="X9" s="1113"/>
      <c r="Y9" s="1113"/>
      <c r="Z9" s="1113"/>
      <c r="AA9" s="1113"/>
      <c r="AB9" s="1113"/>
    </row>
    <row r="10" spans="1:34" s="537" customFormat="1" ht="18.75">
      <c r="A10" s="557"/>
      <c r="B10" s="557"/>
      <c r="C10" s="557"/>
      <c r="D10" s="557"/>
      <c r="E10" s="557"/>
      <c r="F10" s="557"/>
      <c r="G10" s="557"/>
      <c r="H10" s="557"/>
      <c r="L10" s="467"/>
      <c r="M10" s="584" t="str">
        <f>"Дата подачи заявления об "&amp;IF(datePr_ch="","утверждении","изменении") &amp; " тарифов"</f>
        <v>Дата подачи заявления об изменении тарифов</v>
      </c>
      <c r="N10" s="1117"/>
      <c r="O10" s="1420" t="str">
        <f>IF(datePr_ch="",IF(datePr="","",datePr),datePr_ch)</f>
        <v>19.09.2019</v>
      </c>
      <c r="P10" s="1420"/>
      <c r="Q10" s="1420"/>
      <c r="R10" s="1420"/>
      <c r="S10" s="1420"/>
      <c r="T10" s="1420"/>
      <c r="U10" s="549"/>
      <c r="V10" s="549"/>
      <c r="W10" s="487"/>
      <c r="X10" s="557"/>
      <c r="Y10" s="557"/>
      <c r="Z10" s="557"/>
      <c r="AA10" s="557"/>
      <c r="AB10" s="557"/>
      <c r="AC10" s="557"/>
      <c r="AD10" s="557"/>
      <c r="AE10" s="557"/>
      <c r="AF10" s="557"/>
      <c r="AG10" s="557"/>
      <c r="AH10" s="557"/>
    </row>
    <row r="11" spans="1:34" s="537" customFormat="1" ht="18.75">
      <c r="A11" s="557"/>
      <c r="B11" s="557"/>
      <c r="C11" s="557"/>
      <c r="D11" s="557"/>
      <c r="E11" s="557"/>
      <c r="F11" s="557"/>
      <c r="G11" s="557"/>
      <c r="H11" s="557"/>
      <c r="L11" s="520"/>
      <c r="M11" s="584" t="str">
        <f>"Номер подачи заявления об "&amp;IF(numberPr_ch="","утверждении","изменении") &amp; " тарифов"</f>
        <v>Номер подачи заявления об изменении тарифов</v>
      </c>
      <c r="N11" s="1117"/>
      <c r="O11" s="1420" t="str">
        <f>IF(numberPr_ch="",IF(numberPr="","",numberPr),numberPr_ch)</f>
        <v>01-13/38443</v>
      </c>
      <c r="P11" s="1420"/>
      <c r="Q11" s="1420"/>
      <c r="R11" s="1420"/>
      <c r="S11" s="1420"/>
      <c r="T11" s="1420"/>
      <c r="U11" s="549"/>
      <c r="V11" s="549"/>
      <c r="W11" s="487"/>
      <c r="X11" s="557"/>
      <c r="Y11" s="557"/>
      <c r="Z11" s="557"/>
      <c r="AA11" s="557"/>
      <c r="AB11" s="557"/>
      <c r="AC11" s="557"/>
      <c r="AD11" s="557"/>
      <c r="AE11" s="557"/>
      <c r="AF11" s="557"/>
      <c r="AG11" s="557"/>
      <c r="AH11" s="557"/>
    </row>
    <row r="12" spans="1:34" s="744" customFormat="1" ht="5.25" hidden="1">
      <c r="A12" s="1113"/>
      <c r="B12" s="1113"/>
      <c r="C12" s="1113"/>
      <c r="D12" s="1113"/>
      <c r="E12" s="1113"/>
      <c r="F12" s="1113"/>
      <c r="G12" s="1113"/>
      <c r="H12" s="1113"/>
      <c r="L12" s="1162"/>
      <c r="M12" s="1039"/>
      <c r="O12" s="1419"/>
      <c r="P12" s="1419"/>
      <c r="Q12" s="1419"/>
      <c r="R12" s="1419"/>
      <c r="S12" s="1419"/>
      <c r="T12" s="1419"/>
      <c r="U12" s="778"/>
      <c r="V12" s="778"/>
      <c r="X12" s="1113"/>
      <c r="Y12" s="1113"/>
      <c r="Z12" s="1113"/>
      <c r="AA12" s="1113"/>
      <c r="AB12" s="1113"/>
    </row>
    <row r="13" spans="1:34" s="537" customFormat="1" ht="11.25" hidden="1">
      <c r="A13" s="557"/>
      <c r="B13" s="557"/>
      <c r="C13" s="557"/>
      <c r="D13" s="557"/>
      <c r="E13" s="557"/>
      <c r="F13" s="557"/>
      <c r="G13" s="557"/>
      <c r="H13" s="557"/>
      <c r="L13" s="1414"/>
      <c r="M13" s="1414"/>
      <c r="N13" s="534"/>
      <c r="O13" s="549"/>
      <c r="P13" s="549"/>
      <c r="Q13" s="549"/>
      <c r="R13" s="549"/>
      <c r="S13" s="549"/>
      <c r="T13" s="549"/>
      <c r="U13" s="555" t="s">
        <v>370</v>
      </c>
      <c r="X13" s="557"/>
      <c r="Y13" s="557"/>
      <c r="Z13" s="557"/>
      <c r="AA13" s="557"/>
      <c r="AB13" s="557"/>
      <c r="AC13" s="557"/>
      <c r="AD13" s="557"/>
      <c r="AE13" s="557"/>
      <c r="AF13" s="557"/>
      <c r="AG13" s="557"/>
      <c r="AH13" s="557"/>
    </row>
    <row r="14" spans="1:34">
      <c r="J14" s="497"/>
      <c r="K14" s="497"/>
      <c r="L14" s="492"/>
      <c r="M14" s="492"/>
      <c r="N14" s="470"/>
      <c r="O14" s="1421"/>
      <c r="P14" s="1421"/>
      <c r="Q14" s="1421"/>
      <c r="R14" s="1421"/>
      <c r="S14" s="1421"/>
      <c r="T14" s="1421"/>
      <c r="U14" s="1421"/>
    </row>
    <row r="15" spans="1:34">
      <c r="J15" s="497"/>
      <c r="K15" s="497"/>
      <c r="L15" s="1350" t="s">
        <v>444</v>
      </c>
      <c r="M15" s="1350"/>
      <c r="N15" s="1350"/>
      <c r="O15" s="1350"/>
      <c r="P15" s="1350"/>
      <c r="Q15" s="1350"/>
      <c r="R15" s="1350"/>
      <c r="S15" s="1350"/>
      <c r="T15" s="1350"/>
      <c r="U15" s="1350"/>
      <c r="V15" s="1350"/>
      <c r="W15" s="1350" t="s">
        <v>445</v>
      </c>
    </row>
    <row r="16" spans="1:34" ht="14.25" customHeight="1">
      <c r="J16" s="497"/>
      <c r="K16" s="497"/>
      <c r="L16" s="1427" t="s">
        <v>90</v>
      </c>
      <c r="M16" s="1427" t="s">
        <v>601</v>
      </c>
      <c r="N16" s="628"/>
      <c r="O16" s="1428" t="s">
        <v>603</v>
      </c>
      <c r="P16" s="1429"/>
      <c r="Q16" s="1429"/>
      <c r="R16" s="1429"/>
      <c r="S16" s="1429"/>
      <c r="T16" s="1430"/>
      <c r="U16" s="1410" t="s">
        <v>338</v>
      </c>
      <c r="V16" s="1424" t="s">
        <v>273</v>
      </c>
      <c r="W16" s="1350"/>
    </row>
    <row r="17" spans="1:36" ht="14.25" customHeight="1">
      <c r="J17" s="497"/>
      <c r="K17" s="497"/>
      <c r="L17" s="1427"/>
      <c r="M17" s="1427"/>
      <c r="N17" s="629"/>
      <c r="O17" s="1433" t="s">
        <v>577</v>
      </c>
      <c r="P17" s="1431" t="s">
        <v>269</v>
      </c>
      <c r="Q17" s="1432"/>
      <c r="R17" s="1407" t="s">
        <v>614</v>
      </c>
      <c r="S17" s="1408"/>
      <c r="T17" s="1409"/>
      <c r="U17" s="1411"/>
      <c r="V17" s="1425"/>
      <c r="W17" s="1350"/>
    </row>
    <row r="18" spans="1:36" ht="33.75" customHeight="1">
      <c r="J18" s="497"/>
      <c r="K18" s="497"/>
      <c r="L18" s="1427"/>
      <c r="M18" s="1427"/>
      <c r="N18" s="630"/>
      <c r="O18" s="1434"/>
      <c r="P18" s="503" t="s">
        <v>578</v>
      </c>
      <c r="Q18" s="503" t="s">
        <v>6</v>
      </c>
      <c r="R18" s="504" t="s">
        <v>272</v>
      </c>
      <c r="S18" s="1422" t="s">
        <v>271</v>
      </c>
      <c r="T18" s="1423"/>
      <c r="U18" s="1412"/>
      <c r="V18" s="1426"/>
      <c r="W18" s="1350"/>
    </row>
    <row r="19" spans="1:36">
      <c r="J19" s="497"/>
      <c r="K19" s="536">
        <v>1</v>
      </c>
      <c r="L19" s="614" t="s">
        <v>91</v>
      </c>
      <c r="M19" s="614" t="s">
        <v>47</v>
      </c>
      <c r="N19" s="616" t="str">
        <f ca="1">OFFSET(N19,0,-1)</f>
        <v>2</v>
      </c>
      <c r="O19" s="615">
        <f ca="1">OFFSET(O19,0,-1)+1</f>
        <v>3</v>
      </c>
      <c r="P19" s="615">
        <f ca="1">OFFSET(P19,0,-1)+1</f>
        <v>4</v>
      </c>
      <c r="Q19" s="615">
        <f ca="1">OFFSET(Q19,0,-1)+1</f>
        <v>5</v>
      </c>
      <c r="R19" s="615">
        <f ca="1">OFFSET(R19,0,-1)+1</f>
        <v>6</v>
      </c>
      <c r="S19" s="1415">
        <f ca="1">OFFSET(S19,0,-1)+1</f>
        <v>7</v>
      </c>
      <c r="T19" s="1415"/>
      <c r="U19" s="615">
        <f ca="1">OFFSET(U19,0,-2)+1</f>
        <v>8</v>
      </c>
      <c r="V19" s="616">
        <f ca="1">OFFSET(V19,0,-1)</f>
        <v>8</v>
      </c>
      <c r="W19" s="615">
        <f ca="1">OFFSET(W19,0,-1)+1</f>
        <v>9</v>
      </c>
    </row>
    <row r="20" spans="1:36" ht="22.5">
      <c r="A20" s="1398">
        <v>1</v>
      </c>
      <c r="B20" s="829"/>
      <c r="C20" s="829"/>
      <c r="D20" s="829"/>
      <c r="E20" s="830"/>
      <c r="F20" s="831"/>
      <c r="G20" s="831"/>
      <c r="H20" s="831"/>
      <c r="I20" s="832"/>
      <c r="J20" s="827"/>
      <c r="K20" s="834"/>
      <c r="L20" s="560" t="e">
        <f ca="1">mergeValue(A20)</f>
        <v>#NAME?</v>
      </c>
      <c r="M20" s="608" t="s">
        <v>19</v>
      </c>
      <c r="N20" s="613"/>
      <c r="O20" s="1399"/>
      <c r="P20" s="1399"/>
      <c r="Q20" s="1399"/>
      <c r="R20" s="1399"/>
      <c r="S20" s="1399"/>
      <c r="T20" s="1399"/>
      <c r="U20" s="1399"/>
      <c r="V20" s="1399"/>
      <c r="W20" s="1121" t="s">
        <v>717</v>
      </c>
      <c r="Y20" s="556"/>
      <c r="Z20" s="556" t="str">
        <f t="shared" ref="Z20:Z33" si="0">IF(M20="","",M20 )</f>
        <v>Наименование тарифа</v>
      </c>
      <c r="AA20" s="556"/>
      <c r="AB20" s="556"/>
      <c r="AC20" s="556"/>
      <c r="AI20" s="552"/>
      <c r="AJ20" s="552"/>
    </row>
    <row r="21" spans="1:36" ht="22.5">
      <c r="A21" s="1398"/>
      <c r="B21" s="1398">
        <v>1</v>
      </c>
      <c r="C21" s="829"/>
      <c r="D21" s="829"/>
      <c r="E21" s="831"/>
      <c r="F21" s="831"/>
      <c r="G21" s="831"/>
      <c r="H21" s="831"/>
      <c r="I21" s="826"/>
      <c r="J21" s="825"/>
      <c r="K21" s="828"/>
      <c r="L21" s="560" t="e">
        <f ca="1">mergeValue(A21) &amp;"."&amp; mergeValue(B21)</f>
        <v>#NAME?</v>
      </c>
      <c r="M21" s="514" t="s">
        <v>15</v>
      </c>
      <c r="N21" s="613"/>
      <c r="O21" s="1399"/>
      <c r="P21" s="1399"/>
      <c r="Q21" s="1399"/>
      <c r="R21" s="1399"/>
      <c r="S21" s="1399"/>
      <c r="T21" s="1399"/>
      <c r="U21" s="1399"/>
      <c r="V21" s="1399"/>
      <c r="W21" s="1121" t="s">
        <v>458</v>
      </c>
      <c r="Y21" s="556"/>
      <c r="Z21" s="556" t="str">
        <f t="shared" si="0"/>
        <v>Территория действия тарифа</v>
      </c>
      <c r="AA21" s="556"/>
      <c r="AB21" s="556"/>
      <c r="AC21" s="556"/>
      <c r="AI21" s="552"/>
      <c r="AJ21" s="552"/>
    </row>
    <row r="22" spans="1:36" ht="22.5">
      <c r="A22" s="1398"/>
      <c r="B22" s="1398"/>
      <c r="C22" s="1398">
        <v>1</v>
      </c>
      <c r="D22" s="829"/>
      <c r="E22" s="831"/>
      <c r="F22" s="831"/>
      <c r="G22" s="831"/>
      <c r="H22" s="831"/>
      <c r="I22" s="833"/>
      <c r="J22" s="825"/>
      <c r="K22" s="828"/>
      <c r="L22" s="560" t="e">
        <f ca="1">mergeValue(A22) &amp;"."&amp; mergeValue(B22)&amp;"."&amp; mergeValue(C22)</f>
        <v>#NAME?</v>
      </c>
      <c r="M22" s="515" t="s">
        <v>7</v>
      </c>
      <c r="N22" s="613"/>
      <c r="O22" s="1399"/>
      <c r="P22" s="1399"/>
      <c r="Q22" s="1399"/>
      <c r="R22" s="1399"/>
      <c r="S22" s="1399"/>
      <c r="T22" s="1399"/>
      <c r="U22" s="1399"/>
      <c r="V22" s="1399"/>
      <c r="W22" s="1121" t="s">
        <v>599</v>
      </c>
      <c r="Y22" s="556"/>
      <c r="Z22" s="556" t="str">
        <f t="shared" si="0"/>
        <v xml:space="preserve">Наименование системы теплоснабжения </v>
      </c>
      <c r="AA22" s="556"/>
      <c r="AB22" s="556"/>
      <c r="AC22" s="556"/>
      <c r="AI22" s="552"/>
      <c r="AJ22" s="552"/>
    </row>
    <row r="23" spans="1:36" ht="22.5">
      <c r="A23" s="1398"/>
      <c r="B23" s="1398"/>
      <c r="C23" s="1398"/>
      <c r="D23" s="1398">
        <v>1</v>
      </c>
      <c r="E23" s="831"/>
      <c r="F23" s="831"/>
      <c r="G23" s="831"/>
      <c r="H23" s="831"/>
      <c r="I23" s="833"/>
      <c r="J23" s="825"/>
      <c r="K23" s="828"/>
      <c r="L23" s="560" t="e">
        <f ca="1">mergeValue(A23) &amp;"."&amp; mergeValue(B23)&amp;"."&amp; mergeValue(C23)&amp;"."&amp; mergeValue(D23)</f>
        <v>#NAME?</v>
      </c>
      <c r="M23" s="516" t="s">
        <v>21</v>
      </c>
      <c r="N23" s="613"/>
      <c r="O23" s="1399"/>
      <c r="P23" s="1399"/>
      <c r="Q23" s="1399"/>
      <c r="R23" s="1399"/>
      <c r="S23" s="1399"/>
      <c r="T23" s="1399"/>
      <c r="U23" s="1399"/>
      <c r="V23" s="1399"/>
      <c r="W23" s="1121" t="s">
        <v>600</v>
      </c>
      <c r="Y23" s="556"/>
      <c r="Z23" s="556" t="str">
        <f t="shared" si="0"/>
        <v xml:space="preserve">Источник тепловой энергии  </v>
      </c>
      <c r="AA23" s="556"/>
      <c r="AB23" s="556"/>
      <c r="AC23" s="556"/>
      <c r="AI23" s="552"/>
      <c r="AJ23" s="552"/>
    </row>
    <row r="24" spans="1:36" ht="78.75">
      <c r="A24" s="1398"/>
      <c r="B24" s="1398"/>
      <c r="C24" s="1398"/>
      <c r="D24" s="1398"/>
      <c r="E24" s="1398">
        <v>1</v>
      </c>
      <c r="F24" s="831"/>
      <c r="G24" s="831"/>
      <c r="H24" s="829">
        <v>1</v>
      </c>
      <c r="I24" s="1398">
        <v>1</v>
      </c>
      <c r="J24" s="831"/>
      <c r="K24" s="836"/>
      <c r="L24" s="560" t="e">
        <f ca="1">mergeValue(A24) &amp;"."&amp; mergeValue(B24)&amp;"."&amp; mergeValue(C24)&amp;"."&amp; mergeValue(D24)&amp;"."&amp; mergeValue(E24)</f>
        <v>#NAME?</v>
      </c>
      <c r="M24" s="522" t="s">
        <v>8</v>
      </c>
      <c r="N24" s="613"/>
      <c r="O24" s="1400"/>
      <c r="P24" s="1400"/>
      <c r="Q24" s="1400"/>
      <c r="R24" s="1400"/>
      <c r="S24" s="1400"/>
      <c r="T24" s="1400"/>
      <c r="U24" s="1400"/>
      <c r="V24" s="1400"/>
      <c r="W24" s="1121" t="s">
        <v>718</v>
      </c>
      <c r="Y24" s="556"/>
      <c r="Z24" s="556" t="str">
        <f t="shared" si="0"/>
        <v>Схема подключения теплопотребляющей установки к коллектору источника тепловой энергии</v>
      </c>
      <c r="AA24" s="556"/>
      <c r="AB24" s="556"/>
      <c r="AC24" s="556"/>
      <c r="AI24" s="552"/>
      <c r="AJ24" s="552"/>
    </row>
    <row r="25" spans="1:36" ht="33.75">
      <c r="A25" s="1398"/>
      <c r="B25" s="1398"/>
      <c r="C25" s="1398"/>
      <c r="D25" s="1398"/>
      <c r="E25" s="1398"/>
      <c r="F25" s="1398">
        <v>1</v>
      </c>
      <c r="G25" s="829"/>
      <c r="H25" s="829"/>
      <c r="I25" s="1398"/>
      <c r="J25" s="1398">
        <v>1</v>
      </c>
      <c r="K25" s="837"/>
      <c r="L25" s="560" t="e">
        <f ca="1">mergeValue(A25) &amp;"."&amp; mergeValue(B25)&amp;"."&amp; mergeValue(C25)&amp;"."&amp; mergeValue(D25)&amp;"."&amp; mergeValue(E25)&amp;"."&amp; mergeValue(F25)</f>
        <v>#NAME?</v>
      </c>
      <c r="M25" s="523" t="s">
        <v>9</v>
      </c>
      <c r="N25" s="613"/>
      <c r="O25" s="1401"/>
      <c r="P25" s="1402"/>
      <c r="Q25" s="1402"/>
      <c r="R25" s="1402"/>
      <c r="S25" s="1402"/>
      <c r="T25" s="1402"/>
      <c r="U25" s="1402"/>
      <c r="V25" s="1403"/>
      <c r="W25" s="1121" t="s">
        <v>719</v>
      </c>
      <c r="Y25" s="556"/>
      <c r="Z25" s="556" t="str">
        <f t="shared" si="0"/>
        <v>Группа потребителей</v>
      </c>
      <c r="AA25" s="556"/>
      <c r="AB25" s="556"/>
      <c r="AC25" s="556"/>
      <c r="AI25" s="552"/>
      <c r="AJ25" s="552"/>
    </row>
    <row r="26" spans="1:36" ht="122.1" customHeight="1">
      <c r="A26" s="1398"/>
      <c r="B26" s="1398"/>
      <c r="C26" s="1398"/>
      <c r="D26" s="1398"/>
      <c r="E26" s="1398"/>
      <c r="F26" s="1398"/>
      <c r="G26" s="829">
        <v>1</v>
      </c>
      <c r="H26" s="829"/>
      <c r="I26" s="1398"/>
      <c r="J26" s="1398"/>
      <c r="K26" s="837">
        <v>1</v>
      </c>
      <c r="L26" s="560" t="e">
        <f ca="1">mergeValue(A26) &amp;"."&amp; mergeValue(B26)&amp;"."&amp; mergeValue(C26)&amp;"."&amp; mergeValue(D26)&amp;"."&amp; mergeValue(E26)&amp;"."&amp; mergeValue(F26)&amp;"."&amp; mergeValue(G26)</f>
        <v>#NAME?</v>
      </c>
      <c r="M26" s="1081"/>
      <c r="N26" s="613"/>
      <c r="O26" s="530"/>
      <c r="P26" s="530"/>
      <c r="Q26" s="1033"/>
      <c r="R26" s="1405"/>
      <c r="S26" s="1406" t="s">
        <v>82</v>
      </c>
      <c r="T26" s="1405"/>
      <c r="U26" s="1406" t="s">
        <v>83</v>
      </c>
      <c r="V26" s="530"/>
      <c r="W26" s="1416" t="s">
        <v>720</v>
      </c>
      <c r="X26" s="552" t="e">
        <f ca="1">strCheckDate(O27:V27)</f>
        <v>#NAME?</v>
      </c>
      <c r="Y26" s="556"/>
      <c r="Z26" s="556" t="str">
        <f t="shared" si="0"/>
        <v/>
      </c>
      <c r="AA26" s="556"/>
      <c r="AB26" s="556"/>
      <c r="AC26" s="556"/>
      <c r="AI26" s="552"/>
      <c r="AJ26" s="552"/>
    </row>
    <row r="27" spans="1:36" ht="11.25" hidden="1">
      <c r="A27" s="1398"/>
      <c r="B27" s="1398"/>
      <c r="C27" s="1398"/>
      <c r="D27" s="1398"/>
      <c r="E27" s="1398"/>
      <c r="F27" s="1398"/>
      <c r="G27" s="829"/>
      <c r="H27" s="829"/>
      <c r="I27" s="1398"/>
      <c r="J27" s="1398"/>
      <c r="K27" s="837"/>
      <c r="L27" s="567"/>
      <c r="M27" s="613"/>
      <c r="N27" s="613"/>
      <c r="O27" s="530"/>
      <c r="P27" s="530"/>
      <c r="Q27" s="551" t="str">
        <f>R26 &amp; "-" &amp; T26</f>
        <v>-</v>
      </c>
      <c r="R27" s="1405"/>
      <c r="S27" s="1406"/>
      <c r="T27" s="1405"/>
      <c r="U27" s="1406"/>
      <c r="V27" s="530"/>
      <c r="W27" s="1417"/>
      <c r="Y27" s="556"/>
      <c r="Z27" s="556" t="str">
        <f t="shared" si="0"/>
        <v/>
      </c>
      <c r="AA27" s="556"/>
      <c r="AB27" s="556"/>
      <c r="AC27" s="556"/>
      <c r="AI27" s="552"/>
      <c r="AJ27" s="552"/>
    </row>
    <row r="28" spans="1:36" ht="15" customHeight="1">
      <c r="A28" s="1398"/>
      <c r="B28" s="1398"/>
      <c r="C28" s="1398"/>
      <c r="D28" s="1398"/>
      <c r="E28" s="1398"/>
      <c r="F28" s="1398"/>
      <c r="G28" s="831"/>
      <c r="H28" s="829"/>
      <c r="I28" s="1398"/>
      <c r="J28" s="1398"/>
      <c r="K28" s="836"/>
      <c r="L28" s="506"/>
      <c r="M28" s="525" t="s">
        <v>24</v>
      </c>
      <c r="N28" s="532"/>
      <c r="O28" s="532"/>
      <c r="P28" s="532"/>
      <c r="Q28" s="532"/>
      <c r="R28" s="532"/>
      <c r="S28" s="532"/>
      <c r="T28" s="532"/>
      <c r="U28" s="532"/>
      <c r="V28" s="528"/>
      <c r="W28" s="1418"/>
      <c r="Y28" s="556"/>
      <c r="Z28" s="556" t="str">
        <f t="shared" si="0"/>
        <v>Добавить вид теплоносителя (параметры теплоносителя)</v>
      </c>
      <c r="AA28" s="556"/>
      <c r="AB28" s="556"/>
      <c r="AC28" s="556"/>
      <c r="AI28" s="552"/>
      <c r="AJ28" s="552"/>
    </row>
    <row r="29" spans="1:36" ht="15" customHeight="1">
      <c r="A29" s="1398"/>
      <c r="B29" s="1398"/>
      <c r="C29" s="1398"/>
      <c r="D29" s="1398"/>
      <c r="E29" s="1398"/>
      <c r="F29" s="831"/>
      <c r="G29" s="831"/>
      <c r="H29" s="829"/>
      <c r="I29" s="1398"/>
      <c r="J29" s="831"/>
      <c r="K29" s="836"/>
      <c r="L29" s="506"/>
      <c r="M29" s="524" t="s">
        <v>10</v>
      </c>
      <c r="N29" s="532"/>
      <c r="O29" s="532"/>
      <c r="P29" s="532"/>
      <c r="Q29" s="532"/>
      <c r="R29" s="532"/>
      <c r="S29" s="532"/>
      <c r="T29" s="532"/>
      <c r="U29" s="531"/>
      <c r="V29" s="532"/>
      <c r="W29" s="632"/>
      <c r="Y29" s="556"/>
      <c r="Z29" s="556" t="str">
        <f t="shared" si="0"/>
        <v>Добавить группу потребителей</v>
      </c>
      <c r="AA29" s="556"/>
      <c r="AB29" s="556"/>
      <c r="AC29" s="556"/>
      <c r="AI29" s="552"/>
      <c r="AJ29" s="552"/>
    </row>
    <row r="30" spans="1:36" ht="15" customHeight="1">
      <c r="A30" s="1398"/>
      <c r="B30" s="1398"/>
      <c r="C30" s="1398"/>
      <c r="D30" s="1398"/>
      <c r="E30" s="835"/>
      <c r="F30" s="831"/>
      <c r="G30" s="831"/>
      <c r="H30" s="831"/>
      <c r="I30" s="827"/>
      <c r="J30" s="824"/>
      <c r="K30" s="834"/>
      <c r="L30" s="506"/>
      <c r="M30" s="519" t="s">
        <v>11</v>
      </c>
      <c r="N30" s="532"/>
      <c r="O30" s="532"/>
      <c r="P30" s="532"/>
      <c r="Q30" s="532"/>
      <c r="R30" s="532"/>
      <c r="S30" s="532"/>
      <c r="T30" s="532"/>
      <c r="U30" s="531"/>
      <c r="V30" s="532"/>
      <c r="W30" s="632"/>
      <c r="Y30" s="556"/>
      <c r="Z30" s="556" t="str">
        <f t="shared" si="0"/>
        <v>Добавить схему подключения</v>
      </c>
      <c r="AA30" s="556"/>
      <c r="AB30" s="556"/>
      <c r="AC30" s="556"/>
      <c r="AI30" s="552"/>
      <c r="AJ30" s="552"/>
    </row>
    <row r="31" spans="1:36" ht="15" customHeight="1">
      <c r="A31" s="1398"/>
      <c r="B31" s="1398"/>
      <c r="C31" s="1398"/>
      <c r="D31" s="835"/>
      <c r="E31" s="835"/>
      <c r="F31" s="831"/>
      <c r="G31" s="831"/>
      <c r="H31" s="831"/>
      <c r="I31" s="827"/>
      <c r="J31" s="824"/>
      <c r="K31" s="834"/>
      <c r="L31" s="506"/>
      <c r="M31" s="518" t="s">
        <v>16</v>
      </c>
      <c r="N31" s="532"/>
      <c r="O31" s="532"/>
      <c r="P31" s="532"/>
      <c r="Q31" s="532"/>
      <c r="R31" s="532"/>
      <c r="S31" s="532"/>
      <c r="T31" s="532"/>
      <c r="U31" s="531"/>
      <c r="V31" s="532"/>
      <c r="W31" s="632"/>
      <c r="Y31" s="556"/>
      <c r="Z31" s="556" t="str">
        <f t="shared" si="0"/>
        <v>Добавить источник тепловой энергии</v>
      </c>
      <c r="AA31" s="556"/>
      <c r="AB31" s="556"/>
      <c r="AC31" s="556"/>
      <c r="AI31" s="552"/>
      <c r="AJ31" s="552"/>
    </row>
    <row r="32" spans="1:36" ht="15" customHeight="1">
      <c r="A32" s="1398"/>
      <c r="B32" s="1398"/>
      <c r="C32" s="835"/>
      <c r="D32" s="835"/>
      <c r="E32" s="835"/>
      <c r="F32" s="835"/>
      <c r="G32" s="840"/>
      <c r="H32" s="827"/>
      <c r="I32" s="838"/>
      <c r="J32" s="824"/>
      <c r="K32" s="839"/>
      <c r="L32" s="506"/>
      <c r="M32" s="517" t="s">
        <v>17</v>
      </c>
      <c r="N32" s="532"/>
      <c r="O32" s="532"/>
      <c r="P32" s="532"/>
      <c r="Q32" s="532"/>
      <c r="R32" s="532"/>
      <c r="S32" s="532"/>
      <c r="T32" s="532"/>
      <c r="U32" s="531"/>
      <c r="V32" s="532"/>
      <c r="W32" s="632"/>
      <c r="Y32" s="556"/>
      <c r="Z32" s="556" t="str">
        <f t="shared" si="0"/>
        <v>Добавить наименование системы теплоснабжения</v>
      </c>
      <c r="AA32" s="556"/>
      <c r="AB32" s="556"/>
      <c r="AC32" s="556"/>
      <c r="AI32" s="552"/>
      <c r="AJ32" s="552"/>
    </row>
    <row r="33" spans="1:36" ht="15" customHeight="1">
      <c r="A33" s="1398"/>
      <c r="B33" s="835"/>
      <c r="C33" s="835"/>
      <c r="D33" s="835"/>
      <c r="E33" s="835"/>
      <c r="F33" s="835"/>
      <c r="G33" s="840"/>
      <c r="H33" s="827"/>
      <c r="I33" s="827"/>
      <c r="J33" s="824"/>
      <c r="K33" s="834"/>
      <c r="L33" s="506"/>
      <c r="M33" s="526" t="s">
        <v>18</v>
      </c>
      <c r="N33" s="532"/>
      <c r="O33" s="532"/>
      <c r="P33" s="532"/>
      <c r="Q33" s="532"/>
      <c r="R33" s="532"/>
      <c r="S33" s="532"/>
      <c r="T33" s="532"/>
      <c r="U33" s="531"/>
      <c r="V33" s="532"/>
      <c r="W33" s="632"/>
      <c r="Y33" s="556"/>
      <c r="Z33" s="556" t="str">
        <f t="shared" si="0"/>
        <v>Добавить территорию действия тарифа</v>
      </c>
      <c r="AA33" s="556"/>
      <c r="AB33" s="556"/>
      <c r="AC33" s="556"/>
      <c r="AI33" s="552"/>
      <c r="AJ33" s="552"/>
    </row>
    <row r="34" spans="1:36" s="490" customFormat="1" ht="15" customHeight="1">
      <c r="A34" s="823"/>
      <c r="B34" s="823"/>
      <c r="C34" s="823"/>
      <c r="D34" s="823"/>
      <c r="E34" s="823"/>
      <c r="F34" s="823"/>
      <c r="G34" s="823"/>
      <c r="H34" s="823"/>
      <c r="I34" s="823"/>
      <c r="J34" s="823"/>
      <c r="K34" s="823"/>
      <c r="L34" s="461"/>
      <c r="M34" s="533" t="s">
        <v>307</v>
      </c>
      <c r="N34" s="532"/>
      <c r="O34" s="532"/>
      <c r="P34" s="532"/>
      <c r="Q34" s="532"/>
      <c r="R34" s="532"/>
      <c r="S34" s="532"/>
      <c r="T34" s="532"/>
      <c r="U34" s="531"/>
      <c r="V34" s="532"/>
      <c r="W34" s="632"/>
      <c r="X34" s="554"/>
      <c r="Y34" s="554"/>
      <c r="Z34" s="554"/>
      <c r="AA34" s="554"/>
      <c r="AB34" s="554"/>
      <c r="AC34" s="554"/>
      <c r="AD34" s="554"/>
      <c r="AE34" s="554"/>
      <c r="AF34" s="554"/>
      <c r="AG34" s="554"/>
      <c r="AH34" s="554"/>
    </row>
    <row r="35" spans="1:36" ht="11.25">
      <c r="A35" s="491"/>
      <c r="B35" s="491"/>
      <c r="C35" s="491"/>
      <c r="D35" s="491"/>
      <c r="E35" s="491"/>
      <c r="F35" s="491"/>
      <c r="G35" s="491"/>
      <c r="H35" s="491"/>
      <c r="I35" s="491"/>
      <c r="J35" s="491"/>
      <c r="K35" s="491"/>
      <c r="X35" s="491"/>
      <c r="Y35" s="491"/>
      <c r="Z35" s="491"/>
      <c r="AA35" s="491"/>
      <c r="AB35" s="491"/>
      <c r="AC35" s="491"/>
      <c r="AD35" s="491"/>
      <c r="AE35" s="491"/>
      <c r="AF35" s="491"/>
      <c r="AG35" s="491"/>
      <c r="AH35" s="491"/>
    </row>
    <row r="36" spans="1:36" ht="105.75" customHeight="1">
      <c r="L36" s="1">
        <v>1</v>
      </c>
      <c r="M36" s="1391" t="s">
        <v>721</v>
      </c>
      <c r="N36" s="1391"/>
      <c r="O36" s="1391"/>
      <c r="P36" s="1391"/>
      <c r="Q36" s="1391"/>
      <c r="R36" s="1391"/>
      <c r="S36" s="1391"/>
      <c r="T36" s="1391"/>
      <c r="U36" s="1391"/>
      <c r="V36" s="1391"/>
      <c r="W36" s="1391"/>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6" hidden="1" customWidth="1"/>
    <col min="2" max="4" width="3.7109375" style="757" hidden="1" customWidth="1"/>
    <col min="5" max="5" width="3.7109375" style="758" customWidth="1"/>
    <col min="6" max="6" width="9.7109375" style="749" customWidth="1"/>
    <col min="7" max="7" width="37.7109375" style="749" customWidth="1"/>
    <col min="8" max="8" width="66.85546875" style="749" customWidth="1"/>
    <col min="9" max="9" width="115.7109375" style="749" customWidth="1"/>
    <col min="10" max="11" width="10.5703125" style="757"/>
    <col min="12" max="12" width="11.140625" style="757" customWidth="1"/>
    <col min="13" max="20" width="10.5703125" style="757"/>
    <col min="21" max="16384" width="10.5703125" style="749"/>
  </cols>
  <sheetData>
    <row r="1" spans="1:20" ht="3" customHeight="1">
      <c r="A1" s="756" t="s">
        <v>48</v>
      </c>
    </row>
    <row r="2" spans="1:20" ht="22.5">
      <c r="F2" s="1392" t="s">
        <v>469</v>
      </c>
      <c r="G2" s="1393"/>
      <c r="H2" s="1394"/>
      <c r="I2" s="755"/>
    </row>
    <row r="3" spans="1:20" ht="3" customHeight="1"/>
    <row r="4" spans="1:20" s="537" customFormat="1" ht="11.25">
      <c r="A4" s="732"/>
      <c r="B4" s="732"/>
      <c r="C4" s="732"/>
      <c r="D4" s="732"/>
      <c r="F4" s="1350" t="s">
        <v>444</v>
      </c>
      <c r="G4" s="1350"/>
      <c r="H4" s="1350"/>
      <c r="I4" s="1395" t="s">
        <v>445</v>
      </c>
      <c r="J4" s="732"/>
      <c r="K4" s="732"/>
      <c r="L4" s="732"/>
      <c r="M4" s="732"/>
      <c r="N4" s="732"/>
      <c r="O4" s="732"/>
      <c r="P4" s="732"/>
      <c r="Q4" s="732"/>
      <c r="R4" s="732"/>
      <c r="S4" s="732"/>
      <c r="T4" s="732"/>
    </row>
    <row r="5" spans="1:20" s="537" customFormat="1" ht="11.25" customHeight="1">
      <c r="A5" s="732"/>
      <c r="B5" s="732"/>
      <c r="C5" s="732"/>
      <c r="D5" s="732"/>
      <c r="F5" s="737" t="s">
        <v>90</v>
      </c>
      <c r="G5" s="759" t="s">
        <v>447</v>
      </c>
      <c r="H5" s="751" t="s">
        <v>438</v>
      </c>
      <c r="I5" s="1395"/>
      <c r="J5" s="732"/>
      <c r="K5" s="732"/>
      <c r="L5" s="732"/>
      <c r="M5" s="732"/>
      <c r="N5" s="732"/>
      <c r="O5" s="732"/>
      <c r="P5" s="732"/>
      <c r="Q5" s="732"/>
      <c r="R5" s="732"/>
      <c r="S5" s="732"/>
      <c r="T5" s="732"/>
    </row>
    <row r="6" spans="1:20" s="537" customFormat="1" ht="12" customHeight="1">
      <c r="A6" s="732"/>
      <c r="B6" s="732"/>
      <c r="C6" s="732"/>
      <c r="D6" s="732"/>
      <c r="F6" s="760" t="s">
        <v>91</v>
      </c>
      <c r="G6" s="761">
        <v>2</v>
      </c>
      <c r="H6" s="762">
        <v>3</v>
      </c>
      <c r="I6" s="575">
        <v>4</v>
      </c>
      <c r="J6" s="732">
        <v>4</v>
      </c>
      <c r="K6" s="732"/>
      <c r="L6" s="732"/>
      <c r="M6" s="732"/>
      <c r="N6" s="732"/>
      <c r="O6" s="732"/>
      <c r="P6" s="732"/>
      <c r="Q6" s="732"/>
      <c r="R6" s="732"/>
      <c r="S6" s="732"/>
      <c r="T6" s="732"/>
    </row>
    <row r="7" spans="1:20" s="537" customFormat="1" ht="18.75">
      <c r="A7" s="732"/>
      <c r="B7" s="732"/>
      <c r="C7" s="732"/>
      <c r="D7" s="732"/>
      <c r="F7" s="763">
        <v>1</v>
      </c>
      <c r="G7" s="764" t="s">
        <v>470</v>
      </c>
      <c r="H7" s="754" t="str">
        <f>IF(dateCh="","",dateCh)</f>
        <v>23.09.2019</v>
      </c>
      <c r="I7" s="765" t="s">
        <v>471</v>
      </c>
      <c r="J7" s="582"/>
      <c r="K7" s="732"/>
      <c r="L7" s="732"/>
      <c r="M7" s="732"/>
      <c r="N7" s="732"/>
      <c r="O7" s="732"/>
      <c r="P7" s="732"/>
      <c r="Q7" s="732"/>
      <c r="R7" s="732"/>
      <c r="S7" s="732"/>
      <c r="T7" s="732"/>
    </row>
    <row r="8" spans="1:20" s="537" customFormat="1" ht="45">
      <c r="A8" s="1396">
        <v>1</v>
      </c>
      <c r="B8" s="732"/>
      <c r="C8" s="732"/>
      <c r="D8" s="732"/>
      <c r="F8" s="763" t="e">
        <f ca="1">"2." &amp;mergeValue(A8)</f>
        <v>#NAME?</v>
      </c>
      <c r="G8" s="764" t="s">
        <v>472</v>
      </c>
      <c r="H8" s="754"/>
      <c r="I8" s="765" t="s">
        <v>567</v>
      </c>
      <c r="J8" s="582"/>
      <c r="K8" s="732"/>
      <c r="L8" s="732"/>
      <c r="M8" s="732"/>
      <c r="N8" s="732"/>
      <c r="O8" s="732"/>
      <c r="P8" s="732"/>
      <c r="Q8" s="732"/>
      <c r="R8" s="732"/>
      <c r="S8" s="732"/>
      <c r="T8" s="732"/>
    </row>
    <row r="9" spans="1:20" s="537" customFormat="1" ht="22.5">
      <c r="A9" s="1396"/>
      <c r="B9" s="732"/>
      <c r="C9" s="732"/>
      <c r="D9" s="732"/>
      <c r="F9" s="763" t="e">
        <f ca="1">"3." &amp;mergeValue(A9)</f>
        <v>#NAME?</v>
      </c>
      <c r="G9" s="764" t="s">
        <v>473</v>
      </c>
      <c r="H9" s="754"/>
      <c r="I9" s="765" t="s">
        <v>565</v>
      </c>
      <c r="J9" s="582"/>
      <c r="K9" s="732"/>
      <c r="L9" s="732"/>
      <c r="M9" s="732"/>
      <c r="N9" s="732"/>
      <c r="O9" s="732"/>
      <c r="P9" s="732"/>
      <c r="Q9" s="732"/>
      <c r="R9" s="732"/>
      <c r="S9" s="732"/>
      <c r="T9" s="732"/>
    </row>
    <row r="10" spans="1:20" s="537" customFormat="1" ht="22.5">
      <c r="A10" s="1396"/>
      <c r="B10" s="732"/>
      <c r="C10" s="732"/>
      <c r="D10" s="732"/>
      <c r="F10" s="763" t="e">
        <f ca="1">"4."&amp;mergeValue(A10)</f>
        <v>#NAME?</v>
      </c>
      <c r="G10" s="764" t="s">
        <v>474</v>
      </c>
      <c r="H10" s="751" t="s">
        <v>448</v>
      </c>
      <c r="I10" s="765"/>
      <c r="J10" s="582"/>
      <c r="K10" s="732"/>
      <c r="L10" s="732"/>
      <c r="M10" s="732"/>
      <c r="N10" s="732"/>
      <c r="O10" s="732"/>
      <c r="P10" s="732"/>
      <c r="Q10" s="732"/>
      <c r="R10" s="732"/>
      <c r="S10" s="732"/>
      <c r="T10" s="732"/>
    </row>
    <row r="11" spans="1:20" s="537" customFormat="1" ht="18.75">
      <c r="A11" s="1396"/>
      <c r="B11" s="1396">
        <v>1</v>
      </c>
      <c r="C11" s="738"/>
      <c r="D11" s="738"/>
      <c r="F11" s="763" t="e">
        <f ca="1">"4."&amp;mergeValue(A11) &amp;"."&amp;mergeValue(B11)</f>
        <v>#NAME?</v>
      </c>
      <c r="G11" s="776" t="s">
        <v>569</v>
      </c>
      <c r="H11" s="754" t="str">
        <f>IF(region_name="","",region_name)</f>
        <v>Ленинградская область</v>
      </c>
      <c r="I11" s="765" t="s">
        <v>477</v>
      </c>
      <c r="J11" s="582"/>
      <c r="K11" s="732"/>
      <c r="L11" s="732"/>
      <c r="M11" s="732"/>
      <c r="N11" s="732"/>
      <c r="O11" s="732"/>
      <c r="P11" s="732"/>
      <c r="Q11" s="732"/>
      <c r="R11" s="732"/>
      <c r="S11" s="732"/>
      <c r="T11" s="732"/>
    </row>
    <row r="12" spans="1:20" s="537" customFormat="1" ht="22.5">
      <c r="A12" s="1396"/>
      <c r="B12" s="1396"/>
      <c r="C12" s="1396">
        <v>1</v>
      </c>
      <c r="D12" s="738"/>
      <c r="F12" s="763" t="e">
        <f ca="1">"4."&amp;mergeValue(A12) &amp;"."&amp;mergeValue(B12)&amp;"."&amp;mergeValue(C12)</f>
        <v>#NAME?</v>
      </c>
      <c r="G12" s="766" t="s">
        <v>475</v>
      </c>
      <c r="H12" s="754"/>
      <c r="I12" s="765" t="s">
        <v>478</v>
      </c>
      <c r="J12" s="582"/>
      <c r="K12" s="732"/>
      <c r="L12" s="732"/>
      <c r="M12" s="732"/>
      <c r="N12" s="732"/>
      <c r="O12" s="732"/>
      <c r="P12" s="732"/>
      <c r="Q12" s="732"/>
      <c r="R12" s="732"/>
      <c r="S12" s="732"/>
      <c r="T12" s="732"/>
    </row>
    <row r="13" spans="1:20" s="537" customFormat="1" ht="39" customHeight="1">
      <c r="A13" s="1396"/>
      <c r="B13" s="1396"/>
      <c r="C13" s="1396"/>
      <c r="D13" s="738">
        <v>1</v>
      </c>
      <c r="F13" s="763" t="e">
        <f ca="1">"4."&amp;mergeValue(A13) &amp;"."&amp;mergeValue(B13)&amp;"."&amp;mergeValue(C13)&amp;"."&amp;mergeValue(D13)</f>
        <v>#NAME?</v>
      </c>
      <c r="G13" s="767" t="s">
        <v>476</v>
      </c>
      <c r="H13" s="754"/>
      <c r="I13" s="1397" t="s">
        <v>568</v>
      </c>
      <c r="J13" s="582"/>
      <c r="K13" s="732"/>
      <c r="L13" s="732"/>
      <c r="M13" s="732"/>
      <c r="N13" s="732"/>
      <c r="O13" s="732"/>
      <c r="P13" s="732"/>
      <c r="Q13" s="732"/>
      <c r="R13" s="732"/>
      <c r="S13" s="732"/>
      <c r="T13" s="732"/>
    </row>
    <row r="14" spans="1:20" s="537" customFormat="1" ht="18.75">
      <c r="A14" s="1396"/>
      <c r="B14" s="1396"/>
      <c r="C14" s="1396"/>
      <c r="D14" s="738"/>
      <c r="F14" s="768"/>
      <c r="G14" s="720" t="s">
        <v>4</v>
      </c>
      <c r="H14" s="591"/>
      <c r="I14" s="1397"/>
      <c r="J14" s="582"/>
      <c r="K14" s="732"/>
      <c r="L14" s="732"/>
      <c r="M14" s="732"/>
      <c r="N14" s="732"/>
      <c r="O14" s="732"/>
      <c r="P14" s="732"/>
      <c r="Q14" s="732"/>
      <c r="R14" s="732"/>
      <c r="S14" s="732"/>
      <c r="T14" s="732"/>
    </row>
    <row r="15" spans="1:20" s="537" customFormat="1" ht="18.75">
      <c r="A15" s="1396"/>
      <c r="B15" s="1396"/>
      <c r="C15" s="738"/>
      <c r="D15" s="738"/>
      <c r="F15" s="601"/>
      <c r="G15" s="544" t="s">
        <v>400</v>
      </c>
      <c r="H15" s="602"/>
      <c r="I15" s="603"/>
      <c r="J15" s="582"/>
      <c r="K15" s="732"/>
      <c r="L15" s="732"/>
      <c r="M15" s="732"/>
      <c r="N15" s="732"/>
      <c r="O15" s="732"/>
      <c r="P15" s="732"/>
      <c r="Q15" s="732"/>
      <c r="R15" s="732"/>
      <c r="S15" s="732"/>
      <c r="T15" s="732"/>
    </row>
    <row r="16" spans="1:20" s="537" customFormat="1" ht="18.75">
      <c r="A16" s="1396"/>
      <c r="B16" s="732"/>
      <c r="C16" s="732"/>
      <c r="D16" s="732"/>
      <c r="F16" s="768"/>
      <c r="G16" s="694" t="s">
        <v>482</v>
      </c>
      <c r="H16" s="769"/>
      <c r="I16" s="770"/>
      <c r="J16" s="582"/>
      <c r="K16" s="732"/>
      <c r="L16" s="732"/>
      <c r="M16" s="732"/>
      <c r="N16" s="732"/>
      <c r="O16" s="732"/>
      <c r="P16" s="732"/>
      <c r="Q16" s="732"/>
      <c r="R16" s="732"/>
      <c r="S16" s="732"/>
      <c r="T16" s="732"/>
    </row>
    <row r="17" spans="1:20" s="537" customFormat="1" ht="18.75">
      <c r="A17" s="732"/>
      <c r="B17" s="732"/>
      <c r="C17" s="732"/>
      <c r="D17" s="732"/>
      <c r="F17" s="768"/>
      <c r="G17" s="697" t="s">
        <v>481</v>
      </c>
      <c r="H17" s="769"/>
      <c r="I17" s="770"/>
      <c r="J17" s="582"/>
      <c r="K17" s="732"/>
      <c r="L17" s="732"/>
      <c r="M17" s="732"/>
      <c r="N17" s="732"/>
      <c r="O17" s="732"/>
      <c r="P17" s="732"/>
      <c r="Q17" s="732"/>
      <c r="R17" s="732"/>
      <c r="S17" s="732"/>
      <c r="T17" s="732"/>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391" t="s">
        <v>570</v>
      </c>
      <c r="H19" s="1391"/>
      <c r="I19" s="772"/>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7" hidden="1" customWidth="1"/>
    <col min="7" max="8" width="9.140625" style="756" hidden="1" customWidth="1"/>
    <col min="9" max="9" width="3.7109375" style="651" customWidth="1"/>
    <col min="10" max="11" width="3.7109375" style="758" customWidth="1"/>
    <col min="12" max="12" width="12.7109375" style="749" customWidth="1"/>
    <col min="13" max="13" width="44.7109375" style="749" customWidth="1"/>
    <col min="14" max="14" width="1.7109375" style="749" hidden="1" customWidth="1"/>
    <col min="15" max="17" width="23.7109375" style="749" hidden="1" customWidth="1"/>
    <col min="18" max="18" width="11.7109375" style="749" customWidth="1"/>
    <col min="19" max="19" width="3.7109375" style="749" customWidth="1"/>
    <col min="20" max="20" width="11.7109375" style="749" customWidth="1"/>
    <col min="21" max="21" width="8.5703125" style="749" hidden="1" customWidth="1"/>
    <col min="22" max="22" width="4.7109375" style="749" customWidth="1"/>
    <col min="23" max="23" width="115.7109375" style="749" customWidth="1"/>
    <col min="24" max="25" width="10.5703125" style="757"/>
    <col min="26" max="26" width="11.140625" style="757" customWidth="1"/>
    <col min="27" max="34" width="10.5703125" style="757"/>
    <col min="35" max="256" width="10.5703125" style="749"/>
    <col min="257" max="264" width="0" style="749" hidden="1" customWidth="1"/>
    <col min="265" max="265" width="3.7109375" style="749" customWidth="1"/>
    <col min="266" max="266" width="3.85546875" style="749" customWidth="1"/>
    <col min="267" max="267" width="3.7109375" style="749" customWidth="1"/>
    <col min="268" max="268" width="12.7109375" style="749" customWidth="1"/>
    <col min="269" max="269" width="52.7109375" style="749" customWidth="1"/>
    <col min="270" max="273" width="0" style="749" hidden="1" customWidth="1"/>
    <col min="274" max="274" width="12.28515625" style="749" customWidth="1"/>
    <col min="275" max="275" width="6.42578125" style="749" customWidth="1"/>
    <col min="276" max="276" width="12.28515625" style="749" customWidth="1"/>
    <col min="277" max="277" width="0" style="749" hidden="1" customWidth="1"/>
    <col min="278" max="278" width="3.7109375" style="749" customWidth="1"/>
    <col min="279" max="279" width="11.140625" style="749" bestFit="1" customWidth="1"/>
    <col min="280" max="281" width="10.5703125" style="749"/>
    <col min="282" max="282" width="11.140625" style="749" customWidth="1"/>
    <col min="283" max="512" width="10.5703125" style="749"/>
    <col min="513" max="520" width="0" style="749" hidden="1" customWidth="1"/>
    <col min="521" max="521" width="3.7109375" style="749" customWidth="1"/>
    <col min="522" max="522" width="3.85546875" style="749" customWidth="1"/>
    <col min="523" max="523" width="3.7109375" style="749" customWidth="1"/>
    <col min="524" max="524" width="12.7109375" style="749" customWidth="1"/>
    <col min="525" max="525" width="52.7109375" style="749" customWidth="1"/>
    <col min="526" max="529" width="0" style="749" hidden="1" customWidth="1"/>
    <col min="530" max="530" width="12.28515625" style="749" customWidth="1"/>
    <col min="531" max="531" width="6.42578125" style="749" customWidth="1"/>
    <col min="532" max="532" width="12.28515625" style="749" customWidth="1"/>
    <col min="533" max="533" width="0" style="749" hidden="1" customWidth="1"/>
    <col min="534" max="534" width="3.7109375" style="749" customWidth="1"/>
    <col min="535" max="535" width="11.140625" style="749" bestFit="1" customWidth="1"/>
    <col min="536" max="537" width="10.5703125" style="749"/>
    <col min="538" max="538" width="11.140625" style="749" customWidth="1"/>
    <col min="539" max="768" width="10.5703125" style="749"/>
    <col min="769" max="776" width="0" style="749" hidden="1" customWidth="1"/>
    <col min="777" max="777" width="3.7109375" style="749" customWidth="1"/>
    <col min="778" max="778" width="3.85546875" style="749" customWidth="1"/>
    <col min="779" max="779" width="3.7109375" style="749" customWidth="1"/>
    <col min="780" max="780" width="12.7109375" style="749" customWidth="1"/>
    <col min="781" max="781" width="52.7109375" style="749" customWidth="1"/>
    <col min="782" max="785" width="0" style="749" hidden="1" customWidth="1"/>
    <col min="786" max="786" width="12.28515625" style="749" customWidth="1"/>
    <col min="787" max="787" width="6.42578125" style="749" customWidth="1"/>
    <col min="788" max="788" width="12.28515625" style="749" customWidth="1"/>
    <col min="789" max="789" width="0" style="749" hidden="1" customWidth="1"/>
    <col min="790" max="790" width="3.7109375" style="749" customWidth="1"/>
    <col min="791" max="791" width="11.140625" style="749" bestFit="1" customWidth="1"/>
    <col min="792" max="793" width="10.5703125" style="749"/>
    <col min="794" max="794" width="11.140625" style="749" customWidth="1"/>
    <col min="795" max="1024" width="10.5703125" style="749"/>
    <col min="1025" max="1032" width="0" style="749" hidden="1" customWidth="1"/>
    <col min="1033" max="1033" width="3.7109375" style="749" customWidth="1"/>
    <col min="1034" max="1034" width="3.85546875" style="749" customWidth="1"/>
    <col min="1035" max="1035" width="3.7109375" style="749" customWidth="1"/>
    <col min="1036" max="1036" width="12.7109375" style="749" customWidth="1"/>
    <col min="1037" max="1037" width="52.7109375" style="749" customWidth="1"/>
    <col min="1038" max="1041" width="0" style="749" hidden="1" customWidth="1"/>
    <col min="1042" max="1042" width="12.28515625" style="749" customWidth="1"/>
    <col min="1043" max="1043" width="6.42578125" style="749" customWidth="1"/>
    <col min="1044" max="1044" width="12.28515625" style="749" customWidth="1"/>
    <col min="1045" max="1045" width="0" style="749" hidden="1" customWidth="1"/>
    <col min="1046" max="1046" width="3.7109375" style="749" customWidth="1"/>
    <col min="1047" max="1047" width="11.140625" style="749" bestFit="1" customWidth="1"/>
    <col min="1048" max="1049" width="10.5703125" style="749"/>
    <col min="1050" max="1050" width="11.140625" style="749" customWidth="1"/>
    <col min="1051" max="1280" width="10.5703125" style="749"/>
    <col min="1281" max="1288" width="0" style="749" hidden="1" customWidth="1"/>
    <col min="1289" max="1289" width="3.7109375" style="749" customWidth="1"/>
    <col min="1290" max="1290" width="3.85546875" style="749" customWidth="1"/>
    <col min="1291" max="1291" width="3.7109375" style="749" customWidth="1"/>
    <col min="1292" max="1292" width="12.7109375" style="749" customWidth="1"/>
    <col min="1293" max="1293" width="52.7109375" style="749" customWidth="1"/>
    <col min="1294" max="1297" width="0" style="749" hidden="1" customWidth="1"/>
    <col min="1298" max="1298" width="12.28515625" style="749" customWidth="1"/>
    <col min="1299" max="1299" width="6.42578125" style="749" customWidth="1"/>
    <col min="1300" max="1300" width="12.28515625" style="749" customWidth="1"/>
    <col min="1301" max="1301" width="0" style="749" hidden="1" customWidth="1"/>
    <col min="1302" max="1302" width="3.7109375" style="749" customWidth="1"/>
    <col min="1303" max="1303" width="11.140625" style="749" bestFit="1" customWidth="1"/>
    <col min="1304" max="1305" width="10.5703125" style="749"/>
    <col min="1306" max="1306" width="11.140625" style="749" customWidth="1"/>
    <col min="1307" max="1536" width="10.5703125" style="749"/>
    <col min="1537" max="1544" width="0" style="749" hidden="1" customWidth="1"/>
    <col min="1545" max="1545" width="3.7109375" style="749" customWidth="1"/>
    <col min="1546" max="1546" width="3.85546875" style="749" customWidth="1"/>
    <col min="1547" max="1547" width="3.7109375" style="749" customWidth="1"/>
    <col min="1548" max="1548" width="12.7109375" style="749" customWidth="1"/>
    <col min="1549" max="1549" width="52.7109375" style="749" customWidth="1"/>
    <col min="1550" max="1553" width="0" style="749" hidden="1" customWidth="1"/>
    <col min="1554" max="1554" width="12.28515625" style="749" customWidth="1"/>
    <col min="1555" max="1555" width="6.42578125" style="749" customWidth="1"/>
    <col min="1556" max="1556" width="12.28515625" style="749" customWidth="1"/>
    <col min="1557" max="1557" width="0" style="749" hidden="1" customWidth="1"/>
    <col min="1558" max="1558" width="3.7109375" style="749" customWidth="1"/>
    <col min="1559" max="1559" width="11.140625" style="749" bestFit="1" customWidth="1"/>
    <col min="1560" max="1561" width="10.5703125" style="749"/>
    <col min="1562" max="1562" width="11.140625" style="749" customWidth="1"/>
    <col min="1563" max="1792" width="10.5703125" style="749"/>
    <col min="1793" max="1800" width="0" style="749" hidden="1" customWidth="1"/>
    <col min="1801" max="1801" width="3.7109375" style="749" customWidth="1"/>
    <col min="1802" max="1802" width="3.85546875" style="749" customWidth="1"/>
    <col min="1803" max="1803" width="3.7109375" style="749" customWidth="1"/>
    <col min="1804" max="1804" width="12.7109375" style="749" customWidth="1"/>
    <col min="1805" max="1805" width="52.7109375" style="749" customWidth="1"/>
    <col min="1806" max="1809" width="0" style="749" hidden="1" customWidth="1"/>
    <col min="1810" max="1810" width="12.28515625" style="749" customWidth="1"/>
    <col min="1811" max="1811" width="6.42578125" style="749" customWidth="1"/>
    <col min="1812" max="1812" width="12.28515625" style="749" customWidth="1"/>
    <col min="1813" max="1813" width="0" style="749" hidden="1" customWidth="1"/>
    <col min="1814" max="1814" width="3.7109375" style="749" customWidth="1"/>
    <col min="1815" max="1815" width="11.140625" style="749" bestFit="1" customWidth="1"/>
    <col min="1816" max="1817" width="10.5703125" style="749"/>
    <col min="1818" max="1818" width="11.140625" style="749" customWidth="1"/>
    <col min="1819" max="2048" width="10.5703125" style="749"/>
    <col min="2049" max="2056" width="0" style="749" hidden="1" customWidth="1"/>
    <col min="2057" max="2057" width="3.7109375" style="749" customWidth="1"/>
    <col min="2058" max="2058" width="3.85546875" style="749" customWidth="1"/>
    <col min="2059" max="2059" width="3.7109375" style="749" customWidth="1"/>
    <col min="2060" max="2060" width="12.7109375" style="749" customWidth="1"/>
    <col min="2061" max="2061" width="52.7109375" style="749" customWidth="1"/>
    <col min="2062" max="2065" width="0" style="749" hidden="1" customWidth="1"/>
    <col min="2066" max="2066" width="12.28515625" style="749" customWidth="1"/>
    <col min="2067" max="2067" width="6.42578125" style="749" customWidth="1"/>
    <col min="2068" max="2068" width="12.28515625" style="749" customWidth="1"/>
    <col min="2069" max="2069" width="0" style="749" hidden="1" customWidth="1"/>
    <col min="2070" max="2070" width="3.7109375" style="749" customWidth="1"/>
    <col min="2071" max="2071" width="11.140625" style="749" bestFit="1" customWidth="1"/>
    <col min="2072" max="2073" width="10.5703125" style="749"/>
    <col min="2074" max="2074" width="11.140625" style="749" customWidth="1"/>
    <col min="2075" max="2304" width="10.5703125" style="749"/>
    <col min="2305" max="2312" width="0" style="749" hidden="1" customWidth="1"/>
    <col min="2313" max="2313" width="3.7109375" style="749" customWidth="1"/>
    <col min="2314" max="2314" width="3.85546875" style="749" customWidth="1"/>
    <col min="2315" max="2315" width="3.7109375" style="749" customWidth="1"/>
    <col min="2316" max="2316" width="12.7109375" style="749" customWidth="1"/>
    <col min="2317" max="2317" width="52.7109375" style="749" customWidth="1"/>
    <col min="2318" max="2321" width="0" style="749" hidden="1" customWidth="1"/>
    <col min="2322" max="2322" width="12.28515625" style="749" customWidth="1"/>
    <col min="2323" max="2323" width="6.42578125" style="749" customWidth="1"/>
    <col min="2324" max="2324" width="12.28515625" style="749" customWidth="1"/>
    <col min="2325" max="2325" width="0" style="749" hidden="1" customWidth="1"/>
    <col min="2326" max="2326" width="3.7109375" style="749" customWidth="1"/>
    <col min="2327" max="2327" width="11.140625" style="749" bestFit="1" customWidth="1"/>
    <col min="2328" max="2329" width="10.5703125" style="749"/>
    <col min="2330" max="2330" width="11.140625" style="749" customWidth="1"/>
    <col min="2331" max="2560" width="10.5703125" style="749"/>
    <col min="2561" max="2568" width="0" style="749" hidden="1" customWidth="1"/>
    <col min="2569" max="2569" width="3.7109375" style="749" customWidth="1"/>
    <col min="2570" max="2570" width="3.85546875" style="749" customWidth="1"/>
    <col min="2571" max="2571" width="3.7109375" style="749" customWidth="1"/>
    <col min="2572" max="2572" width="12.7109375" style="749" customWidth="1"/>
    <col min="2573" max="2573" width="52.7109375" style="749" customWidth="1"/>
    <col min="2574" max="2577" width="0" style="749" hidden="1" customWidth="1"/>
    <col min="2578" max="2578" width="12.28515625" style="749" customWidth="1"/>
    <col min="2579" max="2579" width="6.42578125" style="749" customWidth="1"/>
    <col min="2580" max="2580" width="12.28515625" style="749" customWidth="1"/>
    <col min="2581" max="2581" width="0" style="749" hidden="1" customWidth="1"/>
    <col min="2582" max="2582" width="3.7109375" style="749" customWidth="1"/>
    <col min="2583" max="2583" width="11.140625" style="749" bestFit="1" customWidth="1"/>
    <col min="2584" max="2585" width="10.5703125" style="749"/>
    <col min="2586" max="2586" width="11.140625" style="749" customWidth="1"/>
    <col min="2587" max="2816" width="10.5703125" style="749"/>
    <col min="2817" max="2824" width="0" style="749" hidden="1" customWidth="1"/>
    <col min="2825" max="2825" width="3.7109375" style="749" customWidth="1"/>
    <col min="2826" max="2826" width="3.85546875" style="749" customWidth="1"/>
    <col min="2827" max="2827" width="3.7109375" style="749" customWidth="1"/>
    <col min="2828" max="2828" width="12.7109375" style="749" customWidth="1"/>
    <col min="2829" max="2829" width="52.7109375" style="749" customWidth="1"/>
    <col min="2830" max="2833" width="0" style="749" hidden="1" customWidth="1"/>
    <col min="2834" max="2834" width="12.28515625" style="749" customWidth="1"/>
    <col min="2835" max="2835" width="6.42578125" style="749" customWidth="1"/>
    <col min="2836" max="2836" width="12.28515625" style="749" customWidth="1"/>
    <col min="2837" max="2837" width="0" style="749" hidden="1" customWidth="1"/>
    <col min="2838" max="2838" width="3.7109375" style="749" customWidth="1"/>
    <col min="2839" max="2839" width="11.140625" style="749" bestFit="1" customWidth="1"/>
    <col min="2840" max="2841" width="10.5703125" style="749"/>
    <col min="2842" max="2842" width="11.140625" style="749" customWidth="1"/>
    <col min="2843" max="3072" width="10.5703125" style="749"/>
    <col min="3073" max="3080" width="0" style="749" hidden="1" customWidth="1"/>
    <col min="3081" max="3081" width="3.7109375" style="749" customWidth="1"/>
    <col min="3082" max="3082" width="3.85546875" style="749" customWidth="1"/>
    <col min="3083" max="3083" width="3.7109375" style="749" customWidth="1"/>
    <col min="3084" max="3084" width="12.7109375" style="749" customWidth="1"/>
    <col min="3085" max="3085" width="52.7109375" style="749" customWidth="1"/>
    <col min="3086" max="3089" width="0" style="749" hidden="1" customWidth="1"/>
    <col min="3090" max="3090" width="12.28515625" style="749" customWidth="1"/>
    <col min="3091" max="3091" width="6.42578125" style="749" customWidth="1"/>
    <col min="3092" max="3092" width="12.28515625" style="749" customWidth="1"/>
    <col min="3093" max="3093" width="0" style="749" hidden="1" customWidth="1"/>
    <col min="3094" max="3094" width="3.7109375" style="749" customWidth="1"/>
    <col min="3095" max="3095" width="11.140625" style="749" bestFit="1" customWidth="1"/>
    <col min="3096" max="3097" width="10.5703125" style="749"/>
    <col min="3098" max="3098" width="11.140625" style="749" customWidth="1"/>
    <col min="3099" max="3328" width="10.5703125" style="749"/>
    <col min="3329" max="3336" width="0" style="749" hidden="1" customWidth="1"/>
    <col min="3337" max="3337" width="3.7109375" style="749" customWidth="1"/>
    <col min="3338" max="3338" width="3.85546875" style="749" customWidth="1"/>
    <col min="3339" max="3339" width="3.7109375" style="749" customWidth="1"/>
    <col min="3340" max="3340" width="12.7109375" style="749" customWidth="1"/>
    <col min="3341" max="3341" width="52.7109375" style="749" customWidth="1"/>
    <col min="3342" max="3345" width="0" style="749" hidden="1" customWidth="1"/>
    <col min="3346" max="3346" width="12.28515625" style="749" customWidth="1"/>
    <col min="3347" max="3347" width="6.42578125" style="749" customWidth="1"/>
    <col min="3348" max="3348" width="12.28515625" style="749" customWidth="1"/>
    <col min="3349" max="3349" width="0" style="749" hidden="1" customWidth="1"/>
    <col min="3350" max="3350" width="3.7109375" style="749" customWidth="1"/>
    <col min="3351" max="3351" width="11.140625" style="749" bestFit="1" customWidth="1"/>
    <col min="3352" max="3353" width="10.5703125" style="749"/>
    <col min="3354" max="3354" width="11.140625" style="749" customWidth="1"/>
    <col min="3355" max="3584" width="10.5703125" style="749"/>
    <col min="3585" max="3592" width="0" style="749" hidden="1" customWidth="1"/>
    <col min="3593" max="3593" width="3.7109375" style="749" customWidth="1"/>
    <col min="3594" max="3594" width="3.85546875" style="749" customWidth="1"/>
    <col min="3595" max="3595" width="3.7109375" style="749" customWidth="1"/>
    <col min="3596" max="3596" width="12.7109375" style="749" customWidth="1"/>
    <col min="3597" max="3597" width="52.7109375" style="749" customWidth="1"/>
    <col min="3598" max="3601" width="0" style="749" hidden="1" customWidth="1"/>
    <col min="3602" max="3602" width="12.28515625" style="749" customWidth="1"/>
    <col min="3603" max="3603" width="6.42578125" style="749" customWidth="1"/>
    <col min="3604" max="3604" width="12.28515625" style="749" customWidth="1"/>
    <col min="3605" max="3605" width="0" style="749" hidden="1" customWidth="1"/>
    <col min="3606" max="3606" width="3.7109375" style="749" customWidth="1"/>
    <col min="3607" max="3607" width="11.140625" style="749" bestFit="1" customWidth="1"/>
    <col min="3608" max="3609" width="10.5703125" style="749"/>
    <col min="3610" max="3610" width="11.140625" style="749" customWidth="1"/>
    <col min="3611" max="3840" width="10.5703125" style="749"/>
    <col min="3841" max="3848" width="0" style="749" hidden="1" customWidth="1"/>
    <col min="3849" max="3849" width="3.7109375" style="749" customWidth="1"/>
    <col min="3850" max="3850" width="3.85546875" style="749" customWidth="1"/>
    <col min="3851" max="3851" width="3.7109375" style="749" customWidth="1"/>
    <col min="3852" max="3852" width="12.7109375" style="749" customWidth="1"/>
    <col min="3853" max="3853" width="52.7109375" style="749" customWidth="1"/>
    <col min="3854" max="3857" width="0" style="749" hidden="1" customWidth="1"/>
    <col min="3858" max="3858" width="12.28515625" style="749" customWidth="1"/>
    <col min="3859" max="3859" width="6.42578125" style="749" customWidth="1"/>
    <col min="3860" max="3860" width="12.28515625" style="749" customWidth="1"/>
    <col min="3861" max="3861" width="0" style="749" hidden="1" customWidth="1"/>
    <col min="3862" max="3862" width="3.7109375" style="749" customWidth="1"/>
    <col min="3863" max="3863" width="11.140625" style="749" bestFit="1" customWidth="1"/>
    <col min="3864" max="3865" width="10.5703125" style="749"/>
    <col min="3866" max="3866" width="11.140625" style="749" customWidth="1"/>
    <col min="3867" max="4096" width="10.5703125" style="749"/>
    <col min="4097" max="4104" width="0" style="749" hidden="1" customWidth="1"/>
    <col min="4105" max="4105" width="3.7109375" style="749" customWidth="1"/>
    <col min="4106" max="4106" width="3.85546875" style="749" customWidth="1"/>
    <col min="4107" max="4107" width="3.7109375" style="749" customWidth="1"/>
    <col min="4108" max="4108" width="12.7109375" style="749" customWidth="1"/>
    <col min="4109" max="4109" width="52.7109375" style="749" customWidth="1"/>
    <col min="4110" max="4113" width="0" style="749" hidden="1" customWidth="1"/>
    <col min="4114" max="4114" width="12.28515625" style="749" customWidth="1"/>
    <col min="4115" max="4115" width="6.42578125" style="749" customWidth="1"/>
    <col min="4116" max="4116" width="12.28515625" style="749" customWidth="1"/>
    <col min="4117" max="4117" width="0" style="749" hidden="1" customWidth="1"/>
    <col min="4118" max="4118" width="3.7109375" style="749" customWidth="1"/>
    <col min="4119" max="4119" width="11.140625" style="749" bestFit="1" customWidth="1"/>
    <col min="4120" max="4121" width="10.5703125" style="749"/>
    <col min="4122" max="4122" width="11.140625" style="749" customWidth="1"/>
    <col min="4123" max="4352" width="10.5703125" style="749"/>
    <col min="4353" max="4360" width="0" style="749" hidden="1" customWidth="1"/>
    <col min="4361" max="4361" width="3.7109375" style="749" customWidth="1"/>
    <col min="4362" max="4362" width="3.85546875" style="749" customWidth="1"/>
    <col min="4363" max="4363" width="3.7109375" style="749" customWidth="1"/>
    <col min="4364" max="4364" width="12.7109375" style="749" customWidth="1"/>
    <col min="4365" max="4365" width="52.7109375" style="749" customWidth="1"/>
    <col min="4366" max="4369" width="0" style="749" hidden="1" customWidth="1"/>
    <col min="4370" max="4370" width="12.28515625" style="749" customWidth="1"/>
    <col min="4371" max="4371" width="6.42578125" style="749" customWidth="1"/>
    <col min="4372" max="4372" width="12.28515625" style="749" customWidth="1"/>
    <col min="4373" max="4373" width="0" style="749" hidden="1" customWidth="1"/>
    <col min="4374" max="4374" width="3.7109375" style="749" customWidth="1"/>
    <col min="4375" max="4375" width="11.140625" style="749" bestFit="1" customWidth="1"/>
    <col min="4376" max="4377" width="10.5703125" style="749"/>
    <col min="4378" max="4378" width="11.140625" style="749" customWidth="1"/>
    <col min="4379" max="4608" width="10.5703125" style="749"/>
    <col min="4609" max="4616" width="0" style="749" hidden="1" customWidth="1"/>
    <col min="4617" max="4617" width="3.7109375" style="749" customWidth="1"/>
    <col min="4618" max="4618" width="3.85546875" style="749" customWidth="1"/>
    <col min="4619" max="4619" width="3.7109375" style="749" customWidth="1"/>
    <col min="4620" max="4620" width="12.7109375" style="749" customWidth="1"/>
    <col min="4621" max="4621" width="52.7109375" style="749" customWidth="1"/>
    <col min="4622" max="4625" width="0" style="749" hidden="1" customWidth="1"/>
    <col min="4626" max="4626" width="12.28515625" style="749" customWidth="1"/>
    <col min="4627" max="4627" width="6.42578125" style="749" customWidth="1"/>
    <col min="4628" max="4628" width="12.28515625" style="749" customWidth="1"/>
    <col min="4629" max="4629" width="0" style="749" hidden="1" customWidth="1"/>
    <col min="4630" max="4630" width="3.7109375" style="749" customWidth="1"/>
    <col min="4631" max="4631" width="11.140625" style="749" bestFit="1" customWidth="1"/>
    <col min="4632" max="4633" width="10.5703125" style="749"/>
    <col min="4634" max="4634" width="11.140625" style="749" customWidth="1"/>
    <col min="4635" max="4864" width="10.5703125" style="749"/>
    <col min="4865" max="4872" width="0" style="749" hidden="1" customWidth="1"/>
    <col min="4873" max="4873" width="3.7109375" style="749" customWidth="1"/>
    <col min="4874" max="4874" width="3.85546875" style="749" customWidth="1"/>
    <col min="4875" max="4875" width="3.7109375" style="749" customWidth="1"/>
    <col min="4876" max="4876" width="12.7109375" style="749" customWidth="1"/>
    <col min="4877" max="4877" width="52.7109375" style="749" customWidth="1"/>
    <col min="4878" max="4881" width="0" style="749" hidden="1" customWidth="1"/>
    <col min="4882" max="4882" width="12.28515625" style="749" customWidth="1"/>
    <col min="4883" max="4883" width="6.42578125" style="749" customWidth="1"/>
    <col min="4884" max="4884" width="12.28515625" style="749" customWidth="1"/>
    <col min="4885" max="4885" width="0" style="749" hidden="1" customWidth="1"/>
    <col min="4886" max="4886" width="3.7109375" style="749" customWidth="1"/>
    <col min="4887" max="4887" width="11.140625" style="749" bestFit="1" customWidth="1"/>
    <col min="4888" max="4889" width="10.5703125" style="749"/>
    <col min="4890" max="4890" width="11.140625" style="749" customWidth="1"/>
    <col min="4891" max="5120" width="10.5703125" style="749"/>
    <col min="5121" max="5128" width="0" style="749" hidden="1" customWidth="1"/>
    <col min="5129" max="5129" width="3.7109375" style="749" customWidth="1"/>
    <col min="5130" max="5130" width="3.85546875" style="749" customWidth="1"/>
    <col min="5131" max="5131" width="3.7109375" style="749" customWidth="1"/>
    <col min="5132" max="5132" width="12.7109375" style="749" customWidth="1"/>
    <col min="5133" max="5133" width="52.7109375" style="749" customWidth="1"/>
    <col min="5134" max="5137" width="0" style="749" hidden="1" customWidth="1"/>
    <col min="5138" max="5138" width="12.28515625" style="749" customWidth="1"/>
    <col min="5139" max="5139" width="6.42578125" style="749" customWidth="1"/>
    <col min="5140" max="5140" width="12.28515625" style="749" customWidth="1"/>
    <col min="5141" max="5141" width="0" style="749" hidden="1" customWidth="1"/>
    <col min="5142" max="5142" width="3.7109375" style="749" customWidth="1"/>
    <col min="5143" max="5143" width="11.140625" style="749" bestFit="1" customWidth="1"/>
    <col min="5144" max="5145" width="10.5703125" style="749"/>
    <col min="5146" max="5146" width="11.140625" style="749" customWidth="1"/>
    <col min="5147" max="5376" width="10.5703125" style="749"/>
    <col min="5377" max="5384" width="0" style="749" hidden="1" customWidth="1"/>
    <col min="5385" max="5385" width="3.7109375" style="749" customWidth="1"/>
    <col min="5386" max="5386" width="3.85546875" style="749" customWidth="1"/>
    <col min="5387" max="5387" width="3.7109375" style="749" customWidth="1"/>
    <col min="5388" max="5388" width="12.7109375" style="749" customWidth="1"/>
    <col min="5389" max="5389" width="52.7109375" style="749" customWidth="1"/>
    <col min="5390" max="5393" width="0" style="749" hidden="1" customWidth="1"/>
    <col min="5394" max="5394" width="12.28515625" style="749" customWidth="1"/>
    <col min="5395" max="5395" width="6.42578125" style="749" customWidth="1"/>
    <col min="5396" max="5396" width="12.28515625" style="749" customWidth="1"/>
    <col min="5397" max="5397" width="0" style="749" hidden="1" customWidth="1"/>
    <col min="5398" max="5398" width="3.7109375" style="749" customWidth="1"/>
    <col min="5399" max="5399" width="11.140625" style="749" bestFit="1" customWidth="1"/>
    <col min="5400" max="5401" width="10.5703125" style="749"/>
    <col min="5402" max="5402" width="11.140625" style="749" customWidth="1"/>
    <col min="5403" max="5632" width="10.5703125" style="749"/>
    <col min="5633" max="5640" width="0" style="749" hidden="1" customWidth="1"/>
    <col min="5641" max="5641" width="3.7109375" style="749" customWidth="1"/>
    <col min="5642" max="5642" width="3.85546875" style="749" customWidth="1"/>
    <col min="5643" max="5643" width="3.7109375" style="749" customWidth="1"/>
    <col min="5644" max="5644" width="12.7109375" style="749" customWidth="1"/>
    <col min="5645" max="5645" width="52.7109375" style="749" customWidth="1"/>
    <col min="5646" max="5649" width="0" style="749" hidden="1" customWidth="1"/>
    <col min="5650" max="5650" width="12.28515625" style="749" customWidth="1"/>
    <col min="5651" max="5651" width="6.42578125" style="749" customWidth="1"/>
    <col min="5652" max="5652" width="12.28515625" style="749" customWidth="1"/>
    <col min="5653" max="5653" width="0" style="749" hidden="1" customWidth="1"/>
    <col min="5654" max="5654" width="3.7109375" style="749" customWidth="1"/>
    <col min="5655" max="5655" width="11.140625" style="749" bestFit="1" customWidth="1"/>
    <col min="5656" max="5657" width="10.5703125" style="749"/>
    <col min="5658" max="5658" width="11.140625" style="749" customWidth="1"/>
    <col min="5659" max="5888" width="10.5703125" style="749"/>
    <col min="5889" max="5896" width="0" style="749" hidden="1" customWidth="1"/>
    <col min="5897" max="5897" width="3.7109375" style="749" customWidth="1"/>
    <col min="5898" max="5898" width="3.85546875" style="749" customWidth="1"/>
    <col min="5899" max="5899" width="3.7109375" style="749" customWidth="1"/>
    <col min="5900" max="5900" width="12.7109375" style="749" customWidth="1"/>
    <col min="5901" max="5901" width="52.7109375" style="749" customWidth="1"/>
    <col min="5902" max="5905" width="0" style="749" hidden="1" customWidth="1"/>
    <col min="5906" max="5906" width="12.28515625" style="749" customWidth="1"/>
    <col min="5907" max="5907" width="6.42578125" style="749" customWidth="1"/>
    <col min="5908" max="5908" width="12.28515625" style="749" customWidth="1"/>
    <col min="5909" max="5909" width="0" style="749" hidden="1" customWidth="1"/>
    <col min="5910" max="5910" width="3.7109375" style="749" customWidth="1"/>
    <col min="5911" max="5911" width="11.140625" style="749" bestFit="1" customWidth="1"/>
    <col min="5912" max="5913" width="10.5703125" style="749"/>
    <col min="5914" max="5914" width="11.140625" style="749" customWidth="1"/>
    <col min="5915" max="6144" width="10.5703125" style="749"/>
    <col min="6145" max="6152" width="0" style="749" hidden="1" customWidth="1"/>
    <col min="6153" max="6153" width="3.7109375" style="749" customWidth="1"/>
    <col min="6154" max="6154" width="3.85546875" style="749" customWidth="1"/>
    <col min="6155" max="6155" width="3.7109375" style="749" customWidth="1"/>
    <col min="6156" max="6156" width="12.7109375" style="749" customWidth="1"/>
    <col min="6157" max="6157" width="52.7109375" style="749" customWidth="1"/>
    <col min="6158" max="6161" width="0" style="749" hidden="1" customWidth="1"/>
    <col min="6162" max="6162" width="12.28515625" style="749" customWidth="1"/>
    <col min="6163" max="6163" width="6.42578125" style="749" customWidth="1"/>
    <col min="6164" max="6164" width="12.28515625" style="749" customWidth="1"/>
    <col min="6165" max="6165" width="0" style="749" hidden="1" customWidth="1"/>
    <col min="6166" max="6166" width="3.7109375" style="749" customWidth="1"/>
    <col min="6167" max="6167" width="11.140625" style="749" bestFit="1" customWidth="1"/>
    <col min="6168" max="6169" width="10.5703125" style="749"/>
    <col min="6170" max="6170" width="11.140625" style="749" customWidth="1"/>
    <col min="6171" max="6400" width="10.5703125" style="749"/>
    <col min="6401" max="6408" width="0" style="749" hidden="1" customWidth="1"/>
    <col min="6409" max="6409" width="3.7109375" style="749" customWidth="1"/>
    <col min="6410" max="6410" width="3.85546875" style="749" customWidth="1"/>
    <col min="6411" max="6411" width="3.7109375" style="749" customWidth="1"/>
    <col min="6412" max="6412" width="12.7109375" style="749" customWidth="1"/>
    <col min="6413" max="6413" width="52.7109375" style="749" customWidth="1"/>
    <col min="6414" max="6417" width="0" style="749" hidden="1" customWidth="1"/>
    <col min="6418" max="6418" width="12.28515625" style="749" customWidth="1"/>
    <col min="6419" max="6419" width="6.42578125" style="749" customWidth="1"/>
    <col min="6420" max="6420" width="12.28515625" style="749" customWidth="1"/>
    <col min="6421" max="6421" width="0" style="749" hidden="1" customWidth="1"/>
    <col min="6422" max="6422" width="3.7109375" style="749" customWidth="1"/>
    <col min="6423" max="6423" width="11.140625" style="749" bestFit="1" customWidth="1"/>
    <col min="6424" max="6425" width="10.5703125" style="749"/>
    <col min="6426" max="6426" width="11.140625" style="749" customWidth="1"/>
    <col min="6427" max="6656" width="10.5703125" style="749"/>
    <col min="6657" max="6664" width="0" style="749" hidden="1" customWidth="1"/>
    <col min="6665" max="6665" width="3.7109375" style="749" customWidth="1"/>
    <col min="6666" max="6666" width="3.85546875" style="749" customWidth="1"/>
    <col min="6667" max="6667" width="3.7109375" style="749" customWidth="1"/>
    <col min="6668" max="6668" width="12.7109375" style="749" customWidth="1"/>
    <col min="6669" max="6669" width="52.7109375" style="749" customWidth="1"/>
    <col min="6670" max="6673" width="0" style="749" hidden="1" customWidth="1"/>
    <col min="6674" max="6674" width="12.28515625" style="749" customWidth="1"/>
    <col min="6675" max="6675" width="6.42578125" style="749" customWidth="1"/>
    <col min="6676" max="6676" width="12.28515625" style="749" customWidth="1"/>
    <col min="6677" max="6677" width="0" style="749" hidden="1" customWidth="1"/>
    <col min="6678" max="6678" width="3.7109375" style="749" customWidth="1"/>
    <col min="6679" max="6679" width="11.140625" style="749" bestFit="1" customWidth="1"/>
    <col min="6680" max="6681" width="10.5703125" style="749"/>
    <col min="6682" max="6682" width="11.140625" style="749" customWidth="1"/>
    <col min="6683" max="6912" width="10.5703125" style="749"/>
    <col min="6913" max="6920" width="0" style="749" hidden="1" customWidth="1"/>
    <col min="6921" max="6921" width="3.7109375" style="749" customWidth="1"/>
    <col min="6922" max="6922" width="3.85546875" style="749" customWidth="1"/>
    <col min="6923" max="6923" width="3.7109375" style="749" customWidth="1"/>
    <col min="6924" max="6924" width="12.7109375" style="749" customWidth="1"/>
    <col min="6925" max="6925" width="52.7109375" style="749" customWidth="1"/>
    <col min="6926" max="6929" width="0" style="749" hidden="1" customWidth="1"/>
    <col min="6930" max="6930" width="12.28515625" style="749" customWidth="1"/>
    <col min="6931" max="6931" width="6.42578125" style="749" customWidth="1"/>
    <col min="6932" max="6932" width="12.28515625" style="749" customWidth="1"/>
    <col min="6933" max="6933" width="0" style="749" hidden="1" customWidth="1"/>
    <col min="6934" max="6934" width="3.7109375" style="749" customWidth="1"/>
    <col min="6935" max="6935" width="11.140625" style="749" bestFit="1" customWidth="1"/>
    <col min="6936" max="6937" width="10.5703125" style="749"/>
    <col min="6938" max="6938" width="11.140625" style="749" customWidth="1"/>
    <col min="6939" max="7168" width="10.5703125" style="749"/>
    <col min="7169" max="7176" width="0" style="749" hidden="1" customWidth="1"/>
    <col min="7177" max="7177" width="3.7109375" style="749" customWidth="1"/>
    <col min="7178" max="7178" width="3.85546875" style="749" customWidth="1"/>
    <col min="7179" max="7179" width="3.7109375" style="749" customWidth="1"/>
    <col min="7180" max="7180" width="12.7109375" style="749" customWidth="1"/>
    <col min="7181" max="7181" width="52.7109375" style="749" customWidth="1"/>
    <col min="7182" max="7185" width="0" style="749" hidden="1" customWidth="1"/>
    <col min="7186" max="7186" width="12.28515625" style="749" customWidth="1"/>
    <col min="7187" max="7187" width="6.42578125" style="749" customWidth="1"/>
    <col min="7188" max="7188" width="12.28515625" style="749" customWidth="1"/>
    <col min="7189" max="7189" width="0" style="749" hidden="1" customWidth="1"/>
    <col min="7190" max="7190" width="3.7109375" style="749" customWidth="1"/>
    <col min="7191" max="7191" width="11.140625" style="749" bestFit="1" customWidth="1"/>
    <col min="7192" max="7193" width="10.5703125" style="749"/>
    <col min="7194" max="7194" width="11.140625" style="749" customWidth="1"/>
    <col min="7195" max="7424" width="10.5703125" style="749"/>
    <col min="7425" max="7432" width="0" style="749" hidden="1" customWidth="1"/>
    <col min="7433" max="7433" width="3.7109375" style="749" customWidth="1"/>
    <col min="7434" max="7434" width="3.85546875" style="749" customWidth="1"/>
    <col min="7435" max="7435" width="3.7109375" style="749" customWidth="1"/>
    <col min="7436" max="7436" width="12.7109375" style="749" customWidth="1"/>
    <col min="7437" max="7437" width="52.7109375" style="749" customWidth="1"/>
    <col min="7438" max="7441" width="0" style="749" hidden="1" customWidth="1"/>
    <col min="7442" max="7442" width="12.28515625" style="749" customWidth="1"/>
    <col min="7443" max="7443" width="6.42578125" style="749" customWidth="1"/>
    <col min="7444" max="7444" width="12.28515625" style="749" customWidth="1"/>
    <col min="7445" max="7445" width="0" style="749" hidden="1" customWidth="1"/>
    <col min="7446" max="7446" width="3.7109375" style="749" customWidth="1"/>
    <col min="7447" max="7447" width="11.140625" style="749" bestFit="1" customWidth="1"/>
    <col min="7448" max="7449" width="10.5703125" style="749"/>
    <col min="7450" max="7450" width="11.140625" style="749" customWidth="1"/>
    <col min="7451" max="7680" width="10.5703125" style="749"/>
    <col min="7681" max="7688" width="0" style="749" hidden="1" customWidth="1"/>
    <col min="7689" max="7689" width="3.7109375" style="749" customWidth="1"/>
    <col min="7690" max="7690" width="3.85546875" style="749" customWidth="1"/>
    <col min="7691" max="7691" width="3.7109375" style="749" customWidth="1"/>
    <col min="7692" max="7692" width="12.7109375" style="749" customWidth="1"/>
    <col min="7693" max="7693" width="52.7109375" style="749" customWidth="1"/>
    <col min="7694" max="7697" width="0" style="749" hidden="1" customWidth="1"/>
    <col min="7698" max="7698" width="12.28515625" style="749" customWidth="1"/>
    <col min="7699" max="7699" width="6.42578125" style="749" customWidth="1"/>
    <col min="7700" max="7700" width="12.28515625" style="749" customWidth="1"/>
    <col min="7701" max="7701" width="0" style="749" hidden="1" customWidth="1"/>
    <col min="7702" max="7702" width="3.7109375" style="749" customWidth="1"/>
    <col min="7703" max="7703" width="11.140625" style="749" bestFit="1" customWidth="1"/>
    <col min="7704" max="7705" width="10.5703125" style="749"/>
    <col min="7706" max="7706" width="11.140625" style="749" customWidth="1"/>
    <col min="7707" max="7936" width="10.5703125" style="749"/>
    <col min="7937" max="7944" width="0" style="749" hidden="1" customWidth="1"/>
    <col min="7945" max="7945" width="3.7109375" style="749" customWidth="1"/>
    <col min="7946" max="7946" width="3.85546875" style="749" customWidth="1"/>
    <col min="7947" max="7947" width="3.7109375" style="749" customWidth="1"/>
    <col min="7948" max="7948" width="12.7109375" style="749" customWidth="1"/>
    <col min="7949" max="7949" width="52.7109375" style="749" customWidth="1"/>
    <col min="7950" max="7953" width="0" style="749" hidden="1" customWidth="1"/>
    <col min="7954" max="7954" width="12.28515625" style="749" customWidth="1"/>
    <col min="7955" max="7955" width="6.42578125" style="749" customWidth="1"/>
    <col min="7956" max="7956" width="12.28515625" style="749" customWidth="1"/>
    <col min="7957" max="7957" width="0" style="749" hidden="1" customWidth="1"/>
    <col min="7958" max="7958" width="3.7109375" style="749" customWidth="1"/>
    <col min="7959" max="7959" width="11.140625" style="749" bestFit="1" customWidth="1"/>
    <col min="7960" max="7961" width="10.5703125" style="749"/>
    <col min="7962" max="7962" width="11.140625" style="749" customWidth="1"/>
    <col min="7963" max="8192" width="10.5703125" style="749"/>
    <col min="8193" max="8200" width="0" style="749" hidden="1" customWidth="1"/>
    <col min="8201" max="8201" width="3.7109375" style="749" customWidth="1"/>
    <col min="8202" max="8202" width="3.85546875" style="749" customWidth="1"/>
    <col min="8203" max="8203" width="3.7109375" style="749" customWidth="1"/>
    <col min="8204" max="8204" width="12.7109375" style="749" customWidth="1"/>
    <col min="8205" max="8205" width="52.7109375" style="749" customWidth="1"/>
    <col min="8206" max="8209" width="0" style="749" hidden="1" customWidth="1"/>
    <col min="8210" max="8210" width="12.28515625" style="749" customWidth="1"/>
    <col min="8211" max="8211" width="6.42578125" style="749" customWidth="1"/>
    <col min="8212" max="8212" width="12.28515625" style="749" customWidth="1"/>
    <col min="8213" max="8213" width="0" style="749" hidden="1" customWidth="1"/>
    <col min="8214" max="8214" width="3.7109375" style="749" customWidth="1"/>
    <col min="8215" max="8215" width="11.140625" style="749" bestFit="1" customWidth="1"/>
    <col min="8216" max="8217" width="10.5703125" style="749"/>
    <col min="8218" max="8218" width="11.140625" style="749" customWidth="1"/>
    <col min="8219" max="8448" width="10.5703125" style="749"/>
    <col min="8449" max="8456" width="0" style="749" hidden="1" customWidth="1"/>
    <col min="8457" max="8457" width="3.7109375" style="749" customWidth="1"/>
    <col min="8458" max="8458" width="3.85546875" style="749" customWidth="1"/>
    <col min="8459" max="8459" width="3.7109375" style="749" customWidth="1"/>
    <col min="8460" max="8460" width="12.7109375" style="749" customWidth="1"/>
    <col min="8461" max="8461" width="52.7109375" style="749" customWidth="1"/>
    <col min="8462" max="8465" width="0" style="749" hidden="1" customWidth="1"/>
    <col min="8466" max="8466" width="12.28515625" style="749" customWidth="1"/>
    <col min="8467" max="8467" width="6.42578125" style="749" customWidth="1"/>
    <col min="8468" max="8468" width="12.28515625" style="749" customWidth="1"/>
    <col min="8469" max="8469" width="0" style="749" hidden="1" customWidth="1"/>
    <col min="8470" max="8470" width="3.7109375" style="749" customWidth="1"/>
    <col min="8471" max="8471" width="11.140625" style="749" bestFit="1" customWidth="1"/>
    <col min="8472" max="8473" width="10.5703125" style="749"/>
    <col min="8474" max="8474" width="11.140625" style="749" customWidth="1"/>
    <col min="8475" max="8704" width="10.5703125" style="749"/>
    <col min="8705" max="8712" width="0" style="749" hidden="1" customWidth="1"/>
    <col min="8713" max="8713" width="3.7109375" style="749" customWidth="1"/>
    <col min="8714" max="8714" width="3.85546875" style="749" customWidth="1"/>
    <col min="8715" max="8715" width="3.7109375" style="749" customWidth="1"/>
    <col min="8716" max="8716" width="12.7109375" style="749" customWidth="1"/>
    <col min="8717" max="8717" width="52.7109375" style="749" customWidth="1"/>
    <col min="8718" max="8721" width="0" style="749" hidden="1" customWidth="1"/>
    <col min="8722" max="8722" width="12.28515625" style="749" customWidth="1"/>
    <col min="8723" max="8723" width="6.42578125" style="749" customWidth="1"/>
    <col min="8724" max="8724" width="12.28515625" style="749" customWidth="1"/>
    <col min="8725" max="8725" width="0" style="749" hidden="1" customWidth="1"/>
    <col min="8726" max="8726" width="3.7109375" style="749" customWidth="1"/>
    <col min="8727" max="8727" width="11.140625" style="749" bestFit="1" customWidth="1"/>
    <col min="8728" max="8729" width="10.5703125" style="749"/>
    <col min="8730" max="8730" width="11.140625" style="749" customWidth="1"/>
    <col min="8731" max="8960" width="10.5703125" style="749"/>
    <col min="8961" max="8968" width="0" style="749" hidden="1" customWidth="1"/>
    <col min="8969" max="8969" width="3.7109375" style="749" customWidth="1"/>
    <col min="8970" max="8970" width="3.85546875" style="749" customWidth="1"/>
    <col min="8971" max="8971" width="3.7109375" style="749" customWidth="1"/>
    <col min="8972" max="8972" width="12.7109375" style="749" customWidth="1"/>
    <col min="8973" max="8973" width="52.7109375" style="749" customWidth="1"/>
    <col min="8974" max="8977" width="0" style="749" hidden="1" customWidth="1"/>
    <col min="8978" max="8978" width="12.28515625" style="749" customWidth="1"/>
    <col min="8979" max="8979" width="6.42578125" style="749" customWidth="1"/>
    <col min="8980" max="8980" width="12.28515625" style="749" customWidth="1"/>
    <col min="8981" max="8981" width="0" style="749" hidden="1" customWidth="1"/>
    <col min="8982" max="8982" width="3.7109375" style="749" customWidth="1"/>
    <col min="8983" max="8983" width="11.140625" style="749" bestFit="1" customWidth="1"/>
    <col min="8984" max="8985" width="10.5703125" style="749"/>
    <col min="8986" max="8986" width="11.140625" style="749" customWidth="1"/>
    <col min="8987" max="9216" width="10.5703125" style="749"/>
    <col min="9217" max="9224" width="0" style="749" hidden="1" customWidth="1"/>
    <col min="9225" max="9225" width="3.7109375" style="749" customWidth="1"/>
    <col min="9226" max="9226" width="3.85546875" style="749" customWidth="1"/>
    <col min="9227" max="9227" width="3.7109375" style="749" customWidth="1"/>
    <col min="9228" max="9228" width="12.7109375" style="749" customWidth="1"/>
    <col min="9229" max="9229" width="52.7109375" style="749" customWidth="1"/>
    <col min="9230" max="9233" width="0" style="749" hidden="1" customWidth="1"/>
    <col min="9234" max="9234" width="12.28515625" style="749" customWidth="1"/>
    <col min="9235" max="9235" width="6.42578125" style="749" customWidth="1"/>
    <col min="9236" max="9236" width="12.28515625" style="749" customWidth="1"/>
    <col min="9237" max="9237" width="0" style="749" hidden="1" customWidth="1"/>
    <col min="9238" max="9238" width="3.7109375" style="749" customWidth="1"/>
    <col min="9239" max="9239" width="11.140625" style="749" bestFit="1" customWidth="1"/>
    <col min="9240" max="9241" width="10.5703125" style="749"/>
    <col min="9242" max="9242" width="11.140625" style="749" customWidth="1"/>
    <col min="9243" max="9472" width="10.5703125" style="749"/>
    <col min="9473" max="9480" width="0" style="749" hidden="1" customWidth="1"/>
    <col min="9481" max="9481" width="3.7109375" style="749" customWidth="1"/>
    <col min="9482" max="9482" width="3.85546875" style="749" customWidth="1"/>
    <col min="9483" max="9483" width="3.7109375" style="749" customWidth="1"/>
    <col min="9484" max="9484" width="12.7109375" style="749" customWidth="1"/>
    <col min="9485" max="9485" width="52.7109375" style="749" customWidth="1"/>
    <col min="9486" max="9489" width="0" style="749" hidden="1" customWidth="1"/>
    <col min="9490" max="9490" width="12.28515625" style="749" customWidth="1"/>
    <col min="9491" max="9491" width="6.42578125" style="749" customWidth="1"/>
    <col min="9492" max="9492" width="12.28515625" style="749" customWidth="1"/>
    <col min="9493" max="9493" width="0" style="749" hidden="1" customWidth="1"/>
    <col min="9494" max="9494" width="3.7109375" style="749" customWidth="1"/>
    <col min="9495" max="9495" width="11.140625" style="749" bestFit="1" customWidth="1"/>
    <col min="9496" max="9497" width="10.5703125" style="749"/>
    <col min="9498" max="9498" width="11.140625" style="749" customWidth="1"/>
    <col min="9499" max="9728" width="10.5703125" style="749"/>
    <col min="9729" max="9736" width="0" style="749" hidden="1" customWidth="1"/>
    <col min="9737" max="9737" width="3.7109375" style="749" customWidth="1"/>
    <col min="9738" max="9738" width="3.85546875" style="749" customWidth="1"/>
    <col min="9739" max="9739" width="3.7109375" style="749" customWidth="1"/>
    <col min="9740" max="9740" width="12.7109375" style="749" customWidth="1"/>
    <col min="9741" max="9741" width="52.7109375" style="749" customWidth="1"/>
    <col min="9742" max="9745" width="0" style="749" hidden="1" customWidth="1"/>
    <col min="9746" max="9746" width="12.28515625" style="749" customWidth="1"/>
    <col min="9747" max="9747" width="6.42578125" style="749" customWidth="1"/>
    <col min="9748" max="9748" width="12.28515625" style="749" customWidth="1"/>
    <col min="9749" max="9749" width="0" style="749" hidden="1" customWidth="1"/>
    <col min="9750" max="9750" width="3.7109375" style="749" customWidth="1"/>
    <col min="9751" max="9751" width="11.140625" style="749" bestFit="1" customWidth="1"/>
    <col min="9752" max="9753" width="10.5703125" style="749"/>
    <col min="9754" max="9754" width="11.140625" style="749" customWidth="1"/>
    <col min="9755" max="9984" width="10.5703125" style="749"/>
    <col min="9985" max="9992" width="0" style="749" hidden="1" customWidth="1"/>
    <col min="9993" max="9993" width="3.7109375" style="749" customWidth="1"/>
    <col min="9994" max="9994" width="3.85546875" style="749" customWidth="1"/>
    <col min="9995" max="9995" width="3.7109375" style="749" customWidth="1"/>
    <col min="9996" max="9996" width="12.7109375" style="749" customWidth="1"/>
    <col min="9997" max="9997" width="52.7109375" style="749" customWidth="1"/>
    <col min="9998" max="10001" width="0" style="749" hidden="1" customWidth="1"/>
    <col min="10002" max="10002" width="12.28515625" style="749" customWidth="1"/>
    <col min="10003" max="10003" width="6.42578125" style="749" customWidth="1"/>
    <col min="10004" max="10004" width="12.28515625" style="749" customWidth="1"/>
    <col min="10005" max="10005" width="0" style="749" hidden="1" customWidth="1"/>
    <col min="10006" max="10006" width="3.7109375" style="749" customWidth="1"/>
    <col min="10007" max="10007" width="11.140625" style="749" bestFit="1" customWidth="1"/>
    <col min="10008" max="10009" width="10.5703125" style="749"/>
    <col min="10010" max="10010" width="11.140625" style="749" customWidth="1"/>
    <col min="10011" max="10240" width="10.5703125" style="749"/>
    <col min="10241" max="10248" width="0" style="749" hidden="1" customWidth="1"/>
    <col min="10249" max="10249" width="3.7109375" style="749" customWidth="1"/>
    <col min="10250" max="10250" width="3.85546875" style="749" customWidth="1"/>
    <col min="10251" max="10251" width="3.7109375" style="749" customWidth="1"/>
    <col min="10252" max="10252" width="12.7109375" style="749" customWidth="1"/>
    <col min="10253" max="10253" width="52.7109375" style="749" customWidth="1"/>
    <col min="10254" max="10257" width="0" style="749" hidden="1" customWidth="1"/>
    <col min="10258" max="10258" width="12.28515625" style="749" customWidth="1"/>
    <col min="10259" max="10259" width="6.42578125" style="749" customWidth="1"/>
    <col min="10260" max="10260" width="12.28515625" style="749" customWidth="1"/>
    <col min="10261" max="10261" width="0" style="749" hidden="1" customWidth="1"/>
    <col min="10262" max="10262" width="3.7109375" style="749" customWidth="1"/>
    <col min="10263" max="10263" width="11.140625" style="749" bestFit="1" customWidth="1"/>
    <col min="10264" max="10265" width="10.5703125" style="749"/>
    <col min="10266" max="10266" width="11.140625" style="749" customWidth="1"/>
    <col min="10267" max="10496" width="10.5703125" style="749"/>
    <col min="10497" max="10504" width="0" style="749" hidden="1" customWidth="1"/>
    <col min="10505" max="10505" width="3.7109375" style="749" customWidth="1"/>
    <col min="10506" max="10506" width="3.85546875" style="749" customWidth="1"/>
    <col min="10507" max="10507" width="3.7109375" style="749" customWidth="1"/>
    <col min="10508" max="10508" width="12.7109375" style="749" customWidth="1"/>
    <col min="10509" max="10509" width="52.7109375" style="749" customWidth="1"/>
    <col min="10510" max="10513" width="0" style="749" hidden="1" customWidth="1"/>
    <col min="10514" max="10514" width="12.28515625" style="749" customWidth="1"/>
    <col min="10515" max="10515" width="6.42578125" style="749" customWidth="1"/>
    <col min="10516" max="10516" width="12.28515625" style="749" customWidth="1"/>
    <col min="10517" max="10517" width="0" style="749" hidden="1" customWidth="1"/>
    <col min="10518" max="10518" width="3.7109375" style="749" customWidth="1"/>
    <col min="10519" max="10519" width="11.140625" style="749" bestFit="1" customWidth="1"/>
    <col min="10520" max="10521" width="10.5703125" style="749"/>
    <col min="10522" max="10522" width="11.140625" style="749" customWidth="1"/>
    <col min="10523" max="10752" width="10.5703125" style="749"/>
    <col min="10753" max="10760" width="0" style="749" hidden="1" customWidth="1"/>
    <col min="10761" max="10761" width="3.7109375" style="749" customWidth="1"/>
    <col min="10762" max="10762" width="3.85546875" style="749" customWidth="1"/>
    <col min="10763" max="10763" width="3.7109375" style="749" customWidth="1"/>
    <col min="10764" max="10764" width="12.7109375" style="749" customWidth="1"/>
    <col min="10765" max="10765" width="52.7109375" style="749" customWidth="1"/>
    <col min="10766" max="10769" width="0" style="749" hidden="1" customWidth="1"/>
    <col min="10770" max="10770" width="12.28515625" style="749" customWidth="1"/>
    <col min="10771" max="10771" width="6.42578125" style="749" customWidth="1"/>
    <col min="10772" max="10772" width="12.28515625" style="749" customWidth="1"/>
    <col min="10773" max="10773" width="0" style="749" hidden="1" customWidth="1"/>
    <col min="10774" max="10774" width="3.7109375" style="749" customWidth="1"/>
    <col min="10775" max="10775" width="11.140625" style="749" bestFit="1" customWidth="1"/>
    <col min="10776" max="10777" width="10.5703125" style="749"/>
    <col min="10778" max="10778" width="11.140625" style="749" customWidth="1"/>
    <col min="10779" max="11008" width="10.5703125" style="749"/>
    <col min="11009" max="11016" width="0" style="749" hidden="1" customWidth="1"/>
    <col min="11017" max="11017" width="3.7109375" style="749" customWidth="1"/>
    <col min="11018" max="11018" width="3.85546875" style="749" customWidth="1"/>
    <col min="11019" max="11019" width="3.7109375" style="749" customWidth="1"/>
    <col min="11020" max="11020" width="12.7109375" style="749" customWidth="1"/>
    <col min="11021" max="11021" width="52.7109375" style="749" customWidth="1"/>
    <col min="11022" max="11025" width="0" style="749" hidden="1" customWidth="1"/>
    <col min="11026" max="11026" width="12.28515625" style="749" customWidth="1"/>
    <col min="11027" max="11027" width="6.42578125" style="749" customWidth="1"/>
    <col min="11028" max="11028" width="12.28515625" style="749" customWidth="1"/>
    <col min="11029" max="11029" width="0" style="749" hidden="1" customWidth="1"/>
    <col min="11030" max="11030" width="3.7109375" style="749" customWidth="1"/>
    <col min="11031" max="11031" width="11.140625" style="749" bestFit="1" customWidth="1"/>
    <col min="11032" max="11033" width="10.5703125" style="749"/>
    <col min="11034" max="11034" width="11.140625" style="749" customWidth="1"/>
    <col min="11035" max="11264" width="10.5703125" style="749"/>
    <col min="11265" max="11272" width="0" style="749" hidden="1" customWidth="1"/>
    <col min="11273" max="11273" width="3.7109375" style="749" customWidth="1"/>
    <col min="11274" max="11274" width="3.85546875" style="749" customWidth="1"/>
    <col min="11275" max="11275" width="3.7109375" style="749" customWidth="1"/>
    <col min="11276" max="11276" width="12.7109375" style="749" customWidth="1"/>
    <col min="11277" max="11277" width="52.7109375" style="749" customWidth="1"/>
    <col min="11278" max="11281" width="0" style="749" hidden="1" customWidth="1"/>
    <col min="11282" max="11282" width="12.28515625" style="749" customWidth="1"/>
    <col min="11283" max="11283" width="6.42578125" style="749" customWidth="1"/>
    <col min="11284" max="11284" width="12.28515625" style="749" customWidth="1"/>
    <col min="11285" max="11285" width="0" style="749" hidden="1" customWidth="1"/>
    <col min="11286" max="11286" width="3.7109375" style="749" customWidth="1"/>
    <col min="11287" max="11287" width="11.140625" style="749" bestFit="1" customWidth="1"/>
    <col min="11288" max="11289" width="10.5703125" style="749"/>
    <col min="11290" max="11290" width="11.140625" style="749" customWidth="1"/>
    <col min="11291" max="11520" width="10.5703125" style="749"/>
    <col min="11521" max="11528" width="0" style="749" hidden="1" customWidth="1"/>
    <col min="11529" max="11529" width="3.7109375" style="749" customWidth="1"/>
    <col min="11530" max="11530" width="3.85546875" style="749" customWidth="1"/>
    <col min="11531" max="11531" width="3.7109375" style="749" customWidth="1"/>
    <col min="11532" max="11532" width="12.7109375" style="749" customWidth="1"/>
    <col min="11533" max="11533" width="52.7109375" style="749" customWidth="1"/>
    <col min="11534" max="11537" width="0" style="749" hidden="1" customWidth="1"/>
    <col min="11538" max="11538" width="12.28515625" style="749" customWidth="1"/>
    <col min="11539" max="11539" width="6.42578125" style="749" customWidth="1"/>
    <col min="11540" max="11540" width="12.28515625" style="749" customWidth="1"/>
    <col min="11541" max="11541" width="0" style="749" hidden="1" customWidth="1"/>
    <col min="11542" max="11542" width="3.7109375" style="749" customWidth="1"/>
    <col min="11543" max="11543" width="11.140625" style="749" bestFit="1" customWidth="1"/>
    <col min="11544" max="11545" width="10.5703125" style="749"/>
    <col min="11546" max="11546" width="11.140625" style="749" customWidth="1"/>
    <col min="11547" max="11776" width="10.5703125" style="749"/>
    <col min="11777" max="11784" width="0" style="749" hidden="1" customWidth="1"/>
    <col min="11785" max="11785" width="3.7109375" style="749" customWidth="1"/>
    <col min="11786" max="11786" width="3.85546875" style="749" customWidth="1"/>
    <col min="11787" max="11787" width="3.7109375" style="749" customWidth="1"/>
    <col min="11788" max="11788" width="12.7109375" style="749" customWidth="1"/>
    <col min="11789" max="11789" width="52.7109375" style="749" customWidth="1"/>
    <col min="11790" max="11793" width="0" style="749" hidden="1" customWidth="1"/>
    <col min="11794" max="11794" width="12.28515625" style="749" customWidth="1"/>
    <col min="11795" max="11795" width="6.42578125" style="749" customWidth="1"/>
    <col min="11796" max="11796" width="12.28515625" style="749" customWidth="1"/>
    <col min="11797" max="11797" width="0" style="749" hidden="1" customWidth="1"/>
    <col min="11798" max="11798" width="3.7109375" style="749" customWidth="1"/>
    <col min="11799" max="11799" width="11.140625" style="749" bestFit="1" customWidth="1"/>
    <col min="11800" max="11801" width="10.5703125" style="749"/>
    <col min="11802" max="11802" width="11.140625" style="749" customWidth="1"/>
    <col min="11803" max="12032" width="10.5703125" style="749"/>
    <col min="12033" max="12040" width="0" style="749" hidden="1" customWidth="1"/>
    <col min="12041" max="12041" width="3.7109375" style="749" customWidth="1"/>
    <col min="12042" max="12042" width="3.85546875" style="749" customWidth="1"/>
    <col min="12043" max="12043" width="3.7109375" style="749" customWidth="1"/>
    <col min="12044" max="12044" width="12.7109375" style="749" customWidth="1"/>
    <col min="12045" max="12045" width="52.7109375" style="749" customWidth="1"/>
    <col min="12046" max="12049" width="0" style="749" hidden="1" customWidth="1"/>
    <col min="12050" max="12050" width="12.28515625" style="749" customWidth="1"/>
    <col min="12051" max="12051" width="6.42578125" style="749" customWidth="1"/>
    <col min="12052" max="12052" width="12.28515625" style="749" customWidth="1"/>
    <col min="12053" max="12053" width="0" style="749" hidden="1" customWidth="1"/>
    <col min="12054" max="12054" width="3.7109375" style="749" customWidth="1"/>
    <col min="12055" max="12055" width="11.140625" style="749" bestFit="1" customWidth="1"/>
    <col min="12056" max="12057" width="10.5703125" style="749"/>
    <col min="12058" max="12058" width="11.140625" style="749" customWidth="1"/>
    <col min="12059" max="12288" width="10.5703125" style="749"/>
    <col min="12289" max="12296" width="0" style="749" hidden="1" customWidth="1"/>
    <col min="12297" max="12297" width="3.7109375" style="749" customWidth="1"/>
    <col min="12298" max="12298" width="3.85546875" style="749" customWidth="1"/>
    <col min="12299" max="12299" width="3.7109375" style="749" customWidth="1"/>
    <col min="12300" max="12300" width="12.7109375" style="749" customWidth="1"/>
    <col min="12301" max="12301" width="52.7109375" style="749" customWidth="1"/>
    <col min="12302" max="12305" width="0" style="749" hidden="1" customWidth="1"/>
    <col min="12306" max="12306" width="12.28515625" style="749" customWidth="1"/>
    <col min="12307" max="12307" width="6.42578125" style="749" customWidth="1"/>
    <col min="12308" max="12308" width="12.28515625" style="749" customWidth="1"/>
    <col min="12309" max="12309" width="0" style="749" hidden="1" customWidth="1"/>
    <col min="12310" max="12310" width="3.7109375" style="749" customWidth="1"/>
    <col min="12311" max="12311" width="11.140625" style="749" bestFit="1" customWidth="1"/>
    <col min="12312" max="12313" width="10.5703125" style="749"/>
    <col min="12314" max="12314" width="11.140625" style="749" customWidth="1"/>
    <col min="12315" max="12544" width="10.5703125" style="749"/>
    <col min="12545" max="12552" width="0" style="749" hidden="1" customWidth="1"/>
    <col min="12553" max="12553" width="3.7109375" style="749" customWidth="1"/>
    <col min="12554" max="12554" width="3.85546875" style="749" customWidth="1"/>
    <col min="12555" max="12555" width="3.7109375" style="749" customWidth="1"/>
    <col min="12556" max="12556" width="12.7109375" style="749" customWidth="1"/>
    <col min="12557" max="12557" width="52.7109375" style="749" customWidth="1"/>
    <col min="12558" max="12561" width="0" style="749" hidden="1" customWidth="1"/>
    <col min="12562" max="12562" width="12.28515625" style="749" customWidth="1"/>
    <col min="12563" max="12563" width="6.42578125" style="749" customWidth="1"/>
    <col min="12564" max="12564" width="12.28515625" style="749" customWidth="1"/>
    <col min="12565" max="12565" width="0" style="749" hidden="1" customWidth="1"/>
    <col min="12566" max="12566" width="3.7109375" style="749" customWidth="1"/>
    <col min="12567" max="12567" width="11.140625" style="749" bestFit="1" customWidth="1"/>
    <col min="12568" max="12569" width="10.5703125" style="749"/>
    <col min="12570" max="12570" width="11.140625" style="749" customWidth="1"/>
    <col min="12571" max="12800" width="10.5703125" style="749"/>
    <col min="12801" max="12808" width="0" style="749" hidden="1" customWidth="1"/>
    <col min="12809" max="12809" width="3.7109375" style="749" customWidth="1"/>
    <col min="12810" max="12810" width="3.85546875" style="749" customWidth="1"/>
    <col min="12811" max="12811" width="3.7109375" style="749" customWidth="1"/>
    <col min="12812" max="12812" width="12.7109375" style="749" customWidth="1"/>
    <col min="12813" max="12813" width="52.7109375" style="749" customWidth="1"/>
    <col min="12814" max="12817" width="0" style="749" hidden="1" customWidth="1"/>
    <col min="12818" max="12818" width="12.28515625" style="749" customWidth="1"/>
    <col min="12819" max="12819" width="6.42578125" style="749" customWidth="1"/>
    <col min="12820" max="12820" width="12.28515625" style="749" customWidth="1"/>
    <col min="12821" max="12821" width="0" style="749" hidden="1" customWidth="1"/>
    <col min="12822" max="12822" width="3.7109375" style="749" customWidth="1"/>
    <col min="12823" max="12823" width="11.140625" style="749" bestFit="1" customWidth="1"/>
    <col min="12824" max="12825" width="10.5703125" style="749"/>
    <col min="12826" max="12826" width="11.140625" style="749" customWidth="1"/>
    <col min="12827" max="13056" width="10.5703125" style="749"/>
    <col min="13057" max="13064" width="0" style="749" hidden="1" customWidth="1"/>
    <col min="13065" max="13065" width="3.7109375" style="749" customWidth="1"/>
    <col min="13066" max="13066" width="3.85546875" style="749" customWidth="1"/>
    <col min="13067" max="13067" width="3.7109375" style="749" customWidth="1"/>
    <col min="13068" max="13068" width="12.7109375" style="749" customWidth="1"/>
    <col min="13069" max="13069" width="52.7109375" style="749" customWidth="1"/>
    <col min="13070" max="13073" width="0" style="749" hidden="1" customWidth="1"/>
    <col min="13074" max="13074" width="12.28515625" style="749" customWidth="1"/>
    <col min="13075" max="13075" width="6.42578125" style="749" customWidth="1"/>
    <col min="13076" max="13076" width="12.28515625" style="749" customWidth="1"/>
    <col min="13077" max="13077" width="0" style="749" hidden="1" customWidth="1"/>
    <col min="13078" max="13078" width="3.7109375" style="749" customWidth="1"/>
    <col min="13079" max="13079" width="11.140625" style="749" bestFit="1" customWidth="1"/>
    <col min="13080" max="13081" width="10.5703125" style="749"/>
    <col min="13082" max="13082" width="11.140625" style="749" customWidth="1"/>
    <col min="13083" max="13312" width="10.5703125" style="749"/>
    <col min="13313" max="13320" width="0" style="749" hidden="1" customWidth="1"/>
    <col min="13321" max="13321" width="3.7109375" style="749" customWidth="1"/>
    <col min="13322" max="13322" width="3.85546875" style="749" customWidth="1"/>
    <col min="13323" max="13323" width="3.7109375" style="749" customWidth="1"/>
    <col min="13324" max="13324" width="12.7109375" style="749" customWidth="1"/>
    <col min="13325" max="13325" width="52.7109375" style="749" customWidth="1"/>
    <col min="13326" max="13329" width="0" style="749" hidden="1" customWidth="1"/>
    <col min="13330" max="13330" width="12.28515625" style="749" customWidth="1"/>
    <col min="13331" max="13331" width="6.42578125" style="749" customWidth="1"/>
    <col min="13332" max="13332" width="12.28515625" style="749" customWidth="1"/>
    <col min="13333" max="13333" width="0" style="749" hidden="1" customWidth="1"/>
    <col min="13334" max="13334" width="3.7109375" style="749" customWidth="1"/>
    <col min="13335" max="13335" width="11.140625" style="749" bestFit="1" customWidth="1"/>
    <col min="13336" max="13337" width="10.5703125" style="749"/>
    <col min="13338" max="13338" width="11.140625" style="749" customWidth="1"/>
    <col min="13339" max="13568" width="10.5703125" style="749"/>
    <col min="13569" max="13576" width="0" style="749" hidden="1" customWidth="1"/>
    <col min="13577" max="13577" width="3.7109375" style="749" customWidth="1"/>
    <col min="13578" max="13578" width="3.85546875" style="749" customWidth="1"/>
    <col min="13579" max="13579" width="3.7109375" style="749" customWidth="1"/>
    <col min="13580" max="13580" width="12.7109375" style="749" customWidth="1"/>
    <col min="13581" max="13581" width="52.7109375" style="749" customWidth="1"/>
    <col min="13582" max="13585" width="0" style="749" hidden="1" customWidth="1"/>
    <col min="13586" max="13586" width="12.28515625" style="749" customWidth="1"/>
    <col min="13587" max="13587" width="6.42578125" style="749" customWidth="1"/>
    <col min="13588" max="13588" width="12.28515625" style="749" customWidth="1"/>
    <col min="13589" max="13589" width="0" style="749" hidden="1" customWidth="1"/>
    <col min="13590" max="13590" width="3.7109375" style="749" customWidth="1"/>
    <col min="13591" max="13591" width="11.140625" style="749" bestFit="1" customWidth="1"/>
    <col min="13592" max="13593" width="10.5703125" style="749"/>
    <col min="13594" max="13594" width="11.140625" style="749" customWidth="1"/>
    <col min="13595" max="13824" width="10.5703125" style="749"/>
    <col min="13825" max="13832" width="0" style="749" hidden="1" customWidth="1"/>
    <col min="13833" max="13833" width="3.7109375" style="749" customWidth="1"/>
    <col min="13834" max="13834" width="3.85546875" style="749" customWidth="1"/>
    <col min="13835" max="13835" width="3.7109375" style="749" customWidth="1"/>
    <col min="13836" max="13836" width="12.7109375" style="749" customWidth="1"/>
    <col min="13837" max="13837" width="52.7109375" style="749" customWidth="1"/>
    <col min="13838" max="13841" width="0" style="749" hidden="1" customWidth="1"/>
    <col min="13842" max="13842" width="12.28515625" style="749" customWidth="1"/>
    <col min="13843" max="13843" width="6.42578125" style="749" customWidth="1"/>
    <col min="13844" max="13844" width="12.28515625" style="749" customWidth="1"/>
    <col min="13845" max="13845" width="0" style="749" hidden="1" customWidth="1"/>
    <col min="13846" max="13846" width="3.7109375" style="749" customWidth="1"/>
    <col min="13847" max="13847" width="11.140625" style="749" bestFit="1" customWidth="1"/>
    <col min="13848" max="13849" width="10.5703125" style="749"/>
    <col min="13850" max="13850" width="11.140625" style="749" customWidth="1"/>
    <col min="13851" max="14080" width="10.5703125" style="749"/>
    <col min="14081" max="14088" width="0" style="749" hidden="1" customWidth="1"/>
    <col min="14089" max="14089" width="3.7109375" style="749" customWidth="1"/>
    <col min="14090" max="14090" width="3.85546875" style="749" customWidth="1"/>
    <col min="14091" max="14091" width="3.7109375" style="749" customWidth="1"/>
    <col min="14092" max="14092" width="12.7109375" style="749" customWidth="1"/>
    <col min="14093" max="14093" width="52.7109375" style="749" customWidth="1"/>
    <col min="14094" max="14097" width="0" style="749" hidden="1" customWidth="1"/>
    <col min="14098" max="14098" width="12.28515625" style="749" customWidth="1"/>
    <col min="14099" max="14099" width="6.42578125" style="749" customWidth="1"/>
    <col min="14100" max="14100" width="12.28515625" style="749" customWidth="1"/>
    <col min="14101" max="14101" width="0" style="749" hidden="1" customWidth="1"/>
    <col min="14102" max="14102" width="3.7109375" style="749" customWidth="1"/>
    <col min="14103" max="14103" width="11.140625" style="749" bestFit="1" customWidth="1"/>
    <col min="14104" max="14105" width="10.5703125" style="749"/>
    <col min="14106" max="14106" width="11.140625" style="749" customWidth="1"/>
    <col min="14107" max="14336" width="10.5703125" style="749"/>
    <col min="14337" max="14344" width="0" style="749" hidden="1" customWidth="1"/>
    <col min="14345" max="14345" width="3.7109375" style="749" customWidth="1"/>
    <col min="14346" max="14346" width="3.85546875" style="749" customWidth="1"/>
    <col min="14347" max="14347" width="3.7109375" style="749" customWidth="1"/>
    <col min="14348" max="14348" width="12.7109375" style="749" customWidth="1"/>
    <col min="14349" max="14349" width="52.7109375" style="749" customWidth="1"/>
    <col min="14350" max="14353" width="0" style="749" hidden="1" customWidth="1"/>
    <col min="14354" max="14354" width="12.28515625" style="749" customWidth="1"/>
    <col min="14355" max="14355" width="6.42578125" style="749" customWidth="1"/>
    <col min="14356" max="14356" width="12.28515625" style="749" customWidth="1"/>
    <col min="14357" max="14357" width="0" style="749" hidden="1" customWidth="1"/>
    <col min="14358" max="14358" width="3.7109375" style="749" customWidth="1"/>
    <col min="14359" max="14359" width="11.140625" style="749" bestFit="1" customWidth="1"/>
    <col min="14360" max="14361" width="10.5703125" style="749"/>
    <col min="14362" max="14362" width="11.140625" style="749" customWidth="1"/>
    <col min="14363" max="14592" width="10.5703125" style="749"/>
    <col min="14593" max="14600" width="0" style="749" hidden="1" customWidth="1"/>
    <col min="14601" max="14601" width="3.7109375" style="749" customWidth="1"/>
    <col min="14602" max="14602" width="3.85546875" style="749" customWidth="1"/>
    <col min="14603" max="14603" width="3.7109375" style="749" customWidth="1"/>
    <col min="14604" max="14604" width="12.7109375" style="749" customWidth="1"/>
    <col min="14605" max="14605" width="52.7109375" style="749" customWidth="1"/>
    <col min="14606" max="14609" width="0" style="749" hidden="1" customWidth="1"/>
    <col min="14610" max="14610" width="12.28515625" style="749" customWidth="1"/>
    <col min="14611" max="14611" width="6.42578125" style="749" customWidth="1"/>
    <col min="14612" max="14612" width="12.28515625" style="749" customWidth="1"/>
    <col min="14613" max="14613" width="0" style="749" hidden="1" customWidth="1"/>
    <col min="14614" max="14614" width="3.7109375" style="749" customWidth="1"/>
    <col min="14615" max="14615" width="11.140625" style="749" bestFit="1" customWidth="1"/>
    <col min="14616" max="14617" width="10.5703125" style="749"/>
    <col min="14618" max="14618" width="11.140625" style="749" customWidth="1"/>
    <col min="14619" max="14848" width="10.5703125" style="749"/>
    <col min="14849" max="14856" width="0" style="749" hidden="1" customWidth="1"/>
    <col min="14857" max="14857" width="3.7109375" style="749" customWidth="1"/>
    <col min="14858" max="14858" width="3.85546875" style="749" customWidth="1"/>
    <col min="14859" max="14859" width="3.7109375" style="749" customWidth="1"/>
    <col min="14860" max="14860" width="12.7109375" style="749" customWidth="1"/>
    <col min="14861" max="14861" width="52.7109375" style="749" customWidth="1"/>
    <col min="14862" max="14865" width="0" style="749" hidden="1" customWidth="1"/>
    <col min="14866" max="14866" width="12.28515625" style="749" customWidth="1"/>
    <col min="14867" max="14867" width="6.42578125" style="749" customWidth="1"/>
    <col min="14868" max="14868" width="12.28515625" style="749" customWidth="1"/>
    <col min="14869" max="14869" width="0" style="749" hidden="1" customWidth="1"/>
    <col min="14870" max="14870" width="3.7109375" style="749" customWidth="1"/>
    <col min="14871" max="14871" width="11.140625" style="749" bestFit="1" customWidth="1"/>
    <col min="14872" max="14873" width="10.5703125" style="749"/>
    <col min="14874" max="14874" width="11.140625" style="749" customWidth="1"/>
    <col min="14875" max="15104" width="10.5703125" style="749"/>
    <col min="15105" max="15112" width="0" style="749" hidden="1" customWidth="1"/>
    <col min="15113" max="15113" width="3.7109375" style="749" customWidth="1"/>
    <col min="15114" max="15114" width="3.85546875" style="749" customWidth="1"/>
    <col min="15115" max="15115" width="3.7109375" style="749" customWidth="1"/>
    <col min="15116" max="15116" width="12.7109375" style="749" customWidth="1"/>
    <col min="15117" max="15117" width="52.7109375" style="749" customWidth="1"/>
    <col min="15118" max="15121" width="0" style="749" hidden="1" customWidth="1"/>
    <col min="15122" max="15122" width="12.28515625" style="749" customWidth="1"/>
    <col min="15123" max="15123" width="6.42578125" style="749" customWidth="1"/>
    <col min="15124" max="15124" width="12.28515625" style="749" customWidth="1"/>
    <col min="15125" max="15125" width="0" style="749" hidden="1" customWidth="1"/>
    <col min="15126" max="15126" width="3.7109375" style="749" customWidth="1"/>
    <col min="15127" max="15127" width="11.140625" style="749" bestFit="1" customWidth="1"/>
    <col min="15128" max="15129" width="10.5703125" style="749"/>
    <col min="15130" max="15130" width="11.140625" style="749" customWidth="1"/>
    <col min="15131" max="15360" width="10.5703125" style="749"/>
    <col min="15361" max="15368" width="0" style="749" hidden="1" customWidth="1"/>
    <col min="15369" max="15369" width="3.7109375" style="749" customWidth="1"/>
    <col min="15370" max="15370" width="3.85546875" style="749" customWidth="1"/>
    <col min="15371" max="15371" width="3.7109375" style="749" customWidth="1"/>
    <col min="15372" max="15372" width="12.7109375" style="749" customWidth="1"/>
    <col min="15373" max="15373" width="52.7109375" style="749" customWidth="1"/>
    <col min="15374" max="15377" width="0" style="749" hidden="1" customWidth="1"/>
    <col min="15378" max="15378" width="12.28515625" style="749" customWidth="1"/>
    <col min="15379" max="15379" width="6.42578125" style="749" customWidth="1"/>
    <col min="15380" max="15380" width="12.28515625" style="749" customWidth="1"/>
    <col min="15381" max="15381" width="0" style="749" hidden="1" customWidth="1"/>
    <col min="15382" max="15382" width="3.7109375" style="749" customWidth="1"/>
    <col min="15383" max="15383" width="11.140625" style="749" bestFit="1" customWidth="1"/>
    <col min="15384" max="15385" width="10.5703125" style="749"/>
    <col min="15386" max="15386" width="11.140625" style="749" customWidth="1"/>
    <col min="15387" max="15616" width="10.5703125" style="749"/>
    <col min="15617" max="15624" width="0" style="749" hidden="1" customWidth="1"/>
    <col min="15625" max="15625" width="3.7109375" style="749" customWidth="1"/>
    <col min="15626" max="15626" width="3.85546875" style="749" customWidth="1"/>
    <col min="15627" max="15627" width="3.7109375" style="749" customWidth="1"/>
    <col min="15628" max="15628" width="12.7109375" style="749" customWidth="1"/>
    <col min="15629" max="15629" width="52.7109375" style="749" customWidth="1"/>
    <col min="15630" max="15633" width="0" style="749" hidden="1" customWidth="1"/>
    <col min="15634" max="15634" width="12.28515625" style="749" customWidth="1"/>
    <col min="15635" max="15635" width="6.42578125" style="749" customWidth="1"/>
    <col min="15636" max="15636" width="12.28515625" style="749" customWidth="1"/>
    <col min="15637" max="15637" width="0" style="749" hidden="1" customWidth="1"/>
    <col min="15638" max="15638" width="3.7109375" style="749" customWidth="1"/>
    <col min="15639" max="15639" width="11.140625" style="749" bestFit="1" customWidth="1"/>
    <col min="15640" max="15641" width="10.5703125" style="749"/>
    <col min="15642" max="15642" width="11.140625" style="749" customWidth="1"/>
    <col min="15643" max="15872" width="10.5703125" style="749"/>
    <col min="15873" max="15880" width="0" style="749" hidden="1" customWidth="1"/>
    <col min="15881" max="15881" width="3.7109375" style="749" customWidth="1"/>
    <col min="15882" max="15882" width="3.85546875" style="749" customWidth="1"/>
    <col min="15883" max="15883" width="3.7109375" style="749" customWidth="1"/>
    <col min="15884" max="15884" width="12.7109375" style="749" customWidth="1"/>
    <col min="15885" max="15885" width="52.7109375" style="749" customWidth="1"/>
    <col min="15886" max="15889" width="0" style="749" hidden="1" customWidth="1"/>
    <col min="15890" max="15890" width="12.28515625" style="749" customWidth="1"/>
    <col min="15891" max="15891" width="6.42578125" style="749" customWidth="1"/>
    <col min="15892" max="15892" width="12.28515625" style="749" customWidth="1"/>
    <col min="15893" max="15893" width="0" style="749" hidden="1" customWidth="1"/>
    <col min="15894" max="15894" width="3.7109375" style="749" customWidth="1"/>
    <col min="15895" max="15895" width="11.140625" style="749" bestFit="1" customWidth="1"/>
    <col min="15896" max="15897" width="10.5703125" style="749"/>
    <col min="15898" max="15898" width="11.140625" style="749" customWidth="1"/>
    <col min="15899" max="16128" width="10.5703125" style="749"/>
    <col min="16129" max="16136" width="0" style="749" hidden="1" customWidth="1"/>
    <col min="16137" max="16137" width="3.7109375" style="749" customWidth="1"/>
    <col min="16138" max="16138" width="3.85546875" style="749" customWidth="1"/>
    <col min="16139" max="16139" width="3.7109375" style="749" customWidth="1"/>
    <col min="16140" max="16140" width="12.7109375" style="749" customWidth="1"/>
    <col min="16141" max="16141" width="52.7109375" style="749" customWidth="1"/>
    <col min="16142" max="16145" width="0" style="749" hidden="1" customWidth="1"/>
    <col min="16146" max="16146" width="12.28515625" style="749" customWidth="1"/>
    <col min="16147" max="16147" width="6.42578125" style="749" customWidth="1"/>
    <col min="16148" max="16148" width="12.28515625" style="749" customWidth="1"/>
    <col min="16149" max="16149" width="0" style="749" hidden="1" customWidth="1"/>
    <col min="16150" max="16150" width="3.7109375" style="749" customWidth="1"/>
    <col min="16151" max="16151" width="11.140625" style="749" bestFit="1" customWidth="1"/>
    <col min="16152" max="16153" width="10.5703125" style="749"/>
    <col min="16154" max="16154" width="11.140625" style="749" customWidth="1"/>
    <col min="16155" max="16384" width="10.5703125" style="749"/>
  </cols>
  <sheetData>
    <row r="1" spans="1:34" hidden="1">
      <c r="Q1" s="729"/>
      <c r="R1" s="729"/>
    </row>
    <row r="2" spans="1:34" hidden="1">
      <c r="U2" s="729"/>
    </row>
    <row r="3" spans="1:34" hidden="1"/>
    <row r="4" spans="1:34" ht="3" customHeight="1">
      <c r="J4" s="650"/>
      <c r="K4" s="650"/>
      <c r="L4" s="715"/>
      <c r="M4" s="715"/>
      <c r="N4" s="715"/>
      <c r="O4" s="753"/>
      <c r="P4" s="753"/>
      <c r="Q4" s="753"/>
      <c r="R4" s="753"/>
      <c r="S4" s="753"/>
      <c r="T4" s="753"/>
      <c r="U4" s="753"/>
    </row>
    <row r="5" spans="1:34" ht="26.1" customHeight="1">
      <c r="J5" s="650"/>
      <c r="K5" s="650"/>
      <c r="L5" s="1413" t="s">
        <v>716</v>
      </c>
      <c r="M5" s="1413"/>
      <c r="N5" s="1413"/>
      <c r="O5" s="1413"/>
      <c r="P5" s="1413"/>
      <c r="Q5" s="1413"/>
      <c r="R5" s="1413"/>
      <c r="S5" s="1413"/>
      <c r="T5" s="1413"/>
      <c r="U5" s="631"/>
    </row>
    <row r="6" spans="1:34" ht="3" customHeight="1">
      <c r="J6" s="650"/>
      <c r="K6" s="650"/>
      <c r="L6" s="715"/>
      <c r="M6" s="715"/>
      <c r="N6" s="715"/>
      <c r="O6" s="716"/>
      <c r="P6" s="716"/>
      <c r="Q6" s="716"/>
      <c r="R6" s="716"/>
      <c r="S6" s="716"/>
      <c r="T6" s="716"/>
      <c r="U6" s="716"/>
      <c r="V6" s="753"/>
    </row>
    <row r="7" spans="1:34" ht="33.75">
      <c r="J7" s="650"/>
      <c r="K7" s="650"/>
      <c r="L7" s="715"/>
      <c r="M7" s="584" t="s">
        <v>650</v>
      </c>
      <c r="N7" s="715"/>
      <c r="O7" s="1437"/>
      <c r="P7" s="1438"/>
      <c r="Q7" s="1438"/>
      <c r="R7" s="1438"/>
      <c r="S7" s="1438"/>
      <c r="T7" s="1439"/>
      <c r="U7" s="728"/>
      <c r="V7" s="753"/>
    </row>
    <row r="8" spans="1:34" s="774" customFormat="1" ht="5.25">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3"/>
      <c r="B9" s="1113"/>
      <c r="C9" s="1113"/>
      <c r="D9" s="1113"/>
      <c r="E9" s="1113"/>
      <c r="F9" s="1113"/>
      <c r="G9" s="1113"/>
      <c r="H9" s="1113"/>
      <c r="L9" s="1162"/>
      <c r="M9" s="1039"/>
      <c r="O9" s="1419"/>
      <c r="P9" s="1419"/>
      <c r="Q9" s="1419"/>
      <c r="R9" s="1419"/>
      <c r="S9" s="1419"/>
      <c r="T9" s="1419"/>
      <c r="U9" s="778"/>
      <c r="V9" s="778"/>
      <c r="X9" s="1113"/>
      <c r="Y9" s="1113"/>
      <c r="Z9" s="1113"/>
      <c r="AA9" s="1113"/>
      <c r="AB9" s="1113"/>
    </row>
    <row r="10" spans="1:34" s="537" customFormat="1" ht="18.75">
      <c r="A10" s="732"/>
      <c r="B10" s="732"/>
      <c r="C10" s="732"/>
      <c r="D10" s="732"/>
      <c r="E10" s="732"/>
      <c r="F10" s="732"/>
      <c r="G10" s="732"/>
      <c r="H10" s="732"/>
      <c r="L10" s="467"/>
      <c r="M10" s="584" t="str">
        <f>"Дата подачи заявления об "&amp;IF(datePr_ch="","утверждении","изменении") &amp; " тарифов"</f>
        <v>Дата подачи заявления об изменении тарифов</v>
      </c>
      <c r="N10" s="1117"/>
      <c r="O10" s="1420" t="str">
        <f>IF(datePr_ch="",IF(datePr="","",datePr),datePr_ch)</f>
        <v>19.09.2019</v>
      </c>
      <c r="P10" s="1420"/>
      <c r="Q10" s="1420"/>
      <c r="R10" s="1420"/>
      <c r="S10" s="1420"/>
      <c r="T10" s="1420"/>
      <c r="U10" s="728"/>
      <c r="V10" s="728"/>
      <c r="W10" s="487"/>
      <c r="X10" s="732"/>
      <c r="Y10" s="732"/>
      <c r="Z10" s="732"/>
      <c r="AA10" s="732"/>
      <c r="AB10" s="732"/>
      <c r="AC10" s="732"/>
      <c r="AD10" s="732"/>
      <c r="AE10" s="732"/>
      <c r="AF10" s="732"/>
      <c r="AG10" s="732"/>
      <c r="AH10" s="732"/>
    </row>
    <row r="11" spans="1:34" s="537" customFormat="1" ht="18.75">
      <c r="A11" s="732"/>
      <c r="B11" s="732"/>
      <c r="C11" s="732"/>
      <c r="D11" s="732"/>
      <c r="E11" s="732"/>
      <c r="F11" s="732"/>
      <c r="G11" s="732"/>
      <c r="H11" s="732"/>
      <c r="L11" s="722"/>
      <c r="M11" s="584" t="str">
        <f>"Номер подачи заявления об "&amp;IF(numberPr_ch="","утверждении","изменении") &amp; " тарифов"</f>
        <v>Номер подачи заявления об изменении тарифов</v>
      </c>
      <c r="N11" s="1117"/>
      <c r="O11" s="1420" t="str">
        <f>IF(numberPr_ch="",IF(numberPr="","",numberPr),numberPr_ch)</f>
        <v>01-13/38443</v>
      </c>
      <c r="P11" s="1420"/>
      <c r="Q11" s="1420"/>
      <c r="R11" s="1420"/>
      <c r="S11" s="1420"/>
      <c r="T11" s="1420"/>
      <c r="U11" s="728"/>
      <c r="V11" s="728"/>
      <c r="W11" s="487"/>
      <c r="X11" s="732"/>
      <c r="Y11" s="732"/>
      <c r="Z11" s="732"/>
      <c r="AA11" s="732"/>
      <c r="AB11" s="732"/>
      <c r="AC11" s="732"/>
      <c r="AD11" s="732"/>
      <c r="AE11" s="732"/>
      <c r="AF11" s="732"/>
      <c r="AG11" s="732"/>
      <c r="AH11" s="732"/>
    </row>
    <row r="12" spans="1:34" s="744" customFormat="1" ht="5.25" hidden="1">
      <c r="A12" s="1113"/>
      <c r="B12" s="1113"/>
      <c r="C12" s="1113"/>
      <c r="D12" s="1113"/>
      <c r="E12" s="1113"/>
      <c r="F12" s="1113"/>
      <c r="G12" s="1113"/>
      <c r="H12" s="1113"/>
      <c r="L12" s="1162"/>
      <c r="M12" s="1039"/>
      <c r="O12" s="1419"/>
      <c r="P12" s="1419"/>
      <c r="Q12" s="1419"/>
      <c r="R12" s="1419"/>
      <c r="S12" s="1419"/>
      <c r="T12" s="1419"/>
      <c r="U12" s="778"/>
      <c r="V12" s="778"/>
      <c r="X12" s="1113"/>
      <c r="Y12" s="1113"/>
      <c r="Z12" s="1113"/>
      <c r="AA12" s="1113"/>
      <c r="AB12" s="1113"/>
    </row>
    <row r="13" spans="1:34" s="537" customFormat="1" ht="11.25">
      <c r="A13" s="732"/>
      <c r="B13" s="732"/>
      <c r="C13" s="732"/>
      <c r="D13" s="732"/>
      <c r="E13" s="732"/>
      <c r="F13" s="732"/>
      <c r="G13" s="732"/>
      <c r="H13" s="732"/>
      <c r="L13" s="1414"/>
      <c r="M13" s="1414"/>
      <c r="N13" s="740"/>
      <c r="O13" s="728"/>
      <c r="P13" s="728"/>
      <c r="Q13" s="728"/>
      <c r="R13" s="728"/>
      <c r="S13" s="728"/>
      <c r="T13" s="728"/>
      <c r="U13" s="731" t="s">
        <v>370</v>
      </c>
      <c r="X13" s="732"/>
      <c r="Y13" s="732"/>
      <c r="Z13" s="732"/>
      <c r="AA13" s="732"/>
      <c r="AB13" s="732"/>
      <c r="AC13" s="732"/>
      <c r="AD13" s="732"/>
      <c r="AE13" s="732"/>
      <c r="AF13" s="732"/>
      <c r="AG13" s="732"/>
      <c r="AH13" s="732"/>
    </row>
    <row r="14" spans="1:34">
      <c r="J14" s="650"/>
      <c r="K14" s="650"/>
      <c r="L14" s="715"/>
      <c r="M14" s="715"/>
      <c r="N14" s="470"/>
      <c r="O14" s="1421"/>
      <c r="P14" s="1421"/>
      <c r="Q14" s="1421"/>
      <c r="R14" s="1421"/>
      <c r="S14" s="1421"/>
      <c r="T14" s="1421"/>
      <c r="U14" s="1421"/>
    </row>
    <row r="15" spans="1:34">
      <c r="J15" s="650"/>
      <c r="K15" s="650"/>
      <c r="L15" s="1350" t="s">
        <v>444</v>
      </c>
      <c r="M15" s="1350"/>
      <c r="N15" s="1350"/>
      <c r="O15" s="1350"/>
      <c r="P15" s="1350"/>
      <c r="Q15" s="1350"/>
      <c r="R15" s="1350"/>
      <c r="S15" s="1350"/>
      <c r="T15" s="1350"/>
      <c r="U15" s="1350"/>
      <c r="V15" s="1350"/>
      <c r="W15" s="1350" t="s">
        <v>445</v>
      </c>
    </row>
    <row r="16" spans="1:34" ht="14.25" customHeight="1">
      <c r="J16" s="650"/>
      <c r="K16" s="650"/>
      <c r="L16" s="1427" t="s">
        <v>90</v>
      </c>
      <c r="M16" s="1427" t="s">
        <v>601</v>
      </c>
      <c r="N16" s="628"/>
      <c r="O16" s="1428" t="s">
        <v>603</v>
      </c>
      <c r="P16" s="1429"/>
      <c r="Q16" s="1429"/>
      <c r="R16" s="1429"/>
      <c r="S16" s="1429"/>
      <c r="T16" s="1430"/>
      <c r="U16" s="1410" t="s">
        <v>338</v>
      </c>
      <c r="V16" s="1424" t="s">
        <v>273</v>
      </c>
      <c r="W16" s="1350"/>
    </row>
    <row r="17" spans="1:36" ht="14.25" customHeight="1">
      <c r="J17" s="650"/>
      <c r="K17" s="650"/>
      <c r="L17" s="1427"/>
      <c r="M17" s="1427"/>
      <c r="N17" s="629"/>
      <c r="O17" s="1433" t="s">
        <v>577</v>
      </c>
      <c r="P17" s="1431" t="s">
        <v>269</v>
      </c>
      <c r="Q17" s="1432"/>
      <c r="R17" s="1407" t="s">
        <v>614</v>
      </c>
      <c r="S17" s="1408"/>
      <c r="T17" s="1409"/>
      <c r="U17" s="1411"/>
      <c r="V17" s="1425"/>
      <c r="W17" s="1350"/>
    </row>
    <row r="18" spans="1:36" ht="33.75" customHeight="1">
      <c r="J18" s="650"/>
      <c r="K18" s="650"/>
      <c r="L18" s="1427"/>
      <c r="M18" s="1427"/>
      <c r="N18" s="630"/>
      <c r="O18" s="1434"/>
      <c r="P18" s="717" t="s">
        <v>578</v>
      </c>
      <c r="Q18" s="717" t="s">
        <v>6</v>
      </c>
      <c r="R18" s="741" t="s">
        <v>272</v>
      </c>
      <c r="S18" s="1422" t="s">
        <v>271</v>
      </c>
      <c r="T18" s="1423"/>
      <c r="U18" s="1412"/>
      <c r="V18" s="1426"/>
      <c r="W18" s="1350"/>
    </row>
    <row r="19" spans="1:36">
      <c r="J19" s="650"/>
      <c r="K19" s="536">
        <v>1</v>
      </c>
      <c r="L19" s="614" t="s">
        <v>91</v>
      </c>
      <c r="M19" s="614" t="s">
        <v>47</v>
      </c>
      <c r="N19" s="616" t="str">
        <f ca="1">OFFSET(N19,0,-1)</f>
        <v>2</v>
      </c>
      <c r="O19" s="739">
        <f ca="1">OFFSET(O19,0,-1)+1</f>
        <v>3</v>
      </c>
      <c r="P19" s="739">
        <f ca="1">OFFSET(P19,0,-1)+1</f>
        <v>4</v>
      </c>
      <c r="Q19" s="739">
        <f ca="1">OFFSET(Q19,0,-1)+1</f>
        <v>5</v>
      </c>
      <c r="R19" s="739">
        <f ca="1">OFFSET(R19,0,-1)+1</f>
        <v>6</v>
      </c>
      <c r="S19" s="1415">
        <f ca="1">OFFSET(S19,0,-1)+1</f>
        <v>7</v>
      </c>
      <c r="T19" s="1415"/>
      <c r="U19" s="739">
        <f ca="1">OFFSET(U19,0,-2)+1</f>
        <v>8</v>
      </c>
      <c r="V19" s="616">
        <f ca="1">OFFSET(V19,0,-1)</f>
        <v>8</v>
      </c>
      <c r="W19" s="739">
        <f ca="1">OFFSET(W19,0,-1)+1</f>
        <v>9</v>
      </c>
    </row>
    <row r="20" spans="1:36" ht="22.5">
      <c r="A20" s="1398">
        <v>1</v>
      </c>
      <c r="B20" s="829"/>
      <c r="C20" s="829"/>
      <c r="D20" s="829"/>
      <c r="E20" s="830"/>
      <c r="F20" s="831"/>
      <c r="G20" s="831"/>
      <c r="H20" s="831"/>
      <c r="I20" s="832"/>
      <c r="J20" s="827"/>
      <c r="K20" s="834"/>
      <c r="L20" s="742" t="e">
        <f ca="1">mergeValue(A20)</f>
        <v>#NAME?</v>
      </c>
      <c r="M20" s="608" t="s">
        <v>19</v>
      </c>
      <c r="N20" s="613"/>
      <c r="O20" s="1399"/>
      <c r="P20" s="1399"/>
      <c r="Q20" s="1399"/>
      <c r="R20" s="1399"/>
      <c r="S20" s="1399"/>
      <c r="T20" s="1399"/>
      <c r="U20" s="1399"/>
      <c r="V20" s="1399"/>
      <c r="W20" s="1121" t="s">
        <v>717</v>
      </c>
      <c r="Y20" s="775"/>
      <c r="Z20" s="775" t="str">
        <f t="shared" ref="Z20:Z33" si="0">IF(M20="","",M20 )</f>
        <v>Наименование тарифа</v>
      </c>
      <c r="AA20" s="775"/>
      <c r="AB20" s="775"/>
      <c r="AC20" s="775"/>
      <c r="AI20" s="757"/>
      <c r="AJ20" s="757"/>
    </row>
    <row r="21" spans="1:36" ht="22.5">
      <c r="A21" s="1398"/>
      <c r="B21" s="1398">
        <v>1</v>
      </c>
      <c r="C21" s="829"/>
      <c r="D21" s="829"/>
      <c r="E21" s="831"/>
      <c r="F21" s="831"/>
      <c r="G21" s="831"/>
      <c r="H21" s="831"/>
      <c r="I21" s="826"/>
      <c r="J21" s="825"/>
      <c r="K21" s="828"/>
      <c r="L21" s="742" t="e">
        <f ca="1">mergeValue(A21) &amp;"."&amp; mergeValue(B21)</f>
        <v>#NAME?</v>
      </c>
      <c r="M21" s="656" t="s">
        <v>15</v>
      </c>
      <c r="N21" s="613"/>
      <c r="O21" s="1399"/>
      <c r="P21" s="1399"/>
      <c r="Q21" s="1399"/>
      <c r="R21" s="1399"/>
      <c r="S21" s="1399"/>
      <c r="T21" s="1399"/>
      <c r="U21" s="1399"/>
      <c r="V21" s="1399"/>
      <c r="W21" s="1121" t="s">
        <v>458</v>
      </c>
      <c r="Y21" s="775"/>
      <c r="Z21" s="775" t="str">
        <f t="shared" si="0"/>
        <v>Территория действия тарифа</v>
      </c>
      <c r="AA21" s="775"/>
      <c r="AB21" s="775"/>
      <c r="AC21" s="775"/>
      <c r="AI21" s="757"/>
      <c r="AJ21" s="757"/>
    </row>
    <row r="22" spans="1:36" ht="22.5">
      <c r="A22" s="1398"/>
      <c r="B22" s="1398"/>
      <c r="C22" s="1398">
        <v>1</v>
      </c>
      <c r="D22" s="829"/>
      <c r="E22" s="831"/>
      <c r="F22" s="831"/>
      <c r="G22" s="831"/>
      <c r="H22" s="831"/>
      <c r="I22" s="833"/>
      <c r="J22" s="825"/>
      <c r="K22" s="828"/>
      <c r="L22" s="742" t="e">
        <f ca="1">mergeValue(A22) &amp;"."&amp; mergeValue(B22)&amp;"."&amp; mergeValue(C22)</f>
        <v>#NAME?</v>
      </c>
      <c r="M22" s="657" t="s">
        <v>7</v>
      </c>
      <c r="N22" s="613"/>
      <c r="O22" s="1399"/>
      <c r="P22" s="1399"/>
      <c r="Q22" s="1399"/>
      <c r="R22" s="1399"/>
      <c r="S22" s="1399"/>
      <c r="T22" s="1399"/>
      <c r="U22" s="1399"/>
      <c r="V22" s="1399"/>
      <c r="W22" s="1121" t="s">
        <v>599</v>
      </c>
      <c r="Y22" s="775"/>
      <c r="Z22" s="775" t="str">
        <f t="shared" si="0"/>
        <v xml:space="preserve">Наименование системы теплоснабжения </v>
      </c>
      <c r="AA22" s="775"/>
      <c r="AB22" s="775"/>
      <c r="AC22" s="775"/>
      <c r="AI22" s="757"/>
      <c r="AJ22" s="757"/>
    </row>
    <row r="23" spans="1:36" ht="22.5">
      <c r="A23" s="1398"/>
      <c r="B23" s="1398"/>
      <c r="C23" s="1398"/>
      <c r="D23" s="1398">
        <v>1</v>
      </c>
      <c r="E23" s="831"/>
      <c r="F23" s="831"/>
      <c r="G23" s="831"/>
      <c r="H23" s="831"/>
      <c r="I23" s="833"/>
      <c r="J23" s="825"/>
      <c r="K23" s="828"/>
      <c r="L23" s="742" t="e">
        <f ca="1">mergeValue(A23) &amp;"."&amp; mergeValue(B23)&amp;"."&amp; mergeValue(C23)&amp;"."&amp; mergeValue(D23)</f>
        <v>#NAME?</v>
      </c>
      <c r="M23" s="658" t="s">
        <v>21</v>
      </c>
      <c r="N23" s="613"/>
      <c r="O23" s="1399"/>
      <c r="P23" s="1399"/>
      <c r="Q23" s="1399"/>
      <c r="R23" s="1399"/>
      <c r="S23" s="1399"/>
      <c r="T23" s="1399"/>
      <c r="U23" s="1399"/>
      <c r="V23" s="1399"/>
      <c r="W23" s="1121" t="s">
        <v>600</v>
      </c>
      <c r="Y23" s="775"/>
      <c r="Z23" s="775" t="str">
        <f t="shared" si="0"/>
        <v xml:space="preserve">Источник тепловой энергии  </v>
      </c>
      <c r="AA23" s="775"/>
      <c r="AB23" s="775"/>
      <c r="AC23" s="775"/>
      <c r="AI23" s="757"/>
      <c r="AJ23" s="757"/>
    </row>
    <row r="24" spans="1:36" ht="78.75">
      <c r="A24" s="1398"/>
      <c r="B24" s="1398"/>
      <c r="C24" s="1398"/>
      <c r="D24" s="1398"/>
      <c r="E24" s="1398">
        <v>1</v>
      </c>
      <c r="F24" s="831"/>
      <c r="G24" s="831"/>
      <c r="H24" s="829">
        <v>1</v>
      </c>
      <c r="I24" s="1398">
        <v>1</v>
      </c>
      <c r="J24" s="831"/>
      <c r="K24" s="836"/>
      <c r="L24" s="742" t="e">
        <f ca="1">mergeValue(A24) &amp;"."&amp; mergeValue(B24)&amp;"."&amp; mergeValue(C24)&amp;"."&amp; mergeValue(D24)&amp;"."&amp; mergeValue(E24)</f>
        <v>#NAME?</v>
      </c>
      <c r="M24" s="522" t="s">
        <v>8</v>
      </c>
      <c r="N24" s="613"/>
      <c r="O24" s="1400"/>
      <c r="P24" s="1400"/>
      <c r="Q24" s="1400"/>
      <c r="R24" s="1400"/>
      <c r="S24" s="1400"/>
      <c r="T24" s="1400"/>
      <c r="U24" s="1400"/>
      <c r="V24" s="1400"/>
      <c r="W24" s="1121" t="s">
        <v>718</v>
      </c>
      <c r="Y24" s="775"/>
      <c r="Z24" s="775" t="str">
        <f t="shared" si="0"/>
        <v>Схема подключения теплопотребляющей установки к коллектору источника тепловой энергии</v>
      </c>
      <c r="AA24" s="775"/>
      <c r="AB24" s="775"/>
      <c r="AC24" s="775"/>
      <c r="AI24" s="757"/>
      <c r="AJ24" s="757"/>
    </row>
    <row r="25" spans="1:36" ht="33.75">
      <c r="A25" s="1398"/>
      <c r="B25" s="1398"/>
      <c r="C25" s="1398"/>
      <c r="D25" s="1398"/>
      <c r="E25" s="1398"/>
      <c r="F25" s="1398">
        <v>1</v>
      </c>
      <c r="G25" s="829"/>
      <c r="H25" s="829"/>
      <c r="I25" s="1398"/>
      <c r="J25" s="1398">
        <v>1</v>
      </c>
      <c r="K25" s="837"/>
      <c r="L25" s="742" t="e">
        <f ca="1">mergeValue(A25) &amp;"."&amp; mergeValue(B25)&amp;"."&amp; mergeValue(C25)&amp;"."&amp; mergeValue(D25)&amp;"."&amp; mergeValue(E25)&amp;"."&amp; mergeValue(F25)</f>
        <v>#NAME?</v>
      </c>
      <c r="M25" s="523" t="s">
        <v>9</v>
      </c>
      <c r="N25" s="613"/>
      <c r="O25" s="1400"/>
      <c r="P25" s="1400"/>
      <c r="Q25" s="1400"/>
      <c r="R25" s="1400"/>
      <c r="S25" s="1400"/>
      <c r="T25" s="1400"/>
      <c r="U25" s="1400"/>
      <c r="V25" s="1400"/>
      <c r="W25" s="1121" t="s">
        <v>719</v>
      </c>
      <c r="Y25" s="775"/>
      <c r="Z25" s="775" t="str">
        <f t="shared" si="0"/>
        <v>Группа потребителей</v>
      </c>
      <c r="AA25" s="775"/>
      <c r="AB25" s="775"/>
      <c r="AC25" s="775"/>
      <c r="AI25" s="757"/>
      <c r="AJ25" s="757"/>
    </row>
    <row r="26" spans="1:36" ht="122.1" customHeight="1">
      <c r="A26" s="1398"/>
      <c r="B26" s="1398"/>
      <c r="C26" s="1398"/>
      <c r="D26" s="1398"/>
      <c r="E26" s="1398"/>
      <c r="F26" s="1398"/>
      <c r="G26" s="829">
        <v>1</v>
      </c>
      <c r="H26" s="829"/>
      <c r="I26" s="1398"/>
      <c r="J26" s="1398"/>
      <c r="K26" s="837">
        <v>1</v>
      </c>
      <c r="L26" s="742" t="e">
        <f ca="1">mergeValue(A26) &amp;"."&amp; mergeValue(B26)&amp;"."&amp; mergeValue(C26)&amp;"."&amp; mergeValue(D26)&amp;"."&amp; mergeValue(E26)&amp;"."&amp; mergeValue(F26)&amp;"."&amp; mergeValue(G26)</f>
        <v>#NAME?</v>
      </c>
      <c r="M26" s="1081"/>
      <c r="N26" s="613"/>
      <c r="O26" s="724"/>
      <c r="P26" s="724"/>
      <c r="Q26" s="1033"/>
      <c r="R26" s="1405"/>
      <c r="S26" s="1406" t="s">
        <v>82</v>
      </c>
      <c r="T26" s="1405"/>
      <c r="U26" s="1406" t="s">
        <v>83</v>
      </c>
      <c r="V26" s="724"/>
      <c r="W26" s="1416" t="s">
        <v>720</v>
      </c>
      <c r="X26" s="757" t="e">
        <f ca="1">strCheckDate(O27:V27)</f>
        <v>#NAME?</v>
      </c>
      <c r="Y26" s="775"/>
      <c r="Z26" s="775" t="str">
        <f t="shared" si="0"/>
        <v/>
      </c>
      <c r="AA26" s="775"/>
      <c r="AB26" s="775"/>
      <c r="AC26" s="775"/>
      <c r="AI26" s="757"/>
      <c r="AJ26" s="757"/>
    </row>
    <row r="27" spans="1:36" ht="11.25" hidden="1">
      <c r="A27" s="1398"/>
      <c r="B27" s="1398"/>
      <c r="C27" s="1398"/>
      <c r="D27" s="1398"/>
      <c r="E27" s="1398"/>
      <c r="F27" s="1398"/>
      <c r="G27" s="829"/>
      <c r="H27" s="829"/>
      <c r="I27" s="1398"/>
      <c r="J27" s="1398"/>
      <c r="K27" s="837"/>
      <c r="L27" s="750"/>
      <c r="M27" s="613"/>
      <c r="N27" s="613"/>
      <c r="O27" s="724"/>
      <c r="P27" s="724"/>
      <c r="Q27" s="730" t="str">
        <f>R26 &amp; "-" &amp; T26</f>
        <v>-</v>
      </c>
      <c r="R27" s="1405"/>
      <c r="S27" s="1406"/>
      <c r="T27" s="1405"/>
      <c r="U27" s="1406"/>
      <c r="V27" s="724"/>
      <c r="W27" s="1417"/>
      <c r="Y27" s="775"/>
      <c r="Z27" s="775" t="str">
        <f t="shared" si="0"/>
        <v/>
      </c>
      <c r="AA27" s="775"/>
      <c r="AB27" s="775"/>
      <c r="AC27" s="775"/>
      <c r="AI27" s="757"/>
      <c r="AJ27" s="757"/>
    </row>
    <row r="28" spans="1:36" ht="15" customHeight="1">
      <c r="A28" s="1398"/>
      <c r="B28" s="1398"/>
      <c r="C28" s="1398"/>
      <c r="D28" s="1398"/>
      <c r="E28" s="1398"/>
      <c r="F28" s="1398"/>
      <c r="G28" s="831"/>
      <c r="H28" s="829"/>
      <c r="I28" s="1398"/>
      <c r="J28" s="1398"/>
      <c r="K28" s="836"/>
      <c r="L28" s="652"/>
      <c r="M28" s="525" t="s">
        <v>24</v>
      </c>
      <c r="N28" s="726"/>
      <c r="O28" s="726"/>
      <c r="P28" s="726"/>
      <c r="Q28" s="726"/>
      <c r="R28" s="726"/>
      <c r="S28" s="726"/>
      <c r="T28" s="726"/>
      <c r="U28" s="726"/>
      <c r="V28" s="723"/>
      <c r="W28" s="1418"/>
      <c r="Y28" s="775"/>
      <c r="Z28" s="775" t="str">
        <f t="shared" si="0"/>
        <v>Добавить вид теплоносителя (параметры теплоносителя)</v>
      </c>
      <c r="AA28" s="775"/>
      <c r="AB28" s="775"/>
      <c r="AC28" s="775"/>
      <c r="AI28" s="757"/>
      <c r="AJ28" s="757"/>
    </row>
    <row r="29" spans="1:36" ht="15" customHeight="1">
      <c r="A29" s="1398"/>
      <c r="B29" s="1398"/>
      <c r="C29" s="1398"/>
      <c r="D29" s="1398"/>
      <c r="E29" s="1398"/>
      <c r="F29" s="831"/>
      <c r="G29" s="831"/>
      <c r="H29" s="829"/>
      <c r="I29" s="1398"/>
      <c r="J29" s="831"/>
      <c r="K29" s="836"/>
      <c r="L29" s="652"/>
      <c r="M29" s="524" t="s">
        <v>10</v>
      </c>
      <c r="N29" s="726"/>
      <c r="O29" s="726"/>
      <c r="P29" s="726"/>
      <c r="Q29" s="726"/>
      <c r="R29" s="726"/>
      <c r="S29" s="726"/>
      <c r="T29" s="726"/>
      <c r="U29" s="725"/>
      <c r="V29" s="726"/>
      <c r="W29" s="632"/>
      <c r="Y29" s="775"/>
      <c r="Z29" s="775" t="str">
        <f t="shared" si="0"/>
        <v>Добавить группу потребителей</v>
      </c>
      <c r="AA29" s="775"/>
      <c r="AB29" s="775"/>
      <c r="AC29" s="775"/>
      <c r="AI29" s="757"/>
      <c r="AJ29" s="757"/>
    </row>
    <row r="30" spans="1:36" ht="15" customHeight="1">
      <c r="A30" s="1398"/>
      <c r="B30" s="1398"/>
      <c r="C30" s="1398"/>
      <c r="D30" s="1398"/>
      <c r="E30" s="835"/>
      <c r="F30" s="831"/>
      <c r="G30" s="831"/>
      <c r="H30" s="831"/>
      <c r="I30" s="827"/>
      <c r="J30" s="824"/>
      <c r="K30" s="834"/>
      <c r="L30" s="652"/>
      <c r="M30" s="721" t="s">
        <v>11</v>
      </c>
      <c r="N30" s="726"/>
      <c r="O30" s="726"/>
      <c r="P30" s="726"/>
      <c r="Q30" s="726"/>
      <c r="R30" s="726"/>
      <c r="S30" s="726"/>
      <c r="T30" s="726"/>
      <c r="U30" s="725"/>
      <c r="V30" s="726"/>
      <c r="W30" s="632"/>
      <c r="Y30" s="775"/>
      <c r="Z30" s="775" t="str">
        <f t="shared" si="0"/>
        <v>Добавить схему подключения</v>
      </c>
      <c r="AA30" s="775"/>
      <c r="AB30" s="775"/>
      <c r="AC30" s="775"/>
      <c r="AI30" s="757"/>
      <c r="AJ30" s="757"/>
    </row>
    <row r="31" spans="1:36" ht="15" customHeight="1">
      <c r="A31" s="1398"/>
      <c r="B31" s="1398"/>
      <c r="C31" s="1398"/>
      <c r="D31" s="835"/>
      <c r="E31" s="835"/>
      <c r="F31" s="831"/>
      <c r="G31" s="831"/>
      <c r="H31" s="831"/>
      <c r="I31" s="827"/>
      <c r="J31" s="824"/>
      <c r="K31" s="834"/>
      <c r="L31" s="652"/>
      <c r="M31" s="720" t="s">
        <v>16</v>
      </c>
      <c r="N31" s="726"/>
      <c r="O31" s="726"/>
      <c r="P31" s="726"/>
      <c r="Q31" s="726"/>
      <c r="R31" s="726"/>
      <c r="S31" s="726"/>
      <c r="T31" s="726"/>
      <c r="U31" s="725"/>
      <c r="V31" s="726"/>
      <c r="W31" s="632"/>
      <c r="Y31" s="775"/>
      <c r="Z31" s="775" t="str">
        <f t="shared" si="0"/>
        <v>Добавить источник тепловой энергии</v>
      </c>
      <c r="AA31" s="775"/>
      <c r="AB31" s="775"/>
      <c r="AC31" s="775"/>
      <c r="AI31" s="757"/>
      <c r="AJ31" s="757"/>
    </row>
    <row r="32" spans="1:36" ht="15" customHeight="1">
      <c r="A32" s="1398"/>
      <c r="B32" s="1398"/>
      <c r="C32" s="835"/>
      <c r="D32" s="835"/>
      <c r="E32" s="835"/>
      <c r="F32" s="835"/>
      <c r="G32" s="840"/>
      <c r="H32" s="827"/>
      <c r="I32" s="838"/>
      <c r="J32" s="824"/>
      <c r="K32" s="839"/>
      <c r="L32" s="652"/>
      <c r="M32" s="719" t="s">
        <v>17</v>
      </c>
      <c r="N32" s="726"/>
      <c r="O32" s="726"/>
      <c r="P32" s="726"/>
      <c r="Q32" s="726"/>
      <c r="R32" s="726"/>
      <c r="S32" s="726"/>
      <c r="T32" s="726"/>
      <c r="U32" s="725"/>
      <c r="V32" s="726"/>
      <c r="W32" s="632"/>
      <c r="Y32" s="775"/>
      <c r="Z32" s="775" t="str">
        <f t="shared" si="0"/>
        <v>Добавить наименование системы теплоснабжения</v>
      </c>
      <c r="AA32" s="775"/>
      <c r="AB32" s="775"/>
      <c r="AC32" s="775"/>
      <c r="AI32" s="757"/>
      <c r="AJ32" s="757"/>
    </row>
    <row r="33" spans="1:36" ht="15" customHeight="1">
      <c r="A33" s="1398"/>
      <c r="B33" s="835"/>
      <c r="C33" s="835"/>
      <c r="D33" s="835"/>
      <c r="E33" s="835"/>
      <c r="F33" s="835"/>
      <c r="G33" s="840"/>
      <c r="H33" s="827"/>
      <c r="I33" s="827"/>
      <c r="J33" s="824"/>
      <c r="K33" s="834"/>
      <c r="L33" s="652"/>
      <c r="M33" s="694" t="s">
        <v>18</v>
      </c>
      <c r="N33" s="726"/>
      <c r="O33" s="726"/>
      <c r="P33" s="726"/>
      <c r="Q33" s="726"/>
      <c r="R33" s="726"/>
      <c r="S33" s="726"/>
      <c r="T33" s="726"/>
      <c r="U33" s="725"/>
      <c r="V33" s="726"/>
      <c r="W33" s="632"/>
      <c r="Y33" s="775"/>
      <c r="Z33" s="775" t="str">
        <f t="shared" si="0"/>
        <v>Добавить территорию действия тарифа</v>
      </c>
      <c r="AA33" s="775"/>
      <c r="AB33" s="775"/>
      <c r="AC33" s="775"/>
      <c r="AI33" s="757"/>
      <c r="AJ33" s="757"/>
    </row>
    <row r="34" spans="1:36" s="703" customFormat="1" ht="15" customHeight="1">
      <c r="A34" s="823"/>
      <c r="B34" s="823"/>
      <c r="C34" s="823"/>
      <c r="D34" s="823"/>
      <c r="E34" s="823"/>
      <c r="F34" s="823"/>
      <c r="G34" s="823"/>
      <c r="H34" s="823"/>
      <c r="I34" s="823"/>
      <c r="J34" s="823"/>
      <c r="K34" s="823"/>
      <c r="L34" s="461"/>
      <c r="M34" s="697" t="s">
        <v>307</v>
      </c>
      <c r="N34" s="726"/>
      <c r="O34" s="726"/>
      <c r="P34" s="726"/>
      <c r="Q34" s="726"/>
      <c r="R34" s="726"/>
      <c r="S34" s="726"/>
      <c r="T34" s="726"/>
      <c r="U34" s="725"/>
      <c r="V34" s="726"/>
      <c r="W34" s="632"/>
      <c r="X34" s="683"/>
      <c r="Y34" s="683"/>
      <c r="Z34" s="683"/>
      <c r="AA34" s="683"/>
      <c r="AB34" s="683"/>
      <c r="AC34" s="683"/>
      <c r="AD34" s="683"/>
      <c r="AE34" s="683"/>
      <c r="AF34" s="683"/>
      <c r="AG34" s="683"/>
      <c r="AH34" s="683"/>
    </row>
    <row r="35" spans="1:36" ht="11.25">
      <c r="A35" s="749"/>
      <c r="B35" s="749"/>
      <c r="C35" s="749"/>
      <c r="D35" s="749"/>
      <c r="E35" s="749"/>
      <c r="F35" s="749"/>
      <c r="G35" s="749"/>
      <c r="H35" s="749"/>
      <c r="I35" s="749"/>
      <c r="J35" s="749"/>
      <c r="K35" s="749"/>
      <c r="X35" s="749"/>
      <c r="Y35" s="749"/>
      <c r="Z35" s="749"/>
      <c r="AA35" s="749"/>
      <c r="AB35" s="749"/>
      <c r="AC35" s="749"/>
      <c r="AD35" s="749"/>
      <c r="AE35" s="749"/>
      <c r="AF35" s="749"/>
      <c r="AG35" s="749"/>
      <c r="AH35" s="749"/>
    </row>
    <row r="36" spans="1:36" ht="105.75" customHeight="1">
      <c r="L36" s="1">
        <v>1</v>
      </c>
      <c r="M36" s="1391" t="s">
        <v>721</v>
      </c>
      <c r="N36" s="1391"/>
      <c r="O36" s="1391"/>
      <c r="P36" s="1391"/>
      <c r="Q36" s="1391"/>
      <c r="R36" s="1391"/>
      <c r="S36" s="1391"/>
      <c r="T36" s="1391"/>
      <c r="U36" s="1391"/>
      <c r="V36" s="1391"/>
      <c r="W36" s="1391"/>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182</v>
      </c>
    </row>
    <row r="2" spans="1:20" ht="22.5">
      <c r="F2" s="1392" t="s">
        <v>469</v>
      </c>
      <c r="G2" s="1393"/>
      <c r="H2" s="1394"/>
      <c r="I2" s="607"/>
    </row>
    <row r="3" spans="1:20" ht="3" customHeight="1"/>
    <row r="4" spans="1:20" s="537" customFormat="1" ht="11.25">
      <c r="A4" s="557"/>
      <c r="B4" s="557"/>
      <c r="C4" s="557"/>
      <c r="D4" s="557"/>
      <c r="F4" s="1350" t="s">
        <v>444</v>
      </c>
      <c r="G4" s="1350"/>
      <c r="H4" s="1350"/>
      <c r="I4" s="139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39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23.09.2019</v>
      </c>
      <c r="I7" s="548" t="s">
        <v>471</v>
      </c>
      <c r="J7" s="582"/>
      <c r="K7" s="557"/>
      <c r="L7" s="557"/>
      <c r="M7" s="557"/>
      <c r="N7" s="557"/>
      <c r="O7" s="557"/>
      <c r="P7" s="557"/>
      <c r="Q7" s="557"/>
      <c r="R7" s="557"/>
      <c r="S7" s="557"/>
      <c r="T7" s="557"/>
    </row>
    <row r="8" spans="1:20" s="537" customFormat="1" ht="45">
      <c r="A8" s="139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39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39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c r="O11" s="557"/>
      <c r="P11" s="557"/>
      <c r="Q11" s="557"/>
      <c r="R11" s="557"/>
      <c r="S11" s="557"/>
      <c r="T11" s="557"/>
    </row>
    <row r="12" spans="1:20" s="537" customFormat="1" ht="22.5">
      <c r="A12" s="1396"/>
      <c r="B12" s="1396"/>
      <c r="C12" s="139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396"/>
      <c r="B13" s="1396"/>
      <c r="C13" s="1396"/>
      <c r="D13" s="590">
        <v>1</v>
      </c>
      <c r="F13" s="583" t="e">
        <f ca="1">"4."&amp;mergeValue(A13) &amp;"."&amp;mergeValue(B13)&amp;"."&amp;mergeValue(C13)&amp;"."&amp;mergeValue(D13)</f>
        <v>#NAME?</v>
      </c>
      <c r="G13" s="600" t="s">
        <v>476</v>
      </c>
      <c r="H13" s="571"/>
      <c r="I13" s="1397" t="s">
        <v>568</v>
      </c>
      <c r="J13" s="582"/>
      <c r="K13" s="557"/>
      <c r="L13" s="557"/>
      <c r="M13" s="557"/>
      <c r="N13" s="557"/>
      <c r="O13" s="557"/>
      <c r="P13" s="557"/>
      <c r="Q13" s="557"/>
      <c r="R13" s="557"/>
      <c r="S13" s="557"/>
      <c r="T13" s="557"/>
    </row>
    <row r="14" spans="1:20" s="537" customFormat="1" ht="18.75">
      <c r="A14" s="1396"/>
      <c r="B14" s="1396"/>
      <c r="C14" s="1396"/>
      <c r="D14" s="590"/>
      <c r="F14" s="586"/>
      <c r="G14" s="518" t="s">
        <v>4</v>
      </c>
      <c r="H14" s="591"/>
      <c r="I14" s="1397"/>
      <c r="J14" s="582"/>
      <c r="K14" s="557"/>
      <c r="L14" s="557"/>
      <c r="M14" s="557"/>
      <c r="N14" s="557"/>
      <c r="O14" s="557"/>
      <c r="P14" s="557"/>
      <c r="Q14" s="557"/>
      <c r="R14" s="557"/>
      <c r="S14" s="557"/>
      <c r="T14" s="557"/>
    </row>
    <row r="15" spans="1:20" s="537" customFormat="1" ht="18.75">
      <c r="A15" s="1396"/>
      <c r="B15" s="1396"/>
      <c r="C15" s="590"/>
      <c r="D15" s="590"/>
      <c r="F15" s="601"/>
      <c r="G15" s="544" t="s">
        <v>400</v>
      </c>
      <c r="H15" s="602"/>
      <c r="I15" s="603"/>
      <c r="J15" s="582"/>
      <c r="K15" s="557"/>
      <c r="L15" s="557"/>
      <c r="M15" s="557"/>
      <c r="N15" s="557"/>
      <c r="O15" s="557"/>
      <c r="P15" s="557"/>
      <c r="Q15" s="557"/>
      <c r="R15" s="557"/>
      <c r="S15" s="557"/>
      <c r="T15" s="557"/>
    </row>
    <row r="16" spans="1:20" s="537" customFormat="1" ht="18.75">
      <c r="A16" s="139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391" t="s">
        <v>570</v>
      </c>
      <c r="H19" s="139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8"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8"/>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413" t="s">
        <v>716</v>
      </c>
      <c r="M5" s="1413"/>
      <c r="N5" s="1413"/>
      <c r="O5" s="1413"/>
      <c r="P5" s="1413"/>
      <c r="Q5" s="1413"/>
      <c r="R5" s="1413"/>
      <c r="S5" s="1413"/>
      <c r="T5" s="1413"/>
      <c r="U5" s="465"/>
    </row>
    <row r="6" spans="1:33" ht="3" customHeight="1">
      <c r="J6" s="450"/>
      <c r="K6" s="450"/>
      <c r="L6" s="446"/>
      <c r="M6" s="446"/>
      <c r="N6" s="446"/>
      <c r="O6" s="449"/>
      <c r="P6" s="449"/>
      <c r="Q6" s="449"/>
      <c r="R6" s="449"/>
      <c r="S6" s="449"/>
      <c r="T6" s="449"/>
      <c r="U6" s="446"/>
    </row>
    <row r="7" spans="1:33"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33" s="460" customFormat="1" ht="18.75">
      <c r="A8" s="479"/>
      <c r="B8" s="479"/>
      <c r="C8" s="479"/>
      <c r="D8" s="479"/>
      <c r="E8" s="479"/>
      <c r="F8" s="479"/>
      <c r="G8" s="479"/>
      <c r="H8" s="479"/>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549"/>
      <c r="V8" s="549"/>
      <c r="W8" s="487"/>
      <c r="X8" s="473"/>
      <c r="Y8" s="473"/>
      <c r="Z8" s="473"/>
      <c r="AA8" s="473"/>
      <c r="AB8" s="473"/>
      <c r="AC8" s="473"/>
      <c r="AD8" s="473"/>
      <c r="AE8" s="473"/>
      <c r="AF8" s="473"/>
      <c r="AG8" s="473"/>
    </row>
    <row r="9" spans="1:33" s="460" customFormat="1" ht="18.75">
      <c r="A9" s="479"/>
      <c r="B9" s="479"/>
      <c r="C9" s="479"/>
      <c r="D9" s="479"/>
      <c r="E9" s="479"/>
      <c r="F9" s="479"/>
      <c r="G9" s="479"/>
      <c r="H9" s="479"/>
      <c r="L9" s="145"/>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549"/>
      <c r="V9" s="549"/>
      <c r="W9" s="487"/>
      <c r="X9" s="473"/>
      <c r="Y9" s="473"/>
      <c r="Z9" s="473"/>
      <c r="AA9" s="473"/>
      <c r="AB9" s="473"/>
      <c r="AC9" s="473"/>
      <c r="AD9" s="473"/>
      <c r="AE9" s="473"/>
      <c r="AF9" s="473"/>
      <c r="AG9" s="473"/>
    </row>
    <row r="10" spans="1:33"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33" s="460" customFormat="1" ht="11.25" hidden="1">
      <c r="A11" s="479"/>
      <c r="B11" s="479"/>
      <c r="C11" s="479"/>
      <c r="D11" s="479"/>
      <c r="E11" s="479"/>
      <c r="F11" s="479"/>
      <c r="G11" s="479"/>
      <c r="H11" s="479"/>
      <c r="L11" s="145"/>
      <c r="M11" s="145"/>
      <c r="N11" s="457"/>
      <c r="O11" s="466"/>
      <c r="P11" s="466"/>
      <c r="Q11" s="466"/>
      <c r="R11" s="466"/>
      <c r="S11" s="466"/>
      <c r="T11" s="466"/>
      <c r="U11" s="471" t="s">
        <v>370</v>
      </c>
      <c r="X11" s="473"/>
      <c r="Y11" s="473"/>
      <c r="Z11" s="473"/>
      <c r="AA11" s="473"/>
      <c r="AB11" s="473"/>
      <c r="AC11" s="473"/>
      <c r="AD11" s="473"/>
      <c r="AE11" s="473"/>
      <c r="AF11" s="473"/>
      <c r="AG11" s="473"/>
    </row>
    <row r="12" spans="1:33" ht="15" customHeight="1">
      <c r="H12" s="478" t="s">
        <v>91</v>
      </c>
      <c r="J12" s="450"/>
      <c r="K12" s="450"/>
      <c r="L12" s="446"/>
      <c r="M12" s="446"/>
      <c r="N12" s="446"/>
      <c r="O12" s="1441"/>
      <c r="P12" s="1441"/>
      <c r="Q12" s="1441"/>
      <c r="R12" s="1441"/>
      <c r="S12" s="1441"/>
      <c r="T12" s="1441"/>
      <c r="U12" s="1441"/>
    </row>
    <row r="13" spans="1:33">
      <c r="J13" s="450"/>
      <c r="K13" s="450"/>
      <c r="L13" s="1350" t="s">
        <v>444</v>
      </c>
      <c r="M13" s="1350"/>
      <c r="N13" s="1350"/>
      <c r="O13" s="1350"/>
      <c r="P13" s="1350"/>
      <c r="Q13" s="1350"/>
      <c r="R13" s="1350"/>
      <c r="S13" s="1350"/>
      <c r="T13" s="1350"/>
      <c r="U13" s="1350"/>
      <c r="V13" s="1350"/>
      <c r="W13" s="1350" t="s">
        <v>445</v>
      </c>
    </row>
    <row r="14" spans="1:33" ht="14.25" customHeight="1">
      <c r="J14" s="450"/>
      <c r="K14" s="450"/>
      <c r="L14" s="1427" t="s">
        <v>90</v>
      </c>
      <c r="M14" s="1427" t="s">
        <v>601</v>
      </c>
      <c r="N14" s="443"/>
      <c r="O14" s="1428" t="s">
        <v>603</v>
      </c>
      <c r="P14" s="1429"/>
      <c r="Q14" s="1429"/>
      <c r="R14" s="1429"/>
      <c r="S14" s="1429"/>
      <c r="T14" s="1430"/>
      <c r="U14" s="1410" t="s">
        <v>338</v>
      </c>
      <c r="V14" s="1440" t="s">
        <v>273</v>
      </c>
      <c r="W14" s="1350"/>
    </row>
    <row r="15" spans="1:33" ht="14.25" customHeight="1">
      <c r="J15" s="450"/>
      <c r="K15" s="450"/>
      <c r="L15" s="1427"/>
      <c r="M15" s="1427"/>
      <c r="N15" s="442"/>
      <c r="O15" s="1433" t="s">
        <v>602</v>
      </c>
      <c r="P15" s="622"/>
      <c r="Q15" s="622"/>
      <c r="R15" s="1408" t="s">
        <v>614</v>
      </c>
      <c r="S15" s="1408"/>
      <c r="T15" s="1409"/>
      <c r="U15" s="1411"/>
      <c r="V15" s="1440"/>
      <c r="W15" s="1350"/>
    </row>
    <row r="16" spans="1:33" ht="30.75" customHeight="1">
      <c r="J16" s="450"/>
      <c r="K16" s="450"/>
      <c r="L16" s="1427"/>
      <c r="M16" s="1427"/>
      <c r="N16" s="441"/>
      <c r="O16" s="1434"/>
      <c r="P16" s="620"/>
      <c r="Q16" s="621"/>
      <c r="R16" s="504" t="s">
        <v>272</v>
      </c>
      <c r="S16" s="1422" t="s">
        <v>271</v>
      </c>
      <c r="T16" s="1423"/>
      <c r="U16" s="1412"/>
      <c r="V16" s="1440"/>
      <c r="W16" s="1350"/>
    </row>
    <row r="17" spans="1:33">
      <c r="J17" s="450"/>
      <c r="K17" s="458">
        <v>1</v>
      </c>
      <c r="L17" s="604" t="s">
        <v>91</v>
      </c>
      <c r="M17" s="604" t="s">
        <v>47</v>
      </c>
      <c r="N17" s="477" t="s">
        <v>47</v>
      </c>
      <c r="O17" s="605">
        <f ca="1">OFFSET(O17,0,-1)+1</f>
        <v>3</v>
      </c>
      <c r="P17" s="606">
        <f ca="1">OFFSET(P17,0,-1)</f>
        <v>3</v>
      </c>
      <c r="Q17" s="606">
        <f ca="1">OFFSET(Q17,0,-1)</f>
        <v>3</v>
      </c>
      <c r="R17" s="605">
        <f ca="1">OFFSET(R17,0,-1)+1</f>
        <v>4</v>
      </c>
      <c r="S17" s="1443">
        <f ca="1">OFFSET(S17,0,-1)+1</f>
        <v>5</v>
      </c>
      <c r="T17" s="1443"/>
      <c r="U17" s="605">
        <f ca="1">OFFSET(U17,0,-2)+1</f>
        <v>6</v>
      </c>
      <c r="V17" s="606">
        <f ca="1">OFFSET(V17,0,-1)</f>
        <v>6</v>
      </c>
      <c r="W17" s="605">
        <f ca="1">OFFSET(W17,0,-1)+1</f>
        <v>7</v>
      </c>
    </row>
    <row r="18" spans="1:33" ht="22.5">
      <c r="A18" s="1398">
        <v>1</v>
      </c>
      <c r="B18" s="847"/>
      <c r="C18" s="847"/>
      <c r="D18" s="847"/>
      <c r="E18" s="848"/>
      <c r="F18" s="849"/>
      <c r="G18" s="849"/>
      <c r="H18" s="849"/>
      <c r="I18" s="850"/>
      <c r="J18" s="845"/>
      <c r="K18" s="852"/>
      <c r="L18" s="560" t="e">
        <f ca="1">mergeValue(A18)</f>
        <v>#NAME?</v>
      </c>
      <c r="M18" s="608" t="s">
        <v>19</v>
      </c>
      <c r="N18" s="547"/>
      <c r="O18" s="1442"/>
      <c r="P18" s="1442"/>
      <c r="Q18" s="1442"/>
      <c r="R18" s="1442"/>
      <c r="S18" s="1442"/>
      <c r="T18" s="1442"/>
      <c r="U18" s="1442"/>
      <c r="V18" s="1442"/>
      <c r="W18" s="1121" t="s">
        <v>717</v>
      </c>
    </row>
    <row r="19" spans="1:33" ht="22.5">
      <c r="A19" s="1398"/>
      <c r="B19" s="1398">
        <v>1</v>
      </c>
      <c r="C19" s="847"/>
      <c r="D19" s="847"/>
      <c r="E19" s="849"/>
      <c r="F19" s="849"/>
      <c r="G19" s="849"/>
      <c r="H19" s="849"/>
      <c r="I19" s="844"/>
      <c r="J19" s="843"/>
      <c r="K19" s="846"/>
      <c r="L19" s="560" t="e">
        <f ca="1">mergeValue(A19) &amp;"."&amp; mergeValue(B19)</f>
        <v>#NAME?</v>
      </c>
      <c r="M19" s="514" t="s">
        <v>15</v>
      </c>
      <c r="N19" s="547"/>
      <c r="O19" s="1442"/>
      <c r="P19" s="1442"/>
      <c r="Q19" s="1442"/>
      <c r="R19" s="1442"/>
      <c r="S19" s="1442"/>
      <c r="T19" s="1442"/>
      <c r="U19" s="1442"/>
      <c r="V19" s="1442"/>
      <c r="W19" s="1121" t="s">
        <v>458</v>
      </c>
    </row>
    <row r="20" spans="1:33" ht="22.5">
      <c r="A20" s="1398"/>
      <c r="B20" s="1398"/>
      <c r="C20" s="1398">
        <v>1</v>
      </c>
      <c r="D20" s="847"/>
      <c r="E20" s="849"/>
      <c r="F20" s="849"/>
      <c r="G20" s="849"/>
      <c r="H20" s="849"/>
      <c r="I20" s="851"/>
      <c r="J20" s="843"/>
      <c r="K20" s="846"/>
      <c r="L20" s="560" t="e">
        <f ca="1">mergeValue(A20) &amp;"."&amp; mergeValue(B20)&amp;"."&amp; mergeValue(C20)</f>
        <v>#NAME?</v>
      </c>
      <c r="M20" s="515" t="s">
        <v>7</v>
      </c>
      <c r="N20" s="547"/>
      <c r="O20" s="1442"/>
      <c r="P20" s="1442"/>
      <c r="Q20" s="1442"/>
      <c r="R20" s="1442"/>
      <c r="S20" s="1442"/>
      <c r="T20" s="1442"/>
      <c r="U20" s="1442"/>
      <c r="V20" s="1442"/>
      <c r="W20" s="1121" t="s">
        <v>599</v>
      </c>
    </row>
    <row r="21" spans="1:33" ht="22.5">
      <c r="A21" s="1398"/>
      <c r="B21" s="1398"/>
      <c r="C21" s="1398"/>
      <c r="D21" s="1398">
        <v>1</v>
      </c>
      <c r="E21" s="849"/>
      <c r="F21" s="849"/>
      <c r="G21" s="849"/>
      <c r="H21" s="849"/>
      <c r="I21" s="851"/>
      <c r="J21" s="843"/>
      <c r="K21" s="846"/>
      <c r="L21" s="560" t="e">
        <f ca="1">mergeValue(A21) &amp;"."&amp; mergeValue(B21)&amp;"."&amp; mergeValue(C21)&amp;"."&amp; mergeValue(D21)</f>
        <v>#NAME?</v>
      </c>
      <c r="M21" s="516" t="s">
        <v>21</v>
      </c>
      <c r="N21" s="547"/>
      <c r="O21" s="1442"/>
      <c r="P21" s="1442"/>
      <c r="Q21" s="1442"/>
      <c r="R21" s="1442"/>
      <c r="S21" s="1442"/>
      <c r="T21" s="1442"/>
      <c r="U21" s="1442"/>
      <c r="V21" s="1442"/>
      <c r="W21" s="1121" t="s">
        <v>600</v>
      </c>
    </row>
    <row r="22" spans="1:33" ht="78.75">
      <c r="A22" s="1398"/>
      <c r="B22" s="1398"/>
      <c r="C22" s="1398"/>
      <c r="D22" s="1398"/>
      <c r="E22" s="1398">
        <v>1</v>
      </c>
      <c r="F22" s="849"/>
      <c r="G22" s="849"/>
      <c r="H22" s="847">
        <v>1</v>
      </c>
      <c r="I22" s="1398">
        <v>1</v>
      </c>
      <c r="J22" s="849"/>
      <c r="K22" s="854"/>
      <c r="L22" s="560" t="e">
        <f ca="1">mergeValue(A22) &amp;"."&amp; mergeValue(B22)&amp;"."&amp; mergeValue(C22)&amp;"."&amp; mergeValue(D22)&amp;"."&amp; mergeValue(E22)</f>
        <v>#NAME?</v>
      </c>
      <c r="M22" s="522" t="s">
        <v>8</v>
      </c>
      <c r="N22" s="548"/>
      <c r="O22" s="1400"/>
      <c r="P22" s="1400"/>
      <c r="Q22" s="1400"/>
      <c r="R22" s="1400"/>
      <c r="S22" s="1400"/>
      <c r="T22" s="1400"/>
      <c r="U22" s="1400"/>
      <c r="V22" s="1400"/>
      <c r="W22" s="1121" t="s">
        <v>718</v>
      </c>
    </row>
    <row r="23" spans="1:33" ht="33.75">
      <c r="A23" s="1398"/>
      <c r="B23" s="1398"/>
      <c r="C23" s="1398"/>
      <c r="D23" s="1398"/>
      <c r="E23" s="1398"/>
      <c r="F23" s="1398">
        <v>1</v>
      </c>
      <c r="G23" s="847"/>
      <c r="H23" s="847"/>
      <c r="I23" s="1398"/>
      <c r="J23" s="1398">
        <v>1</v>
      </c>
      <c r="K23" s="855"/>
      <c r="L23" s="560" t="e">
        <f ca="1">mergeValue(A23) &amp;"."&amp; mergeValue(B23)&amp;"."&amp; mergeValue(C23)&amp;"."&amp; mergeValue(D23)&amp;"."&amp; mergeValue(E23)&amp;"."&amp; mergeValue(F23)</f>
        <v>#NAME?</v>
      </c>
      <c r="M23" s="523" t="s">
        <v>9</v>
      </c>
      <c r="N23" s="548"/>
      <c r="O23" s="1401"/>
      <c r="P23" s="1402"/>
      <c r="Q23" s="1402"/>
      <c r="R23" s="1402"/>
      <c r="S23" s="1402"/>
      <c r="T23" s="1402"/>
      <c r="U23" s="1402"/>
      <c r="V23" s="1403"/>
      <c r="W23" s="1121" t="s">
        <v>719</v>
      </c>
      <c r="Y23" s="472" t="e">
        <f ca="1">strCheckUnique(Z23:Z26)</f>
        <v>#NAME?</v>
      </c>
      <c r="AA23" s="472" t="str">
        <f>IF(O23="","",O23 &amp; ":_")</f>
        <v/>
      </c>
    </row>
    <row r="24" spans="1:33" ht="122.1" customHeight="1">
      <c r="A24" s="1398"/>
      <c r="B24" s="1398"/>
      <c r="C24" s="1398"/>
      <c r="D24" s="1398"/>
      <c r="E24" s="1398"/>
      <c r="F24" s="1398"/>
      <c r="G24" s="847">
        <v>1</v>
      </c>
      <c r="H24" s="847"/>
      <c r="I24" s="1398"/>
      <c r="J24" s="1398"/>
      <c r="K24" s="855">
        <v>1</v>
      </c>
      <c r="L24" s="560" t="e">
        <f ca="1">mergeValue(A24) &amp;"."&amp; mergeValue(B24)&amp;"."&amp; mergeValue(C24)&amp;"."&amp; mergeValue(D24)&amp;"."&amp; mergeValue(E24)&amp;"."&amp; mergeValue(F24)&amp;"."&amp; mergeValue(G24)</f>
        <v>#NAME?</v>
      </c>
      <c r="M24" s="1081"/>
      <c r="N24" s="553"/>
      <c r="O24" s="1095"/>
      <c r="P24" s="530"/>
      <c r="Q24" s="530"/>
      <c r="R24" s="1404"/>
      <c r="S24" s="1406" t="s">
        <v>82</v>
      </c>
      <c r="T24" s="1404"/>
      <c r="U24" s="1406" t="s">
        <v>83</v>
      </c>
      <c r="V24" s="545"/>
      <c r="W24" s="1416" t="s">
        <v>720</v>
      </c>
      <c r="X24" s="468" t="e">
        <f ca="1">strCheckDate(O25:V25)</f>
        <v>#NAME?</v>
      </c>
      <c r="Y24" s="472"/>
      <c r="Z24" s="472" t="str">
        <f>IF(M24="","",M24 )</f>
        <v/>
      </c>
      <c r="AA24" s="472"/>
      <c r="AB24" s="472"/>
      <c r="AC24" s="472"/>
    </row>
    <row r="25" spans="1:33" ht="11.25" hidden="1">
      <c r="A25" s="1398"/>
      <c r="B25" s="1398"/>
      <c r="C25" s="1398"/>
      <c r="D25" s="1398"/>
      <c r="E25" s="1398"/>
      <c r="F25" s="1398"/>
      <c r="G25" s="847"/>
      <c r="H25" s="847"/>
      <c r="I25" s="1398"/>
      <c r="J25" s="1398"/>
      <c r="K25" s="855"/>
      <c r="L25" s="567"/>
      <c r="M25" s="613"/>
      <c r="N25" s="553"/>
      <c r="O25" s="551"/>
      <c r="P25" s="530"/>
      <c r="Q25" s="551" t="str">
        <f>R24 &amp; "-" &amp; T24</f>
        <v>-</v>
      </c>
      <c r="R25" s="1405"/>
      <c r="S25" s="1406"/>
      <c r="T25" s="1405"/>
      <c r="U25" s="1406"/>
      <c r="V25" s="545"/>
      <c r="W25" s="1417"/>
    </row>
    <row r="26" spans="1:33" s="444" customFormat="1" ht="15" customHeight="1">
      <c r="A26" s="1398"/>
      <c r="B26" s="1398"/>
      <c r="C26" s="1398"/>
      <c r="D26" s="1398"/>
      <c r="E26" s="1398"/>
      <c r="F26" s="1398"/>
      <c r="G26" s="849"/>
      <c r="H26" s="847"/>
      <c r="I26" s="1398"/>
      <c r="J26" s="1398"/>
      <c r="K26" s="854"/>
      <c r="L26" s="506"/>
      <c r="M26" s="525" t="s">
        <v>24</v>
      </c>
      <c r="N26" s="519"/>
      <c r="O26" s="513"/>
      <c r="P26" s="513"/>
      <c r="Q26" s="513"/>
      <c r="R26" s="540"/>
      <c r="S26" s="532"/>
      <c r="T26" s="531"/>
      <c r="U26" s="519"/>
      <c r="V26" s="528"/>
      <c r="W26" s="1418"/>
      <c r="X26" s="469"/>
      <c r="Y26" s="469"/>
      <c r="Z26" s="469"/>
      <c r="AA26" s="469"/>
      <c r="AB26" s="469"/>
      <c r="AC26" s="469"/>
      <c r="AD26" s="469"/>
      <c r="AE26" s="469"/>
      <c r="AF26" s="469"/>
      <c r="AG26" s="469"/>
    </row>
    <row r="27" spans="1:33" s="444" customFormat="1" ht="15" customHeight="1">
      <c r="A27" s="1398"/>
      <c r="B27" s="1398"/>
      <c r="C27" s="1398"/>
      <c r="D27" s="1398"/>
      <c r="E27" s="1398"/>
      <c r="F27" s="849"/>
      <c r="G27" s="849"/>
      <c r="H27" s="847"/>
      <c r="I27" s="1398"/>
      <c r="J27" s="849"/>
      <c r="K27" s="854"/>
      <c r="L27" s="506"/>
      <c r="M27" s="524" t="s">
        <v>10</v>
      </c>
      <c r="N27" s="518"/>
      <c r="O27" s="513"/>
      <c r="P27" s="513"/>
      <c r="Q27" s="513"/>
      <c r="R27" s="540"/>
      <c r="S27" s="532"/>
      <c r="T27" s="531"/>
      <c r="U27" s="518"/>
      <c r="V27" s="532"/>
      <c r="W27" s="528"/>
      <c r="X27" s="469"/>
      <c r="Y27" s="469"/>
      <c r="Z27" s="469"/>
      <c r="AA27" s="469"/>
      <c r="AB27" s="469"/>
      <c r="AC27" s="469"/>
      <c r="AD27" s="469"/>
      <c r="AE27" s="469"/>
      <c r="AF27" s="469"/>
      <c r="AG27" s="469"/>
    </row>
    <row r="28" spans="1:33" s="444" customFormat="1" ht="15" customHeight="1">
      <c r="A28" s="1398"/>
      <c r="B28" s="1398"/>
      <c r="C28" s="1398"/>
      <c r="D28" s="1398"/>
      <c r="E28" s="853"/>
      <c r="F28" s="849"/>
      <c r="G28" s="849"/>
      <c r="H28" s="849"/>
      <c r="I28" s="845"/>
      <c r="J28" s="842"/>
      <c r="K28" s="852"/>
      <c r="L28" s="506"/>
      <c r="M28" s="519" t="s">
        <v>11</v>
      </c>
      <c r="N28" s="517"/>
      <c r="O28" s="513"/>
      <c r="P28" s="513"/>
      <c r="Q28" s="513"/>
      <c r="R28" s="540"/>
      <c r="S28" s="532"/>
      <c r="T28" s="531"/>
      <c r="U28" s="517"/>
      <c r="V28" s="532"/>
      <c r="W28" s="528"/>
      <c r="X28" s="469"/>
      <c r="Y28" s="469"/>
      <c r="Z28" s="469"/>
      <c r="AA28" s="469"/>
      <c r="AB28" s="469"/>
      <c r="AC28" s="469"/>
      <c r="AD28" s="469"/>
      <c r="AE28" s="469"/>
      <c r="AF28" s="469"/>
      <c r="AG28" s="469"/>
    </row>
    <row r="29" spans="1:33" s="444" customFormat="1" ht="15" customHeight="1">
      <c r="A29" s="1398"/>
      <c r="B29" s="1398"/>
      <c r="C29" s="1398"/>
      <c r="D29" s="853"/>
      <c r="E29" s="853"/>
      <c r="F29" s="849"/>
      <c r="G29" s="849"/>
      <c r="H29" s="849"/>
      <c r="I29" s="845"/>
      <c r="J29" s="842"/>
      <c r="K29" s="852"/>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row>
    <row r="30" spans="1:33" s="444" customFormat="1" ht="15" customHeight="1">
      <c r="A30" s="1398"/>
      <c r="B30" s="1398"/>
      <c r="C30" s="853"/>
      <c r="D30" s="853"/>
      <c r="E30" s="853"/>
      <c r="F30" s="853"/>
      <c r="G30" s="858"/>
      <c r="H30" s="845"/>
      <c r="I30" s="856"/>
      <c r="J30" s="842"/>
      <c r="K30" s="857"/>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row>
    <row r="31" spans="1:33" s="444" customFormat="1" ht="15" customHeight="1">
      <c r="A31" s="1398"/>
      <c r="B31" s="853"/>
      <c r="C31" s="853"/>
      <c r="D31" s="853"/>
      <c r="E31" s="853"/>
      <c r="F31" s="853"/>
      <c r="G31" s="858"/>
      <c r="H31" s="845"/>
      <c r="I31" s="845"/>
      <c r="J31" s="842"/>
      <c r="K31" s="852"/>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row>
    <row r="32" spans="1:33" s="444" customFormat="1" ht="15" customHeight="1">
      <c r="A32" s="841"/>
      <c r="B32" s="841"/>
      <c r="C32" s="841"/>
      <c r="D32" s="841"/>
      <c r="E32" s="841"/>
      <c r="F32" s="841"/>
      <c r="G32" s="841"/>
      <c r="H32" s="841"/>
      <c r="I32" s="841"/>
      <c r="J32" s="841"/>
      <c r="K32" s="841"/>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row>
    <row r="33" spans="12:23" ht="3" customHeight="1">
      <c r="L33" s="454"/>
      <c r="M33" s="454"/>
      <c r="N33" s="454"/>
      <c r="O33" s="454"/>
      <c r="P33" s="454"/>
      <c r="Q33" s="454"/>
      <c r="R33" s="454"/>
      <c r="S33" s="454"/>
      <c r="T33" s="454"/>
      <c r="U33" s="454"/>
    </row>
    <row r="34" spans="12:23" ht="133.5" customHeight="1">
      <c r="L34" s="1">
        <v>1</v>
      </c>
      <c r="M34" s="1391" t="s">
        <v>721</v>
      </c>
      <c r="N34" s="1391"/>
      <c r="O34" s="1391"/>
      <c r="P34" s="1391"/>
      <c r="Q34" s="1391"/>
      <c r="R34" s="1391"/>
      <c r="S34" s="1391"/>
      <c r="T34" s="1391"/>
      <c r="U34" s="1391"/>
      <c r="V34" s="1391"/>
      <c r="W34" s="1391"/>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49</v>
      </c>
    </row>
    <row r="2" spans="1:20" ht="22.5">
      <c r="F2" s="1392" t="s">
        <v>469</v>
      </c>
      <c r="G2" s="1393"/>
      <c r="H2" s="1394"/>
      <c r="I2" s="607"/>
    </row>
    <row r="3" spans="1:20" ht="3" customHeight="1"/>
    <row r="4" spans="1:20" s="537" customFormat="1" ht="11.25">
      <c r="A4" s="557"/>
      <c r="B4" s="557"/>
      <c r="C4" s="557"/>
      <c r="D4" s="557"/>
      <c r="F4" s="1350" t="s">
        <v>444</v>
      </c>
      <c r="G4" s="1350"/>
      <c r="H4" s="1350"/>
      <c r="I4" s="139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39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23.09.2019</v>
      </c>
      <c r="I7" s="548" t="s">
        <v>471</v>
      </c>
      <c r="J7" s="582"/>
      <c r="K7" s="557"/>
      <c r="L7" s="557"/>
      <c r="M7" s="557"/>
      <c r="N7" s="557"/>
      <c r="O7" s="557"/>
      <c r="P7" s="557"/>
      <c r="Q7" s="557"/>
      <c r="R7" s="557"/>
      <c r="S7" s="557"/>
      <c r="T7" s="557"/>
    </row>
    <row r="8" spans="1:20" s="537" customFormat="1" ht="45">
      <c r="A8" s="1396">
        <v>1</v>
      </c>
      <c r="B8" s="557"/>
      <c r="C8" s="557"/>
      <c r="D8" s="557"/>
      <c r="F8" s="583" t="e">
        <f ca="1">"2." &amp;mergeValue(A8)</f>
        <v>#NAME?</v>
      </c>
      <c r="G8" s="599" t="s">
        <v>472</v>
      </c>
      <c r="H8" s="571" t="str">
        <f>IF('Перечень тарифов'!R31="","наименование отсутствует","" &amp; 'Перечень тарифов'!R31 &amp; "")</f>
        <v>наименование отсутствует</v>
      </c>
      <c r="I8" s="548" t="s">
        <v>567</v>
      </c>
      <c r="J8" s="582"/>
      <c r="K8" s="557"/>
      <c r="L8" s="557"/>
      <c r="M8" s="557"/>
      <c r="N8" s="557"/>
      <c r="O8" s="557"/>
      <c r="P8" s="557"/>
      <c r="Q8" s="557"/>
      <c r="R8" s="557"/>
      <c r="S8" s="557"/>
      <c r="T8" s="557"/>
    </row>
    <row r="9" spans="1:20" s="537" customFormat="1" ht="22.5">
      <c r="A9" s="1396"/>
      <c r="B9" s="557"/>
      <c r="C9" s="557"/>
      <c r="D9" s="557"/>
      <c r="F9" s="583" t="e">
        <f ca="1">"3." &amp;mergeValue(A9)</f>
        <v>#NAME?</v>
      </c>
      <c r="G9" s="599" t="s">
        <v>473</v>
      </c>
      <c r="H9" s="571" t="str">
        <f>IF('Перечень тарифов'!F31="","наименование отсутствует","" &amp; 'Перечень тарифов'!F31 &amp; "")</f>
        <v>Производство. Теплоноситель; Передача. Теплоноситель; Сбыт. Теплоноситель</v>
      </c>
      <c r="I9" s="548" t="s">
        <v>565</v>
      </c>
      <c r="J9" s="582"/>
      <c r="K9" s="557"/>
      <c r="L9" s="557"/>
      <c r="M9" s="557"/>
      <c r="N9" s="557"/>
      <c r="O9" s="557"/>
      <c r="P9" s="557"/>
      <c r="Q9" s="557"/>
      <c r="R9" s="557"/>
      <c r="S9" s="557"/>
      <c r="T9" s="557"/>
    </row>
    <row r="10" spans="1:20" s="537" customFormat="1" ht="22.5">
      <c r="A10" s="139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c r="O11" s="557"/>
      <c r="P11" s="557"/>
      <c r="Q11" s="557"/>
      <c r="R11" s="557"/>
      <c r="S11" s="557"/>
      <c r="T11" s="557"/>
    </row>
    <row r="12" spans="1:20" s="537" customFormat="1" ht="22.5">
      <c r="A12" s="1396"/>
      <c r="B12" s="1396"/>
      <c r="C12" s="1396">
        <v>1</v>
      </c>
      <c r="D12" s="590"/>
      <c r="F12" s="583" t="e">
        <f ca="1">"4."&amp;mergeValue(A12) &amp;"."&amp;mergeValue(B12)&amp;"."&amp;mergeValue(C12)</f>
        <v>#NAME?</v>
      </c>
      <c r="G12" s="589" t="s">
        <v>475</v>
      </c>
      <c r="H12" s="571" t="str">
        <f>IF(Территории!H13="","","" &amp; Территории!H13 &amp; "")</f>
        <v>Тосненский муниципальный район</v>
      </c>
      <c r="I12" s="548" t="s">
        <v>478</v>
      </c>
      <c r="J12" s="582"/>
      <c r="K12" s="557"/>
      <c r="L12" s="557"/>
      <c r="M12" s="557"/>
      <c r="N12" s="557"/>
      <c r="O12" s="557"/>
      <c r="P12" s="557"/>
      <c r="Q12" s="557"/>
      <c r="R12" s="557"/>
      <c r="S12" s="557"/>
      <c r="T12" s="557"/>
    </row>
    <row r="13" spans="1:20" s="537" customFormat="1" ht="56.25">
      <c r="A13" s="1396"/>
      <c r="B13" s="1396"/>
      <c r="C13" s="1396"/>
      <c r="D13" s="590">
        <v>1</v>
      </c>
      <c r="F13" s="583" t="e">
        <f ca="1">"4."&amp;mergeValue(A13) &amp;"."&amp;mergeValue(B13)&amp;"."&amp;mergeValue(C13)&amp;"."&amp;mergeValue(D13)</f>
        <v>#NAME?</v>
      </c>
      <c r="G13" s="600" t="s">
        <v>476</v>
      </c>
      <c r="H13" s="571" t="str">
        <f>IF(Территории!R14="","","" &amp; Территории!R14 &amp; "")</f>
        <v>Тельмановское (41648443)</v>
      </c>
      <c r="I13" s="1289" t="s">
        <v>568</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391" t="s">
        <v>570</v>
      </c>
      <c r="H15" s="1391"/>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326" t="e">
        <f ca="1">"Код отчёта: " &amp; GetCode()</f>
        <v>#NAME?</v>
      </c>
      <c r="C2" s="1326"/>
      <c r="D2" s="1326"/>
      <c r="E2" s="1326"/>
      <c r="F2" s="1326"/>
      <c r="G2" s="1326"/>
      <c r="Q2" s="223"/>
      <c r="R2" s="223"/>
      <c r="S2" s="223"/>
      <c r="T2" s="223"/>
      <c r="U2" s="223"/>
      <c r="V2" s="223"/>
      <c r="W2" s="223"/>
    </row>
    <row r="3" spans="1:27" ht="18" customHeight="1">
      <c r="B3" s="1327" t="e">
        <f ca="1">"Версия " &amp; GetVersion()</f>
        <v>#NAME?</v>
      </c>
      <c r="C3" s="1327"/>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330" t="s">
        <v>675</v>
      </c>
      <c r="C5" s="1331"/>
      <c r="D5" s="1331"/>
      <c r="E5" s="1331"/>
      <c r="F5" s="1331"/>
      <c r="G5" s="1331"/>
      <c r="H5" s="1331"/>
      <c r="I5" s="1331"/>
      <c r="J5" s="1331"/>
      <c r="K5" s="1331"/>
      <c r="L5" s="1331"/>
      <c r="M5" s="1331"/>
      <c r="N5" s="1331"/>
      <c r="O5" s="1331"/>
      <c r="P5" s="1331"/>
      <c r="Q5" s="1331"/>
      <c r="R5" s="1331"/>
      <c r="S5" s="1331"/>
      <c r="T5" s="1331"/>
      <c r="U5" s="1331"/>
      <c r="V5" s="1331"/>
      <c r="W5" s="1331"/>
      <c r="X5" s="1331"/>
      <c r="Y5" s="1331"/>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328" t="s">
        <v>566</v>
      </c>
      <c r="F7" s="1328"/>
      <c r="G7" s="1328"/>
      <c r="H7" s="1328"/>
      <c r="I7" s="1328"/>
      <c r="J7" s="1328"/>
      <c r="K7" s="1328"/>
      <c r="L7" s="1328"/>
      <c r="M7" s="1328"/>
      <c r="N7" s="1328"/>
      <c r="O7" s="1328"/>
      <c r="P7" s="1328"/>
      <c r="Q7" s="1328"/>
      <c r="R7" s="1328"/>
      <c r="S7" s="1328"/>
      <c r="T7" s="1328"/>
      <c r="U7" s="1328"/>
      <c r="V7" s="1328"/>
      <c r="W7" s="1328"/>
      <c r="X7" s="1328"/>
      <c r="Y7" s="56"/>
    </row>
    <row r="8" spans="1:27" ht="15" customHeight="1">
      <c r="A8" s="40"/>
      <c r="B8" s="75"/>
      <c r="C8" s="74"/>
      <c r="D8" s="57"/>
      <c r="E8" s="1328"/>
      <c r="F8" s="1328"/>
      <c r="G8" s="1328"/>
      <c r="H8" s="1328"/>
      <c r="I8" s="1328"/>
      <c r="J8" s="1328"/>
      <c r="K8" s="1328"/>
      <c r="L8" s="1328"/>
      <c r="M8" s="1328"/>
      <c r="N8" s="1328"/>
      <c r="O8" s="1328"/>
      <c r="P8" s="1328"/>
      <c r="Q8" s="1328"/>
      <c r="R8" s="1328"/>
      <c r="S8" s="1328"/>
      <c r="T8" s="1328"/>
      <c r="U8" s="1328"/>
      <c r="V8" s="1328"/>
      <c r="W8" s="1328"/>
      <c r="X8" s="1328"/>
      <c r="Y8" s="56"/>
    </row>
    <row r="9" spans="1:27" ht="15" customHeight="1">
      <c r="A9" s="40"/>
      <c r="B9" s="75"/>
      <c r="C9" s="74"/>
      <c r="D9" s="57"/>
      <c r="E9" s="1328"/>
      <c r="F9" s="1328"/>
      <c r="G9" s="1328"/>
      <c r="H9" s="1328"/>
      <c r="I9" s="1328"/>
      <c r="J9" s="1328"/>
      <c r="K9" s="1328"/>
      <c r="L9" s="1328"/>
      <c r="M9" s="1328"/>
      <c r="N9" s="1328"/>
      <c r="O9" s="1328"/>
      <c r="P9" s="1328"/>
      <c r="Q9" s="1328"/>
      <c r="R9" s="1328"/>
      <c r="S9" s="1328"/>
      <c r="T9" s="1328"/>
      <c r="U9" s="1328"/>
      <c r="V9" s="1328"/>
      <c r="W9" s="1328"/>
      <c r="X9" s="1328"/>
      <c r="Y9" s="56"/>
    </row>
    <row r="10" spans="1:27" ht="10.5" customHeight="1">
      <c r="A10" s="40"/>
      <c r="B10" s="75"/>
      <c r="C10" s="74"/>
      <c r="D10" s="57"/>
      <c r="E10" s="1328"/>
      <c r="F10" s="1328"/>
      <c r="G10" s="1328"/>
      <c r="H10" s="1328"/>
      <c r="I10" s="1328"/>
      <c r="J10" s="1328"/>
      <c r="K10" s="1328"/>
      <c r="L10" s="1328"/>
      <c r="M10" s="1328"/>
      <c r="N10" s="1328"/>
      <c r="O10" s="1328"/>
      <c r="P10" s="1328"/>
      <c r="Q10" s="1328"/>
      <c r="R10" s="1328"/>
      <c r="S10" s="1328"/>
      <c r="T10" s="1328"/>
      <c r="U10" s="1328"/>
      <c r="V10" s="1328"/>
      <c r="W10" s="1328"/>
      <c r="X10" s="1328"/>
      <c r="Y10" s="56"/>
    </row>
    <row r="11" spans="1:27" ht="27" customHeight="1">
      <c r="A11" s="40"/>
      <c r="B11" s="75"/>
      <c r="C11" s="74"/>
      <c r="D11" s="57"/>
      <c r="E11" s="1328"/>
      <c r="F11" s="1328"/>
      <c r="G11" s="1328"/>
      <c r="H11" s="1328"/>
      <c r="I11" s="1328"/>
      <c r="J11" s="1328"/>
      <c r="K11" s="1328"/>
      <c r="L11" s="1328"/>
      <c r="M11" s="1328"/>
      <c r="N11" s="1328"/>
      <c r="O11" s="1328"/>
      <c r="P11" s="1328"/>
      <c r="Q11" s="1328"/>
      <c r="R11" s="1328"/>
      <c r="S11" s="1328"/>
      <c r="T11" s="1328"/>
      <c r="U11" s="1328"/>
      <c r="V11" s="1328"/>
      <c r="W11" s="1328"/>
      <c r="X11" s="1328"/>
      <c r="Y11" s="56"/>
    </row>
    <row r="12" spans="1:27" ht="12" customHeight="1">
      <c r="A12" s="40"/>
      <c r="B12" s="75"/>
      <c r="C12" s="74"/>
      <c r="D12" s="57"/>
      <c r="E12" s="1328"/>
      <c r="F12" s="1328"/>
      <c r="G12" s="1328"/>
      <c r="H12" s="1328"/>
      <c r="I12" s="1328"/>
      <c r="J12" s="1328"/>
      <c r="K12" s="1328"/>
      <c r="L12" s="1328"/>
      <c r="M12" s="1328"/>
      <c r="N12" s="1328"/>
      <c r="O12" s="1328"/>
      <c r="P12" s="1328"/>
      <c r="Q12" s="1328"/>
      <c r="R12" s="1328"/>
      <c r="S12" s="1328"/>
      <c r="T12" s="1328"/>
      <c r="U12" s="1328"/>
      <c r="V12" s="1328"/>
      <c r="W12" s="1328"/>
      <c r="X12" s="1328"/>
      <c r="Y12" s="56"/>
    </row>
    <row r="13" spans="1:27" ht="38.25" customHeight="1">
      <c r="A13" s="40"/>
      <c r="B13" s="75"/>
      <c r="C13" s="74"/>
      <c r="D13" s="57"/>
      <c r="E13" s="1328"/>
      <c r="F13" s="1328"/>
      <c r="G13" s="1328"/>
      <c r="H13" s="1328"/>
      <c r="I13" s="1328"/>
      <c r="J13" s="1328"/>
      <c r="K13" s="1328"/>
      <c r="L13" s="1328"/>
      <c r="M13" s="1328"/>
      <c r="N13" s="1328"/>
      <c r="O13" s="1328"/>
      <c r="P13" s="1328"/>
      <c r="Q13" s="1328"/>
      <c r="R13" s="1328"/>
      <c r="S13" s="1328"/>
      <c r="T13" s="1328"/>
      <c r="U13" s="1328"/>
      <c r="V13" s="1328"/>
      <c r="W13" s="1328"/>
      <c r="X13" s="1328"/>
      <c r="Y13" s="70"/>
    </row>
    <row r="14" spans="1:27" ht="15" customHeight="1">
      <c r="A14" s="40"/>
      <c r="B14" s="75"/>
      <c r="C14" s="74"/>
      <c r="D14" s="57"/>
      <c r="E14" s="1328"/>
      <c r="F14" s="1328"/>
      <c r="G14" s="1328"/>
      <c r="H14" s="1328"/>
      <c r="I14" s="1328"/>
      <c r="J14" s="1328"/>
      <c r="K14" s="1328"/>
      <c r="L14" s="1328"/>
      <c r="M14" s="1328"/>
      <c r="N14" s="1328"/>
      <c r="O14" s="1328"/>
      <c r="P14" s="1328"/>
      <c r="Q14" s="1328"/>
      <c r="R14" s="1328"/>
      <c r="S14" s="1328"/>
      <c r="T14" s="1328"/>
      <c r="U14" s="1328"/>
      <c r="V14" s="1328"/>
      <c r="W14" s="1328"/>
      <c r="X14" s="1328"/>
      <c r="Y14" s="56"/>
    </row>
    <row r="15" spans="1:27" ht="15">
      <c r="A15" s="40"/>
      <c r="B15" s="75"/>
      <c r="C15" s="74"/>
      <c r="D15" s="57"/>
      <c r="E15" s="1328"/>
      <c r="F15" s="1328"/>
      <c r="G15" s="1328"/>
      <c r="H15" s="1328"/>
      <c r="I15" s="1328"/>
      <c r="J15" s="1328"/>
      <c r="K15" s="1328"/>
      <c r="L15" s="1328"/>
      <c r="M15" s="1328"/>
      <c r="N15" s="1328"/>
      <c r="O15" s="1328"/>
      <c r="P15" s="1328"/>
      <c r="Q15" s="1328"/>
      <c r="R15" s="1328"/>
      <c r="S15" s="1328"/>
      <c r="T15" s="1328"/>
      <c r="U15" s="1328"/>
      <c r="V15" s="1328"/>
      <c r="W15" s="1328"/>
      <c r="X15" s="1328"/>
      <c r="Y15" s="56"/>
    </row>
    <row r="16" spans="1:27" ht="15">
      <c r="A16" s="40"/>
      <c r="B16" s="75"/>
      <c r="C16" s="74"/>
      <c r="D16" s="57"/>
      <c r="E16" s="1328"/>
      <c r="F16" s="1328"/>
      <c r="G16" s="1328"/>
      <c r="H16" s="1328"/>
      <c r="I16" s="1328"/>
      <c r="J16" s="1328"/>
      <c r="K16" s="1328"/>
      <c r="L16" s="1328"/>
      <c r="M16" s="1328"/>
      <c r="N16" s="1328"/>
      <c r="O16" s="1328"/>
      <c r="P16" s="1328"/>
      <c r="Q16" s="1328"/>
      <c r="R16" s="1328"/>
      <c r="S16" s="1328"/>
      <c r="T16" s="1328"/>
      <c r="U16" s="1328"/>
      <c r="V16" s="1328"/>
      <c r="W16" s="1328"/>
      <c r="X16" s="1328"/>
      <c r="Y16" s="56"/>
    </row>
    <row r="17" spans="1:25" ht="15" customHeight="1">
      <c r="A17" s="40"/>
      <c r="B17" s="75"/>
      <c r="C17" s="74"/>
      <c r="D17" s="57"/>
      <c r="E17" s="1328"/>
      <c r="F17" s="1328"/>
      <c r="G17" s="1328"/>
      <c r="H17" s="1328"/>
      <c r="I17" s="1328"/>
      <c r="J17" s="1328"/>
      <c r="K17" s="1328"/>
      <c r="L17" s="1328"/>
      <c r="M17" s="1328"/>
      <c r="N17" s="1328"/>
      <c r="O17" s="1328"/>
      <c r="P17" s="1328"/>
      <c r="Q17" s="1328"/>
      <c r="R17" s="1328"/>
      <c r="S17" s="1328"/>
      <c r="T17" s="1328"/>
      <c r="U17" s="1328"/>
      <c r="V17" s="1328"/>
      <c r="W17" s="1328"/>
      <c r="X17" s="1328"/>
      <c r="Y17" s="56"/>
    </row>
    <row r="18" spans="1:25" ht="15">
      <c r="A18" s="40"/>
      <c r="B18" s="75"/>
      <c r="C18" s="74"/>
      <c r="D18" s="57"/>
      <c r="E18" s="1328"/>
      <c r="F18" s="1328"/>
      <c r="G18" s="1328"/>
      <c r="H18" s="1328"/>
      <c r="I18" s="1328"/>
      <c r="J18" s="1328"/>
      <c r="K18" s="1328"/>
      <c r="L18" s="1328"/>
      <c r="M18" s="1328"/>
      <c r="N18" s="1328"/>
      <c r="O18" s="1328"/>
      <c r="P18" s="1328"/>
      <c r="Q18" s="1328"/>
      <c r="R18" s="1328"/>
      <c r="S18" s="1328"/>
      <c r="T18" s="1328"/>
      <c r="U18" s="1328"/>
      <c r="V18" s="1328"/>
      <c r="W18" s="1328"/>
      <c r="X18" s="1328"/>
      <c r="Y18" s="56"/>
    </row>
    <row r="19" spans="1:25" ht="59.25" customHeight="1">
      <c r="A19" s="40"/>
      <c r="B19" s="75"/>
      <c r="C19" s="74"/>
      <c r="D19" s="63"/>
      <c r="E19" s="1328"/>
      <c r="F19" s="1328"/>
      <c r="G19" s="1328"/>
      <c r="H19" s="1328"/>
      <c r="I19" s="1328"/>
      <c r="J19" s="1328"/>
      <c r="K19" s="1328"/>
      <c r="L19" s="1328"/>
      <c r="M19" s="1328"/>
      <c r="N19" s="1328"/>
      <c r="O19" s="1328"/>
      <c r="P19" s="1328"/>
      <c r="Q19" s="1328"/>
      <c r="R19" s="1328"/>
      <c r="S19" s="1328"/>
      <c r="T19" s="1328"/>
      <c r="U19" s="1328"/>
      <c r="V19" s="1328"/>
      <c r="W19" s="1328"/>
      <c r="X19" s="1328"/>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333" t="s">
        <v>252</v>
      </c>
      <c r="G21" s="1334"/>
      <c r="H21" s="1334"/>
      <c r="I21" s="1334"/>
      <c r="J21" s="1334"/>
      <c r="K21" s="1334"/>
      <c r="L21" s="1334"/>
      <c r="M21" s="1334"/>
      <c r="N21" s="57"/>
      <c r="O21" s="68" t="s">
        <v>235</v>
      </c>
      <c r="P21" s="1335" t="s">
        <v>236</v>
      </c>
      <c r="Q21" s="1336"/>
      <c r="R21" s="1336"/>
      <c r="S21" s="1336"/>
      <c r="T21" s="1336"/>
      <c r="U21" s="1336"/>
      <c r="V21" s="1336"/>
      <c r="W21" s="1336"/>
      <c r="X21" s="1336"/>
      <c r="Y21" s="56"/>
    </row>
    <row r="22" spans="1:25" ht="14.25" hidden="1" customHeight="1">
      <c r="A22" s="40"/>
      <c r="B22" s="75"/>
      <c r="C22" s="74"/>
      <c r="D22" s="58"/>
      <c r="E22" s="89" t="s">
        <v>235</v>
      </c>
      <c r="F22" s="1333" t="s">
        <v>238</v>
      </c>
      <c r="G22" s="1334"/>
      <c r="H22" s="1334"/>
      <c r="I22" s="1334"/>
      <c r="J22" s="1334"/>
      <c r="K22" s="1334"/>
      <c r="L22" s="1334"/>
      <c r="M22" s="1334"/>
      <c r="N22" s="57"/>
      <c r="O22" s="71" t="s">
        <v>235</v>
      </c>
      <c r="P22" s="1335" t="s">
        <v>564</v>
      </c>
      <c r="Q22" s="1336"/>
      <c r="R22" s="1336"/>
      <c r="S22" s="1336"/>
      <c r="T22" s="1336"/>
      <c r="U22" s="1336"/>
      <c r="V22" s="1336"/>
      <c r="W22" s="1336"/>
      <c r="X22" s="1336"/>
      <c r="Y22" s="56"/>
    </row>
    <row r="23" spans="1:25" ht="27" hidden="1" customHeight="1">
      <c r="A23" s="40"/>
      <c r="B23" s="75"/>
      <c r="C23" s="74"/>
      <c r="D23" s="58"/>
      <c r="E23" s="57"/>
      <c r="F23" s="57"/>
      <c r="G23" s="57"/>
      <c r="H23" s="57"/>
      <c r="I23" s="57"/>
      <c r="J23" s="57"/>
      <c r="K23" s="57"/>
      <c r="L23" s="57"/>
      <c r="M23" s="57"/>
      <c r="N23" s="57"/>
      <c r="O23" s="57"/>
      <c r="P23" s="1329"/>
      <c r="Q23" s="1329"/>
      <c r="R23" s="1329"/>
      <c r="S23" s="1329"/>
      <c r="T23" s="1329"/>
      <c r="U23" s="1329"/>
      <c r="V23" s="1329"/>
      <c r="W23" s="1329"/>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332" t="s">
        <v>391</v>
      </c>
      <c r="F35" s="1332"/>
      <c r="G35" s="1332"/>
      <c r="H35" s="1332"/>
      <c r="I35" s="1332"/>
      <c r="J35" s="1332"/>
      <c r="K35" s="1332"/>
      <c r="L35" s="1332"/>
      <c r="M35" s="1332"/>
      <c r="N35" s="1332"/>
      <c r="O35" s="1332"/>
      <c r="P35" s="1332"/>
      <c r="Q35" s="1332"/>
      <c r="R35" s="1332"/>
      <c r="S35" s="1332"/>
      <c r="T35" s="1332"/>
      <c r="U35" s="1332"/>
      <c r="V35" s="1332"/>
      <c r="W35" s="1332"/>
      <c r="X35" s="1332"/>
      <c r="Y35" s="56"/>
    </row>
    <row r="36" spans="1:25" ht="38.25" hidden="1" customHeight="1">
      <c r="A36" s="40"/>
      <c r="B36" s="75"/>
      <c r="C36" s="74"/>
      <c r="D36" s="58"/>
      <c r="E36" s="1332"/>
      <c r="F36" s="1332"/>
      <c r="G36" s="1332"/>
      <c r="H36" s="1332"/>
      <c r="I36" s="1332"/>
      <c r="J36" s="1332"/>
      <c r="K36" s="1332"/>
      <c r="L36" s="1332"/>
      <c r="M36" s="1332"/>
      <c r="N36" s="1332"/>
      <c r="O36" s="1332"/>
      <c r="P36" s="1332"/>
      <c r="Q36" s="1332"/>
      <c r="R36" s="1332"/>
      <c r="S36" s="1332"/>
      <c r="T36" s="1332"/>
      <c r="U36" s="1332"/>
      <c r="V36" s="1332"/>
      <c r="W36" s="1332"/>
      <c r="X36" s="1332"/>
      <c r="Y36" s="56"/>
    </row>
    <row r="37" spans="1:25" ht="9.75" hidden="1" customHeight="1">
      <c r="A37" s="40"/>
      <c r="B37" s="75"/>
      <c r="C37" s="74"/>
      <c r="D37" s="58"/>
      <c r="E37" s="1332"/>
      <c r="F37" s="1332"/>
      <c r="G37" s="1332"/>
      <c r="H37" s="1332"/>
      <c r="I37" s="1332"/>
      <c r="J37" s="1332"/>
      <c r="K37" s="1332"/>
      <c r="L37" s="1332"/>
      <c r="M37" s="1332"/>
      <c r="N37" s="1332"/>
      <c r="O37" s="1332"/>
      <c r="P37" s="1332"/>
      <c r="Q37" s="1332"/>
      <c r="R37" s="1332"/>
      <c r="S37" s="1332"/>
      <c r="T37" s="1332"/>
      <c r="U37" s="1332"/>
      <c r="V37" s="1332"/>
      <c r="W37" s="1332"/>
      <c r="X37" s="1332"/>
      <c r="Y37" s="56"/>
    </row>
    <row r="38" spans="1:25" ht="51" hidden="1" customHeight="1">
      <c r="A38" s="40"/>
      <c r="B38" s="75"/>
      <c r="C38" s="74"/>
      <c r="D38" s="58"/>
      <c r="E38" s="1332"/>
      <c r="F38" s="1332"/>
      <c r="G38" s="1332"/>
      <c r="H38" s="1332"/>
      <c r="I38" s="1332"/>
      <c r="J38" s="1332"/>
      <c r="K38" s="1332"/>
      <c r="L38" s="1332"/>
      <c r="M38" s="1332"/>
      <c r="N38" s="1332"/>
      <c r="O38" s="1332"/>
      <c r="P38" s="1332"/>
      <c r="Q38" s="1332"/>
      <c r="R38" s="1332"/>
      <c r="S38" s="1332"/>
      <c r="T38" s="1332"/>
      <c r="U38" s="1332"/>
      <c r="V38" s="1332"/>
      <c r="W38" s="1332"/>
      <c r="X38" s="1332"/>
      <c r="Y38" s="56"/>
    </row>
    <row r="39" spans="1:25" ht="15" hidden="1" customHeight="1">
      <c r="A39" s="40"/>
      <c r="B39" s="75"/>
      <c r="C39" s="74"/>
      <c r="D39" s="58"/>
      <c r="E39" s="1332"/>
      <c r="F39" s="1332"/>
      <c r="G39" s="1332"/>
      <c r="H39" s="1332"/>
      <c r="I39" s="1332"/>
      <c r="J39" s="1332"/>
      <c r="K39" s="1332"/>
      <c r="L39" s="1332"/>
      <c r="M39" s="1332"/>
      <c r="N39" s="1332"/>
      <c r="O39" s="1332"/>
      <c r="P39" s="1332"/>
      <c r="Q39" s="1332"/>
      <c r="R39" s="1332"/>
      <c r="S39" s="1332"/>
      <c r="T39" s="1332"/>
      <c r="U39" s="1332"/>
      <c r="V39" s="1332"/>
      <c r="W39" s="1332"/>
      <c r="X39" s="1332"/>
      <c r="Y39" s="56"/>
    </row>
    <row r="40" spans="1:25" ht="12" hidden="1" customHeight="1">
      <c r="A40" s="40"/>
      <c r="B40" s="75"/>
      <c r="C40" s="74"/>
      <c r="D40" s="58"/>
      <c r="E40" s="1318"/>
      <c r="F40" s="1319"/>
      <c r="G40" s="1319"/>
      <c r="H40" s="1319"/>
      <c r="I40" s="1319"/>
      <c r="J40" s="1319"/>
      <c r="K40" s="1319"/>
      <c r="L40" s="1319"/>
      <c r="M40" s="1319"/>
      <c r="N40" s="1319"/>
      <c r="O40" s="1319"/>
      <c r="P40" s="1319"/>
      <c r="Q40" s="1319"/>
      <c r="R40" s="1319"/>
      <c r="S40" s="1319"/>
      <c r="T40" s="1319"/>
      <c r="U40" s="1319"/>
      <c r="V40" s="1319"/>
      <c r="W40" s="1319"/>
      <c r="X40" s="1319"/>
      <c r="Y40" s="56"/>
    </row>
    <row r="41" spans="1:25" ht="38.25" hidden="1" customHeight="1">
      <c r="A41" s="40"/>
      <c r="B41" s="75"/>
      <c r="C41" s="74"/>
      <c r="D41" s="58"/>
      <c r="E41" s="1332"/>
      <c r="F41" s="1332"/>
      <c r="G41" s="1332"/>
      <c r="H41" s="1332"/>
      <c r="I41" s="1332"/>
      <c r="J41" s="1332"/>
      <c r="K41" s="1332"/>
      <c r="L41" s="1332"/>
      <c r="M41" s="1332"/>
      <c r="N41" s="1332"/>
      <c r="O41" s="1332"/>
      <c r="P41" s="1332"/>
      <c r="Q41" s="1332"/>
      <c r="R41" s="1332"/>
      <c r="S41" s="1332"/>
      <c r="T41" s="1332"/>
      <c r="U41" s="1332"/>
      <c r="V41" s="1332"/>
      <c r="W41" s="1332"/>
      <c r="X41" s="1332"/>
      <c r="Y41" s="56"/>
    </row>
    <row r="42" spans="1:25" ht="15" hidden="1">
      <c r="A42" s="40"/>
      <c r="B42" s="75"/>
      <c r="C42" s="74"/>
      <c r="D42" s="58"/>
      <c r="E42" s="1332"/>
      <c r="F42" s="1332"/>
      <c r="G42" s="1332"/>
      <c r="H42" s="1332"/>
      <c r="I42" s="1332"/>
      <c r="J42" s="1332"/>
      <c r="K42" s="1332"/>
      <c r="L42" s="1332"/>
      <c r="M42" s="1332"/>
      <c r="N42" s="1332"/>
      <c r="O42" s="1332"/>
      <c r="P42" s="1332"/>
      <c r="Q42" s="1332"/>
      <c r="R42" s="1332"/>
      <c r="S42" s="1332"/>
      <c r="T42" s="1332"/>
      <c r="U42" s="1332"/>
      <c r="V42" s="1332"/>
      <c r="W42" s="1332"/>
      <c r="X42" s="1332"/>
      <c r="Y42" s="56"/>
    </row>
    <row r="43" spans="1:25" ht="15" hidden="1">
      <c r="A43" s="40"/>
      <c r="B43" s="75"/>
      <c r="C43" s="74"/>
      <c r="D43" s="58"/>
      <c r="E43" s="1332"/>
      <c r="F43" s="1332"/>
      <c r="G43" s="1332"/>
      <c r="H43" s="1332"/>
      <c r="I43" s="1332"/>
      <c r="J43" s="1332"/>
      <c r="K43" s="1332"/>
      <c r="L43" s="1332"/>
      <c r="M43" s="1332"/>
      <c r="N43" s="1332"/>
      <c r="O43" s="1332"/>
      <c r="P43" s="1332"/>
      <c r="Q43" s="1332"/>
      <c r="R43" s="1332"/>
      <c r="S43" s="1332"/>
      <c r="T43" s="1332"/>
      <c r="U43" s="1332"/>
      <c r="V43" s="1332"/>
      <c r="W43" s="1332"/>
      <c r="X43" s="1332"/>
      <c r="Y43" s="56"/>
    </row>
    <row r="44" spans="1:25" ht="33.75" hidden="1" customHeight="1">
      <c r="A44" s="40"/>
      <c r="B44" s="75"/>
      <c r="C44" s="74"/>
      <c r="D44" s="63"/>
      <c r="E44" s="1332"/>
      <c r="F44" s="1332"/>
      <c r="G44" s="1332"/>
      <c r="H44" s="1332"/>
      <c r="I44" s="1332"/>
      <c r="J44" s="1332"/>
      <c r="K44" s="1332"/>
      <c r="L44" s="1332"/>
      <c r="M44" s="1332"/>
      <c r="N44" s="1332"/>
      <c r="O44" s="1332"/>
      <c r="P44" s="1332"/>
      <c r="Q44" s="1332"/>
      <c r="R44" s="1332"/>
      <c r="S44" s="1332"/>
      <c r="T44" s="1332"/>
      <c r="U44" s="1332"/>
      <c r="V44" s="1332"/>
      <c r="W44" s="1332"/>
      <c r="X44" s="1332"/>
      <c r="Y44" s="56"/>
    </row>
    <row r="45" spans="1:25" ht="15" hidden="1">
      <c r="A45" s="40"/>
      <c r="B45" s="75"/>
      <c r="C45" s="74"/>
      <c r="D45" s="63"/>
      <c r="E45" s="1332"/>
      <c r="F45" s="1332"/>
      <c r="G45" s="1332"/>
      <c r="H45" s="1332"/>
      <c r="I45" s="1332"/>
      <c r="J45" s="1332"/>
      <c r="K45" s="1332"/>
      <c r="L45" s="1332"/>
      <c r="M45" s="1332"/>
      <c r="N45" s="1332"/>
      <c r="O45" s="1332"/>
      <c r="P45" s="1332"/>
      <c r="Q45" s="1332"/>
      <c r="R45" s="1332"/>
      <c r="S45" s="1332"/>
      <c r="T45" s="1332"/>
      <c r="U45" s="1332"/>
      <c r="V45" s="1332"/>
      <c r="W45" s="1332"/>
      <c r="X45" s="1332"/>
      <c r="Y45" s="56"/>
    </row>
    <row r="46" spans="1:25" ht="24" hidden="1" customHeight="1">
      <c r="A46" s="40"/>
      <c r="B46" s="75"/>
      <c r="C46" s="74"/>
      <c r="D46" s="58"/>
      <c r="E46" s="1320" t="s">
        <v>234</v>
      </c>
      <c r="F46" s="1320"/>
      <c r="G46" s="1320"/>
      <c r="H46" s="1320"/>
      <c r="I46" s="1320"/>
      <c r="J46" s="1320"/>
      <c r="K46" s="1320"/>
      <c r="L46" s="1320"/>
      <c r="M46" s="1320"/>
      <c r="N46" s="1320"/>
      <c r="O46" s="1320"/>
      <c r="P46" s="1320"/>
      <c r="Q46" s="1320"/>
      <c r="R46" s="1320"/>
      <c r="S46" s="1320"/>
      <c r="T46" s="1320"/>
      <c r="U46" s="1320"/>
      <c r="V46" s="1320"/>
      <c r="W46" s="1320"/>
      <c r="X46" s="1320"/>
      <c r="Y46" s="56"/>
    </row>
    <row r="47" spans="1:25" ht="37.5" hidden="1" customHeight="1">
      <c r="A47" s="40"/>
      <c r="B47" s="75"/>
      <c r="C47" s="74"/>
      <c r="D47" s="58"/>
      <c r="E47" s="1320"/>
      <c r="F47" s="1320"/>
      <c r="G47" s="1320"/>
      <c r="H47" s="1320"/>
      <c r="I47" s="1320"/>
      <c r="J47" s="1320"/>
      <c r="K47" s="1320"/>
      <c r="L47" s="1320"/>
      <c r="M47" s="1320"/>
      <c r="N47" s="1320"/>
      <c r="O47" s="1320"/>
      <c r="P47" s="1320"/>
      <c r="Q47" s="1320"/>
      <c r="R47" s="1320"/>
      <c r="S47" s="1320"/>
      <c r="T47" s="1320"/>
      <c r="U47" s="1320"/>
      <c r="V47" s="1320"/>
      <c r="W47" s="1320"/>
      <c r="X47" s="1320"/>
      <c r="Y47" s="56"/>
    </row>
    <row r="48" spans="1:25" ht="24" hidden="1" customHeight="1">
      <c r="A48" s="40"/>
      <c r="B48" s="75"/>
      <c r="C48" s="74"/>
      <c r="D48" s="58"/>
      <c r="E48" s="1320"/>
      <c r="F48" s="1320"/>
      <c r="G48" s="1320"/>
      <c r="H48" s="1320"/>
      <c r="I48" s="1320"/>
      <c r="J48" s="1320"/>
      <c r="K48" s="1320"/>
      <c r="L48" s="1320"/>
      <c r="M48" s="1320"/>
      <c r="N48" s="1320"/>
      <c r="O48" s="1320"/>
      <c r="P48" s="1320"/>
      <c r="Q48" s="1320"/>
      <c r="R48" s="1320"/>
      <c r="S48" s="1320"/>
      <c r="T48" s="1320"/>
      <c r="U48" s="1320"/>
      <c r="V48" s="1320"/>
      <c r="W48" s="1320"/>
      <c r="X48" s="1320"/>
      <c r="Y48" s="56"/>
    </row>
    <row r="49" spans="1:25" ht="51" hidden="1" customHeight="1">
      <c r="A49" s="40"/>
      <c r="B49" s="75"/>
      <c r="C49" s="74"/>
      <c r="D49" s="58"/>
      <c r="E49" s="1320"/>
      <c r="F49" s="1320"/>
      <c r="G49" s="1320"/>
      <c r="H49" s="1320"/>
      <c r="I49" s="1320"/>
      <c r="J49" s="1320"/>
      <c r="K49" s="1320"/>
      <c r="L49" s="1320"/>
      <c r="M49" s="1320"/>
      <c r="N49" s="1320"/>
      <c r="O49" s="1320"/>
      <c r="P49" s="1320"/>
      <c r="Q49" s="1320"/>
      <c r="R49" s="1320"/>
      <c r="S49" s="1320"/>
      <c r="T49" s="1320"/>
      <c r="U49" s="1320"/>
      <c r="V49" s="1320"/>
      <c r="W49" s="1320"/>
      <c r="X49" s="1320"/>
      <c r="Y49" s="56"/>
    </row>
    <row r="50" spans="1:25" ht="15" hidden="1">
      <c r="A50" s="40"/>
      <c r="B50" s="75"/>
      <c r="C50" s="74"/>
      <c r="D50" s="58"/>
      <c r="E50" s="1320"/>
      <c r="F50" s="1320"/>
      <c r="G50" s="1320"/>
      <c r="H50" s="1320"/>
      <c r="I50" s="1320"/>
      <c r="J50" s="1320"/>
      <c r="K50" s="1320"/>
      <c r="L50" s="1320"/>
      <c r="M50" s="1320"/>
      <c r="N50" s="1320"/>
      <c r="O50" s="1320"/>
      <c r="P50" s="1320"/>
      <c r="Q50" s="1320"/>
      <c r="R50" s="1320"/>
      <c r="S50" s="1320"/>
      <c r="T50" s="1320"/>
      <c r="U50" s="1320"/>
      <c r="V50" s="1320"/>
      <c r="W50" s="1320"/>
      <c r="X50" s="1320"/>
      <c r="Y50" s="56"/>
    </row>
    <row r="51" spans="1:25" ht="15" hidden="1">
      <c r="A51" s="40"/>
      <c r="B51" s="75"/>
      <c r="C51" s="74"/>
      <c r="D51" s="58"/>
      <c r="E51" s="1320"/>
      <c r="F51" s="1320"/>
      <c r="G51" s="1320"/>
      <c r="H51" s="1320"/>
      <c r="I51" s="1320"/>
      <c r="J51" s="1320"/>
      <c r="K51" s="1320"/>
      <c r="L51" s="1320"/>
      <c r="M51" s="1320"/>
      <c r="N51" s="1320"/>
      <c r="O51" s="1320"/>
      <c r="P51" s="1320"/>
      <c r="Q51" s="1320"/>
      <c r="R51" s="1320"/>
      <c r="S51" s="1320"/>
      <c r="T51" s="1320"/>
      <c r="U51" s="1320"/>
      <c r="V51" s="1320"/>
      <c r="W51" s="1320"/>
      <c r="X51" s="1320"/>
      <c r="Y51" s="56"/>
    </row>
    <row r="52" spans="1:25" ht="15" hidden="1">
      <c r="A52" s="40"/>
      <c r="B52" s="75"/>
      <c r="C52" s="74"/>
      <c r="D52" s="58"/>
      <c r="E52" s="1320"/>
      <c r="F52" s="1320"/>
      <c r="G52" s="1320"/>
      <c r="H52" s="1320"/>
      <c r="I52" s="1320"/>
      <c r="J52" s="1320"/>
      <c r="K52" s="1320"/>
      <c r="L52" s="1320"/>
      <c r="M52" s="1320"/>
      <c r="N52" s="1320"/>
      <c r="O52" s="1320"/>
      <c r="P52" s="1320"/>
      <c r="Q52" s="1320"/>
      <c r="R52" s="1320"/>
      <c r="S52" s="1320"/>
      <c r="T52" s="1320"/>
      <c r="U52" s="1320"/>
      <c r="V52" s="1320"/>
      <c r="W52" s="1320"/>
      <c r="X52" s="1320"/>
      <c r="Y52" s="56"/>
    </row>
    <row r="53" spans="1:25" ht="15" hidden="1">
      <c r="A53" s="40"/>
      <c r="B53" s="75"/>
      <c r="C53" s="74"/>
      <c r="D53" s="58"/>
      <c r="E53" s="1320"/>
      <c r="F53" s="1320"/>
      <c r="G53" s="1320"/>
      <c r="H53" s="1320"/>
      <c r="I53" s="1320"/>
      <c r="J53" s="1320"/>
      <c r="K53" s="1320"/>
      <c r="L53" s="1320"/>
      <c r="M53" s="1320"/>
      <c r="N53" s="1320"/>
      <c r="O53" s="1320"/>
      <c r="P53" s="1320"/>
      <c r="Q53" s="1320"/>
      <c r="R53" s="1320"/>
      <c r="S53" s="1320"/>
      <c r="T53" s="1320"/>
      <c r="U53" s="1320"/>
      <c r="V53" s="1320"/>
      <c r="W53" s="1320"/>
      <c r="X53" s="1320"/>
      <c r="Y53" s="56"/>
    </row>
    <row r="54" spans="1:25" ht="15" hidden="1">
      <c r="A54" s="40"/>
      <c r="B54" s="75"/>
      <c r="C54" s="74"/>
      <c r="D54" s="58"/>
      <c r="E54" s="1320"/>
      <c r="F54" s="1320"/>
      <c r="G54" s="1320"/>
      <c r="H54" s="1320"/>
      <c r="I54" s="1320"/>
      <c r="J54" s="1320"/>
      <c r="K54" s="1320"/>
      <c r="L54" s="1320"/>
      <c r="M54" s="1320"/>
      <c r="N54" s="1320"/>
      <c r="O54" s="1320"/>
      <c r="P54" s="1320"/>
      <c r="Q54" s="1320"/>
      <c r="R54" s="1320"/>
      <c r="S54" s="1320"/>
      <c r="T54" s="1320"/>
      <c r="U54" s="1320"/>
      <c r="V54" s="1320"/>
      <c r="W54" s="1320"/>
      <c r="X54" s="1320"/>
      <c r="Y54" s="56"/>
    </row>
    <row r="55" spans="1:25" ht="15" hidden="1">
      <c r="A55" s="40"/>
      <c r="B55" s="75"/>
      <c r="C55" s="74"/>
      <c r="D55" s="58"/>
      <c r="E55" s="1320"/>
      <c r="F55" s="1320"/>
      <c r="G55" s="1320"/>
      <c r="H55" s="1320"/>
      <c r="I55" s="1320"/>
      <c r="J55" s="1320"/>
      <c r="K55" s="1320"/>
      <c r="L55" s="1320"/>
      <c r="M55" s="1320"/>
      <c r="N55" s="1320"/>
      <c r="O55" s="1320"/>
      <c r="P55" s="1320"/>
      <c r="Q55" s="1320"/>
      <c r="R55" s="1320"/>
      <c r="S55" s="1320"/>
      <c r="T55" s="1320"/>
      <c r="U55" s="1320"/>
      <c r="V55" s="1320"/>
      <c r="W55" s="1320"/>
      <c r="X55" s="1320"/>
      <c r="Y55" s="56"/>
    </row>
    <row r="56" spans="1:25" ht="25.5" hidden="1" customHeight="1">
      <c r="A56" s="40"/>
      <c r="B56" s="75"/>
      <c r="C56" s="74"/>
      <c r="D56" s="63"/>
      <c r="E56" s="1320"/>
      <c r="F56" s="1320"/>
      <c r="G56" s="1320"/>
      <c r="H56" s="1320"/>
      <c r="I56" s="1320"/>
      <c r="J56" s="1320"/>
      <c r="K56" s="1320"/>
      <c r="L56" s="1320"/>
      <c r="M56" s="1320"/>
      <c r="N56" s="1320"/>
      <c r="O56" s="1320"/>
      <c r="P56" s="1320"/>
      <c r="Q56" s="1320"/>
      <c r="R56" s="1320"/>
      <c r="S56" s="1320"/>
      <c r="T56" s="1320"/>
      <c r="U56" s="1320"/>
      <c r="V56" s="1320"/>
      <c r="W56" s="1320"/>
      <c r="X56" s="1320"/>
      <c r="Y56" s="56"/>
    </row>
    <row r="57" spans="1:25" ht="15" hidden="1">
      <c r="A57" s="40"/>
      <c r="B57" s="75"/>
      <c r="C57" s="74"/>
      <c r="D57" s="63"/>
      <c r="E57" s="1320"/>
      <c r="F57" s="1320"/>
      <c r="G57" s="1320"/>
      <c r="H57" s="1320"/>
      <c r="I57" s="1320"/>
      <c r="J57" s="1320"/>
      <c r="K57" s="1320"/>
      <c r="L57" s="1320"/>
      <c r="M57" s="1320"/>
      <c r="N57" s="1320"/>
      <c r="O57" s="1320"/>
      <c r="P57" s="1320"/>
      <c r="Q57" s="1320"/>
      <c r="R57" s="1320"/>
      <c r="S57" s="1320"/>
      <c r="T57" s="1320"/>
      <c r="U57" s="1320"/>
      <c r="V57" s="1320"/>
      <c r="W57" s="1320"/>
      <c r="X57" s="1320"/>
      <c r="Y57" s="56"/>
    </row>
    <row r="58" spans="1:25" ht="15" hidden="1" customHeight="1">
      <c r="A58" s="40"/>
      <c r="B58" s="75"/>
      <c r="C58" s="74"/>
      <c r="D58" s="58"/>
      <c r="E58" s="1321" t="s">
        <v>392</v>
      </c>
      <c r="F58" s="1321"/>
      <c r="G58" s="1321"/>
      <c r="H58" s="1321"/>
      <c r="I58" s="1321"/>
      <c r="J58" s="1321"/>
      <c r="K58" s="1321"/>
      <c r="L58" s="1321"/>
      <c r="M58" s="1321"/>
      <c r="N58" s="1321"/>
      <c r="O58" s="1321"/>
      <c r="P58" s="1321"/>
      <c r="Q58" s="1321"/>
      <c r="R58" s="1321"/>
      <c r="S58" s="1321"/>
      <c r="T58" s="1321"/>
      <c r="U58" s="1321"/>
      <c r="V58" s="223"/>
      <c r="W58" s="223"/>
      <c r="X58" s="223"/>
      <c r="Y58" s="56"/>
    </row>
    <row r="59" spans="1:25" ht="15" hidden="1" customHeight="1">
      <c r="A59" s="40"/>
      <c r="B59" s="75"/>
      <c r="C59" s="74"/>
      <c r="D59" s="58"/>
      <c r="E59" s="1323"/>
      <c r="F59" s="1323"/>
      <c r="G59" s="1323"/>
      <c r="H59" s="1318"/>
      <c r="I59" s="1319"/>
      <c r="J59" s="1319"/>
      <c r="K59" s="1319"/>
      <c r="L59" s="1319"/>
      <c r="M59" s="1319"/>
      <c r="N59" s="1319"/>
      <c r="O59" s="1319"/>
      <c r="P59" s="1319"/>
      <c r="Q59" s="1319"/>
      <c r="R59" s="1319"/>
      <c r="S59" s="1319"/>
      <c r="T59" s="1319"/>
      <c r="U59" s="1319"/>
      <c r="V59" s="1319"/>
      <c r="W59" s="1319"/>
      <c r="X59" s="1319"/>
      <c r="Y59" s="56"/>
    </row>
    <row r="60" spans="1:25" ht="15" hidden="1" customHeight="1">
      <c r="A60" s="40"/>
      <c r="B60" s="75"/>
      <c r="C60" s="74"/>
      <c r="D60" s="58"/>
      <c r="E60" s="1322"/>
      <c r="F60" s="1322"/>
      <c r="G60" s="1322"/>
      <c r="H60" s="1317"/>
      <c r="I60" s="1317"/>
      <c r="J60" s="1317"/>
      <c r="K60" s="1317"/>
      <c r="L60" s="1317"/>
      <c r="M60" s="1317"/>
      <c r="N60" s="1317"/>
      <c r="O60" s="1317"/>
      <c r="P60" s="1317"/>
      <c r="Q60" s="1317"/>
      <c r="R60" s="1317"/>
      <c r="S60" s="1317"/>
      <c r="T60" s="1317"/>
      <c r="U60" s="1317"/>
      <c r="V60" s="1317"/>
      <c r="W60" s="1317"/>
      <c r="X60" s="1317"/>
      <c r="Y60" s="56"/>
    </row>
    <row r="61" spans="1:25" ht="15" hidden="1">
      <c r="A61" s="40"/>
      <c r="B61" s="75"/>
      <c r="C61" s="74"/>
      <c r="D61" s="58"/>
      <c r="E61" s="67"/>
      <c r="F61" s="65"/>
      <c r="G61" s="66"/>
      <c r="H61" s="1317"/>
      <c r="I61" s="1317"/>
      <c r="J61" s="1317"/>
      <c r="K61" s="1317"/>
      <c r="L61" s="1317"/>
      <c r="M61" s="1317"/>
      <c r="N61" s="1317"/>
      <c r="O61" s="1317"/>
      <c r="P61" s="1317"/>
      <c r="Q61" s="1317"/>
      <c r="R61" s="1317"/>
      <c r="S61" s="1317"/>
      <c r="T61" s="1317"/>
      <c r="U61" s="1317"/>
      <c r="V61" s="1317"/>
      <c r="W61" s="1317"/>
      <c r="X61" s="1317"/>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321" t="s">
        <v>393</v>
      </c>
      <c r="F70" s="1321"/>
      <c r="G70" s="1321"/>
      <c r="H70" s="1321"/>
      <c r="I70" s="1321"/>
      <c r="J70" s="1321"/>
      <c r="K70" s="1321"/>
      <c r="L70" s="1321"/>
      <c r="M70" s="1321"/>
      <c r="N70" s="1321"/>
      <c r="O70" s="1321"/>
      <c r="P70" s="1321"/>
      <c r="Q70" s="1321"/>
      <c r="R70" s="1321"/>
      <c r="S70" s="1321"/>
      <c r="T70" s="1321"/>
      <c r="U70" s="417"/>
      <c r="V70" s="417"/>
      <c r="W70" s="417"/>
      <c r="X70" s="417"/>
      <c r="Y70" s="56"/>
    </row>
    <row r="71" spans="1:25" ht="15" hidden="1">
      <c r="A71" s="40"/>
      <c r="B71" s="75"/>
      <c r="C71" s="74"/>
      <c r="D71" s="58"/>
      <c r="E71" s="1321" t="s">
        <v>563</v>
      </c>
      <c r="F71" s="1321"/>
      <c r="G71" s="1321"/>
      <c r="H71" s="1321"/>
      <c r="I71" s="1321"/>
      <c r="J71" s="1321"/>
      <c r="K71" s="1321"/>
      <c r="L71" s="1321"/>
      <c r="M71" s="1321"/>
      <c r="N71" s="1321"/>
      <c r="O71" s="1321"/>
      <c r="P71" s="1321"/>
      <c r="Q71" s="1321"/>
      <c r="R71" s="1321"/>
      <c r="S71" s="1321"/>
      <c r="T71" s="1321"/>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321" t="s">
        <v>392</v>
      </c>
      <c r="F81" s="1321"/>
      <c r="G81" s="1321"/>
      <c r="H81" s="1321"/>
      <c r="I81" s="1321"/>
      <c r="J81" s="1321"/>
      <c r="K81" s="1321"/>
      <c r="L81" s="1321"/>
      <c r="M81" s="1321"/>
      <c r="N81" s="1321"/>
      <c r="O81" s="1321"/>
      <c r="P81" s="1321"/>
      <c r="Q81" s="1321"/>
      <c r="R81" s="1321"/>
      <c r="S81" s="1321"/>
      <c r="T81" s="1321"/>
      <c r="U81" s="1321"/>
      <c r="V81" s="223"/>
      <c r="W81" s="223"/>
      <c r="X81" s="223"/>
      <c r="Y81" s="56"/>
    </row>
    <row r="82" spans="1:25" ht="15" hidden="1" customHeight="1">
      <c r="A82" s="40"/>
      <c r="B82" s="75"/>
      <c r="C82" s="74"/>
      <c r="D82" s="58"/>
      <c r="E82" s="1322"/>
      <c r="F82" s="1322"/>
      <c r="G82" s="1322"/>
      <c r="H82" s="1318"/>
      <c r="I82" s="1319"/>
      <c r="J82" s="1319"/>
      <c r="K82" s="1319"/>
      <c r="L82" s="1319"/>
      <c r="M82" s="1319"/>
      <c r="N82" s="1319"/>
      <c r="O82" s="1319"/>
      <c r="P82" s="1319"/>
      <c r="Q82" s="1319"/>
      <c r="R82" s="1319"/>
      <c r="S82" s="1319"/>
      <c r="T82" s="1319"/>
      <c r="U82" s="1319"/>
      <c r="V82" s="1319"/>
      <c r="W82" s="1319"/>
      <c r="X82" s="1319"/>
      <c r="Y82" s="56"/>
    </row>
    <row r="83" spans="1:25" ht="15" hidden="1" customHeight="1">
      <c r="A83" s="40"/>
      <c r="B83" s="75"/>
      <c r="C83" s="74"/>
      <c r="D83" s="58"/>
      <c r="Y83" s="56"/>
    </row>
    <row r="84" spans="1:25" ht="15" hidden="1" customHeight="1">
      <c r="A84" s="40"/>
      <c r="B84" s="75"/>
      <c r="C84" s="74"/>
      <c r="D84" s="58"/>
      <c r="E84" s="67"/>
      <c r="F84" s="65"/>
      <c r="G84" s="66"/>
      <c r="H84" s="1317"/>
      <c r="I84" s="1317"/>
      <c r="J84" s="1317"/>
      <c r="K84" s="1317"/>
      <c r="L84" s="1317"/>
      <c r="M84" s="1317"/>
      <c r="N84" s="1317"/>
      <c r="O84" s="1317"/>
      <c r="P84" s="1317"/>
      <c r="Q84" s="1317"/>
      <c r="R84" s="1317"/>
      <c r="S84" s="1317"/>
      <c r="T84" s="1317"/>
      <c r="U84" s="1317"/>
      <c r="V84" s="1317"/>
      <c r="W84" s="1317"/>
      <c r="X84" s="131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325" t="s">
        <v>233</v>
      </c>
      <c r="F98" s="1325"/>
      <c r="G98" s="1325"/>
      <c r="H98" s="1325"/>
      <c r="I98" s="1325"/>
      <c r="J98" s="1325"/>
      <c r="K98" s="1325"/>
      <c r="L98" s="1325"/>
      <c r="M98" s="1325"/>
      <c r="N98" s="1325"/>
      <c r="O98" s="1325"/>
      <c r="P98" s="1325"/>
      <c r="Q98" s="1325"/>
      <c r="R98" s="1325"/>
      <c r="S98" s="1325"/>
      <c r="T98" s="1325"/>
      <c r="U98" s="1325"/>
      <c r="V98" s="1325"/>
      <c r="W98" s="1325"/>
      <c r="X98" s="132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324" t="s">
        <v>232</v>
      </c>
      <c r="G100" s="1324"/>
      <c r="H100" s="1324"/>
      <c r="I100" s="1324"/>
      <c r="J100" s="1324"/>
      <c r="K100" s="1324"/>
      <c r="L100" s="1324"/>
      <c r="M100" s="1324"/>
      <c r="N100" s="1324"/>
      <c r="O100" s="1324"/>
      <c r="P100" s="1324"/>
      <c r="Q100" s="1324"/>
      <c r="R100" s="1324"/>
      <c r="S100" s="1324"/>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324" t="s">
        <v>231</v>
      </c>
      <c r="G102" s="1324"/>
      <c r="H102" s="1324"/>
      <c r="I102" s="1324"/>
      <c r="J102" s="1324"/>
      <c r="K102" s="1324"/>
      <c r="L102" s="1324"/>
      <c r="M102" s="1324"/>
      <c r="N102" s="1324"/>
      <c r="O102" s="1324"/>
      <c r="P102" s="1324"/>
      <c r="Q102" s="1324"/>
      <c r="R102" s="1324"/>
      <c r="S102" s="1324"/>
      <c r="T102" s="1324"/>
      <c r="U102" s="1324"/>
      <c r="V102" s="1324"/>
      <c r="W102" s="1324"/>
      <c r="X102" s="1324"/>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0"/>
  <sheetViews>
    <sheetView showGridLines="0" topLeftCell="I4" zoomScaleNormal="100" workbookViewId="0">
      <selection activeCell="AQ24" sqref="AQ24"/>
    </sheetView>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13.7109375" style="491" customWidth="1"/>
    <col min="16" max="17" width="1.7109375" style="491" hidden="1" customWidth="1"/>
    <col min="18" max="18" width="11.7109375" style="491" customWidth="1"/>
    <col min="19" max="19" width="3.7109375" style="491" customWidth="1"/>
    <col min="20" max="20" width="11.7109375" style="491" customWidth="1"/>
    <col min="21" max="21" width="8.5703125" style="491" customWidth="1"/>
    <col min="22" max="22" width="13" style="1176" customWidth="1"/>
    <col min="23" max="24" width="1.7109375" style="1176" hidden="1" customWidth="1"/>
    <col min="25" max="25" width="11.7109375" style="1176" customWidth="1"/>
    <col min="26" max="26" width="3.7109375" style="1176" customWidth="1"/>
    <col min="27" max="27" width="11.7109375" style="1176" customWidth="1"/>
    <col min="28" max="28" width="8.5703125" style="1176" customWidth="1"/>
    <col min="29" max="29" width="11.7109375" style="1176" customWidth="1"/>
    <col min="30" max="31" width="1.7109375" style="1176" hidden="1" customWidth="1"/>
    <col min="32" max="32" width="11.7109375" style="1176" customWidth="1"/>
    <col min="33" max="33" width="3.7109375" style="1176" customWidth="1"/>
    <col min="34" max="34" width="11.7109375" style="1176" customWidth="1"/>
    <col min="35" max="35" width="8.5703125" style="1176" customWidth="1"/>
    <col min="36" max="36" width="9.85546875" style="1176" customWidth="1"/>
    <col min="37" max="38" width="1.7109375" style="1176" hidden="1" customWidth="1"/>
    <col min="39" max="39" width="11.7109375" style="1176" customWidth="1"/>
    <col min="40" max="40" width="3.7109375" style="1176" customWidth="1"/>
    <col min="41" max="41" width="11.7109375" style="1176" customWidth="1"/>
    <col min="42" max="42" width="8.5703125" style="1176" hidden="1" customWidth="1"/>
    <col min="43" max="43" width="4.7109375" style="491" customWidth="1"/>
    <col min="44" max="44" width="115.7109375" style="491" customWidth="1"/>
    <col min="45" max="56" width="10.5703125" style="552"/>
    <col min="57" max="277" width="10.5703125" style="491"/>
    <col min="278" max="285" width="0" style="491" hidden="1" customWidth="1"/>
    <col min="286" max="288" width="3.7109375" style="491" customWidth="1"/>
    <col min="289" max="289" width="12.7109375" style="491" customWidth="1"/>
    <col min="290" max="290" width="47.42578125" style="491" customWidth="1"/>
    <col min="291" max="294" width="0" style="491" hidden="1" customWidth="1"/>
    <col min="295" max="295" width="11.7109375" style="491" customWidth="1"/>
    <col min="296" max="296" width="6.42578125" style="491" bestFit="1" customWidth="1"/>
    <col min="297" max="297" width="11.7109375" style="491" customWidth="1"/>
    <col min="298" max="298" width="0" style="491" hidden="1" customWidth="1"/>
    <col min="299" max="299" width="3.7109375" style="491" customWidth="1"/>
    <col min="300" max="300" width="11.140625" style="491" bestFit="1" customWidth="1"/>
    <col min="301" max="533" width="10.5703125" style="491"/>
    <col min="534" max="541" width="0" style="491" hidden="1" customWidth="1"/>
    <col min="542" max="544" width="3.7109375" style="491" customWidth="1"/>
    <col min="545" max="545" width="12.7109375" style="491" customWidth="1"/>
    <col min="546" max="546" width="47.42578125" style="491" customWidth="1"/>
    <col min="547" max="550" width="0" style="491" hidden="1" customWidth="1"/>
    <col min="551" max="551" width="11.7109375" style="491" customWidth="1"/>
    <col min="552" max="552" width="6.42578125" style="491" bestFit="1" customWidth="1"/>
    <col min="553" max="553" width="11.7109375" style="491" customWidth="1"/>
    <col min="554" max="554" width="0" style="491" hidden="1" customWidth="1"/>
    <col min="555" max="555" width="3.7109375" style="491" customWidth="1"/>
    <col min="556" max="556" width="11.140625" style="491" bestFit="1" customWidth="1"/>
    <col min="557" max="789" width="10.5703125" style="491"/>
    <col min="790" max="797" width="0" style="491" hidden="1" customWidth="1"/>
    <col min="798" max="800" width="3.7109375" style="491" customWidth="1"/>
    <col min="801" max="801" width="12.7109375" style="491" customWidth="1"/>
    <col min="802" max="802" width="47.42578125" style="491" customWidth="1"/>
    <col min="803" max="806" width="0" style="491" hidden="1" customWidth="1"/>
    <col min="807" max="807" width="11.7109375" style="491" customWidth="1"/>
    <col min="808" max="808" width="6.42578125" style="491" bestFit="1" customWidth="1"/>
    <col min="809" max="809" width="11.7109375" style="491" customWidth="1"/>
    <col min="810" max="810" width="0" style="491" hidden="1" customWidth="1"/>
    <col min="811" max="811" width="3.7109375" style="491" customWidth="1"/>
    <col min="812" max="812" width="11.140625" style="491" bestFit="1" customWidth="1"/>
    <col min="813" max="1045" width="10.5703125" style="491"/>
    <col min="1046" max="1053" width="0" style="491" hidden="1" customWidth="1"/>
    <col min="1054" max="1056" width="3.7109375" style="491" customWidth="1"/>
    <col min="1057" max="1057" width="12.7109375" style="491" customWidth="1"/>
    <col min="1058" max="1058" width="47.42578125" style="491" customWidth="1"/>
    <col min="1059" max="1062" width="0" style="491" hidden="1" customWidth="1"/>
    <col min="1063" max="1063" width="11.7109375" style="491" customWidth="1"/>
    <col min="1064" max="1064" width="6.42578125" style="491" bestFit="1" customWidth="1"/>
    <col min="1065" max="1065" width="11.7109375" style="491" customWidth="1"/>
    <col min="1066" max="1066" width="0" style="491" hidden="1" customWidth="1"/>
    <col min="1067" max="1067" width="3.7109375" style="491" customWidth="1"/>
    <col min="1068" max="1068" width="11.140625" style="491" bestFit="1" customWidth="1"/>
    <col min="1069" max="1301" width="10.5703125" style="491"/>
    <col min="1302" max="1309" width="0" style="491" hidden="1" customWidth="1"/>
    <col min="1310" max="1312" width="3.7109375" style="491" customWidth="1"/>
    <col min="1313" max="1313" width="12.7109375" style="491" customWidth="1"/>
    <col min="1314" max="1314" width="47.42578125" style="491" customWidth="1"/>
    <col min="1315" max="1318" width="0" style="491" hidden="1" customWidth="1"/>
    <col min="1319" max="1319" width="11.7109375" style="491" customWidth="1"/>
    <col min="1320" max="1320" width="6.42578125" style="491" bestFit="1" customWidth="1"/>
    <col min="1321" max="1321" width="11.7109375" style="491" customWidth="1"/>
    <col min="1322" max="1322" width="0" style="491" hidden="1" customWidth="1"/>
    <col min="1323" max="1323" width="3.7109375" style="491" customWidth="1"/>
    <col min="1324" max="1324" width="11.140625" style="491" bestFit="1" customWidth="1"/>
    <col min="1325" max="1557" width="10.5703125" style="491"/>
    <col min="1558" max="1565" width="0" style="491" hidden="1" customWidth="1"/>
    <col min="1566" max="1568" width="3.7109375" style="491" customWidth="1"/>
    <col min="1569" max="1569" width="12.7109375" style="491" customWidth="1"/>
    <col min="1570" max="1570" width="47.42578125" style="491" customWidth="1"/>
    <col min="1571" max="1574" width="0" style="491" hidden="1" customWidth="1"/>
    <col min="1575" max="1575" width="11.7109375" style="491" customWidth="1"/>
    <col min="1576" max="1576" width="6.42578125" style="491" bestFit="1" customWidth="1"/>
    <col min="1577" max="1577" width="11.7109375" style="491" customWidth="1"/>
    <col min="1578" max="1578" width="0" style="491" hidden="1" customWidth="1"/>
    <col min="1579" max="1579" width="3.7109375" style="491" customWidth="1"/>
    <col min="1580" max="1580" width="11.140625" style="491" bestFit="1" customWidth="1"/>
    <col min="1581" max="1813" width="10.5703125" style="491"/>
    <col min="1814" max="1821" width="0" style="491" hidden="1" customWidth="1"/>
    <col min="1822" max="1824" width="3.7109375" style="491" customWidth="1"/>
    <col min="1825" max="1825" width="12.7109375" style="491" customWidth="1"/>
    <col min="1826" max="1826" width="47.42578125" style="491" customWidth="1"/>
    <col min="1827" max="1830" width="0" style="491" hidden="1" customWidth="1"/>
    <col min="1831" max="1831" width="11.7109375" style="491" customWidth="1"/>
    <col min="1832" max="1832" width="6.42578125" style="491" bestFit="1" customWidth="1"/>
    <col min="1833" max="1833" width="11.7109375" style="491" customWidth="1"/>
    <col min="1834" max="1834" width="0" style="491" hidden="1" customWidth="1"/>
    <col min="1835" max="1835" width="3.7109375" style="491" customWidth="1"/>
    <col min="1836" max="1836" width="11.140625" style="491" bestFit="1" customWidth="1"/>
    <col min="1837" max="2069" width="10.5703125" style="491"/>
    <col min="2070" max="2077" width="0" style="491" hidden="1" customWidth="1"/>
    <col min="2078" max="2080" width="3.7109375" style="491" customWidth="1"/>
    <col min="2081" max="2081" width="12.7109375" style="491" customWidth="1"/>
    <col min="2082" max="2082" width="47.42578125" style="491" customWidth="1"/>
    <col min="2083" max="2086" width="0" style="491" hidden="1" customWidth="1"/>
    <col min="2087" max="2087" width="11.7109375" style="491" customWidth="1"/>
    <col min="2088" max="2088" width="6.42578125" style="491" bestFit="1" customWidth="1"/>
    <col min="2089" max="2089" width="11.7109375" style="491" customWidth="1"/>
    <col min="2090" max="2090" width="0" style="491" hidden="1" customWidth="1"/>
    <col min="2091" max="2091" width="3.7109375" style="491" customWidth="1"/>
    <col min="2092" max="2092" width="11.140625" style="491" bestFit="1" customWidth="1"/>
    <col min="2093" max="2325" width="10.5703125" style="491"/>
    <col min="2326" max="2333" width="0" style="491" hidden="1" customWidth="1"/>
    <col min="2334" max="2336" width="3.7109375" style="491" customWidth="1"/>
    <col min="2337" max="2337" width="12.7109375" style="491" customWidth="1"/>
    <col min="2338" max="2338" width="47.42578125" style="491" customWidth="1"/>
    <col min="2339" max="2342" width="0" style="491" hidden="1" customWidth="1"/>
    <col min="2343" max="2343" width="11.7109375" style="491" customWidth="1"/>
    <col min="2344" max="2344" width="6.42578125" style="491" bestFit="1" customWidth="1"/>
    <col min="2345" max="2345" width="11.7109375" style="491" customWidth="1"/>
    <col min="2346" max="2346" width="0" style="491" hidden="1" customWidth="1"/>
    <col min="2347" max="2347" width="3.7109375" style="491" customWidth="1"/>
    <col min="2348" max="2348" width="11.140625" style="491" bestFit="1" customWidth="1"/>
    <col min="2349" max="2581" width="10.5703125" style="491"/>
    <col min="2582" max="2589" width="0" style="491" hidden="1" customWidth="1"/>
    <col min="2590" max="2592" width="3.7109375" style="491" customWidth="1"/>
    <col min="2593" max="2593" width="12.7109375" style="491" customWidth="1"/>
    <col min="2594" max="2594" width="47.42578125" style="491" customWidth="1"/>
    <col min="2595" max="2598" width="0" style="491" hidden="1" customWidth="1"/>
    <col min="2599" max="2599" width="11.7109375" style="491" customWidth="1"/>
    <col min="2600" max="2600" width="6.42578125" style="491" bestFit="1" customWidth="1"/>
    <col min="2601" max="2601" width="11.7109375" style="491" customWidth="1"/>
    <col min="2602" max="2602" width="0" style="491" hidden="1" customWidth="1"/>
    <col min="2603" max="2603" width="3.7109375" style="491" customWidth="1"/>
    <col min="2604" max="2604" width="11.140625" style="491" bestFit="1" customWidth="1"/>
    <col min="2605" max="2837" width="10.5703125" style="491"/>
    <col min="2838" max="2845" width="0" style="491" hidden="1" customWidth="1"/>
    <col min="2846" max="2848" width="3.7109375" style="491" customWidth="1"/>
    <col min="2849" max="2849" width="12.7109375" style="491" customWidth="1"/>
    <col min="2850" max="2850" width="47.42578125" style="491" customWidth="1"/>
    <col min="2851" max="2854" width="0" style="491" hidden="1" customWidth="1"/>
    <col min="2855" max="2855" width="11.7109375" style="491" customWidth="1"/>
    <col min="2856" max="2856" width="6.42578125" style="491" bestFit="1" customWidth="1"/>
    <col min="2857" max="2857" width="11.7109375" style="491" customWidth="1"/>
    <col min="2858" max="2858" width="0" style="491" hidden="1" customWidth="1"/>
    <col min="2859" max="2859" width="3.7109375" style="491" customWidth="1"/>
    <col min="2860" max="2860" width="11.140625" style="491" bestFit="1" customWidth="1"/>
    <col min="2861" max="3093" width="10.5703125" style="491"/>
    <col min="3094" max="3101" width="0" style="491" hidden="1" customWidth="1"/>
    <col min="3102" max="3104" width="3.7109375" style="491" customWidth="1"/>
    <col min="3105" max="3105" width="12.7109375" style="491" customWidth="1"/>
    <col min="3106" max="3106" width="47.42578125" style="491" customWidth="1"/>
    <col min="3107" max="3110" width="0" style="491" hidden="1" customWidth="1"/>
    <col min="3111" max="3111" width="11.7109375" style="491" customWidth="1"/>
    <col min="3112" max="3112" width="6.42578125" style="491" bestFit="1" customWidth="1"/>
    <col min="3113" max="3113" width="11.7109375" style="491" customWidth="1"/>
    <col min="3114" max="3114" width="0" style="491" hidden="1" customWidth="1"/>
    <col min="3115" max="3115" width="3.7109375" style="491" customWidth="1"/>
    <col min="3116" max="3116" width="11.140625" style="491" bestFit="1" customWidth="1"/>
    <col min="3117" max="3349" width="10.5703125" style="491"/>
    <col min="3350" max="3357" width="0" style="491" hidden="1" customWidth="1"/>
    <col min="3358" max="3360" width="3.7109375" style="491" customWidth="1"/>
    <col min="3361" max="3361" width="12.7109375" style="491" customWidth="1"/>
    <col min="3362" max="3362" width="47.42578125" style="491" customWidth="1"/>
    <col min="3363" max="3366" width="0" style="491" hidden="1" customWidth="1"/>
    <col min="3367" max="3367" width="11.7109375" style="491" customWidth="1"/>
    <col min="3368" max="3368" width="6.42578125" style="491" bestFit="1" customWidth="1"/>
    <col min="3369" max="3369" width="11.7109375" style="491" customWidth="1"/>
    <col min="3370" max="3370" width="0" style="491" hidden="1" customWidth="1"/>
    <col min="3371" max="3371" width="3.7109375" style="491" customWidth="1"/>
    <col min="3372" max="3372" width="11.140625" style="491" bestFit="1" customWidth="1"/>
    <col min="3373" max="3605" width="10.5703125" style="491"/>
    <col min="3606" max="3613" width="0" style="491" hidden="1" customWidth="1"/>
    <col min="3614" max="3616" width="3.7109375" style="491" customWidth="1"/>
    <col min="3617" max="3617" width="12.7109375" style="491" customWidth="1"/>
    <col min="3618" max="3618" width="47.42578125" style="491" customWidth="1"/>
    <col min="3619" max="3622" width="0" style="491" hidden="1" customWidth="1"/>
    <col min="3623" max="3623" width="11.7109375" style="491" customWidth="1"/>
    <col min="3624" max="3624" width="6.42578125" style="491" bestFit="1" customWidth="1"/>
    <col min="3625" max="3625" width="11.7109375" style="491" customWidth="1"/>
    <col min="3626" max="3626" width="0" style="491" hidden="1" customWidth="1"/>
    <col min="3627" max="3627" width="3.7109375" style="491" customWidth="1"/>
    <col min="3628" max="3628" width="11.140625" style="491" bestFit="1" customWidth="1"/>
    <col min="3629" max="3861" width="10.5703125" style="491"/>
    <col min="3862" max="3869" width="0" style="491" hidden="1" customWidth="1"/>
    <col min="3870" max="3872" width="3.7109375" style="491" customWidth="1"/>
    <col min="3873" max="3873" width="12.7109375" style="491" customWidth="1"/>
    <col min="3874" max="3874" width="47.42578125" style="491" customWidth="1"/>
    <col min="3875" max="3878" width="0" style="491" hidden="1" customWidth="1"/>
    <col min="3879" max="3879" width="11.7109375" style="491" customWidth="1"/>
    <col min="3880" max="3880" width="6.42578125" style="491" bestFit="1" customWidth="1"/>
    <col min="3881" max="3881" width="11.7109375" style="491" customWidth="1"/>
    <col min="3882" max="3882" width="0" style="491" hidden="1" customWidth="1"/>
    <col min="3883" max="3883" width="3.7109375" style="491" customWidth="1"/>
    <col min="3884" max="3884" width="11.140625" style="491" bestFit="1" customWidth="1"/>
    <col min="3885" max="4117" width="10.5703125" style="491"/>
    <col min="4118" max="4125" width="0" style="491" hidden="1" customWidth="1"/>
    <col min="4126" max="4128" width="3.7109375" style="491" customWidth="1"/>
    <col min="4129" max="4129" width="12.7109375" style="491" customWidth="1"/>
    <col min="4130" max="4130" width="47.42578125" style="491" customWidth="1"/>
    <col min="4131" max="4134" width="0" style="491" hidden="1" customWidth="1"/>
    <col min="4135" max="4135" width="11.7109375" style="491" customWidth="1"/>
    <col min="4136" max="4136" width="6.42578125" style="491" bestFit="1" customWidth="1"/>
    <col min="4137" max="4137" width="11.7109375" style="491" customWidth="1"/>
    <col min="4138" max="4138" width="0" style="491" hidden="1" customWidth="1"/>
    <col min="4139" max="4139" width="3.7109375" style="491" customWidth="1"/>
    <col min="4140" max="4140" width="11.140625" style="491" bestFit="1" customWidth="1"/>
    <col min="4141" max="4373" width="10.5703125" style="491"/>
    <col min="4374" max="4381" width="0" style="491" hidden="1" customWidth="1"/>
    <col min="4382" max="4384" width="3.7109375" style="491" customWidth="1"/>
    <col min="4385" max="4385" width="12.7109375" style="491" customWidth="1"/>
    <col min="4386" max="4386" width="47.42578125" style="491" customWidth="1"/>
    <col min="4387" max="4390" width="0" style="491" hidden="1" customWidth="1"/>
    <col min="4391" max="4391" width="11.7109375" style="491" customWidth="1"/>
    <col min="4392" max="4392" width="6.42578125" style="491" bestFit="1" customWidth="1"/>
    <col min="4393" max="4393" width="11.7109375" style="491" customWidth="1"/>
    <col min="4394" max="4394" width="0" style="491" hidden="1" customWidth="1"/>
    <col min="4395" max="4395" width="3.7109375" style="491" customWidth="1"/>
    <col min="4396" max="4396" width="11.140625" style="491" bestFit="1" customWidth="1"/>
    <col min="4397" max="4629" width="10.5703125" style="491"/>
    <col min="4630" max="4637" width="0" style="491" hidden="1" customWidth="1"/>
    <col min="4638" max="4640" width="3.7109375" style="491" customWidth="1"/>
    <col min="4641" max="4641" width="12.7109375" style="491" customWidth="1"/>
    <col min="4642" max="4642" width="47.42578125" style="491" customWidth="1"/>
    <col min="4643" max="4646" width="0" style="491" hidden="1" customWidth="1"/>
    <col min="4647" max="4647" width="11.7109375" style="491" customWidth="1"/>
    <col min="4648" max="4648" width="6.42578125" style="491" bestFit="1" customWidth="1"/>
    <col min="4649" max="4649" width="11.7109375" style="491" customWidth="1"/>
    <col min="4650" max="4650" width="0" style="491" hidden="1" customWidth="1"/>
    <col min="4651" max="4651" width="3.7109375" style="491" customWidth="1"/>
    <col min="4652" max="4652" width="11.140625" style="491" bestFit="1" customWidth="1"/>
    <col min="4653" max="4885" width="10.5703125" style="491"/>
    <col min="4886" max="4893" width="0" style="491" hidden="1" customWidth="1"/>
    <col min="4894" max="4896" width="3.7109375" style="491" customWidth="1"/>
    <col min="4897" max="4897" width="12.7109375" style="491" customWidth="1"/>
    <col min="4898" max="4898" width="47.42578125" style="491" customWidth="1"/>
    <col min="4899" max="4902" width="0" style="491" hidden="1" customWidth="1"/>
    <col min="4903" max="4903" width="11.7109375" style="491" customWidth="1"/>
    <col min="4904" max="4904" width="6.42578125" style="491" bestFit="1" customWidth="1"/>
    <col min="4905" max="4905" width="11.7109375" style="491" customWidth="1"/>
    <col min="4906" max="4906" width="0" style="491" hidden="1" customWidth="1"/>
    <col min="4907" max="4907" width="3.7109375" style="491" customWidth="1"/>
    <col min="4908" max="4908" width="11.140625" style="491" bestFit="1" customWidth="1"/>
    <col min="4909" max="5141" width="10.5703125" style="491"/>
    <col min="5142" max="5149" width="0" style="491" hidden="1" customWidth="1"/>
    <col min="5150" max="5152" width="3.7109375" style="491" customWidth="1"/>
    <col min="5153" max="5153" width="12.7109375" style="491" customWidth="1"/>
    <col min="5154" max="5154" width="47.42578125" style="491" customWidth="1"/>
    <col min="5155" max="5158" width="0" style="491" hidden="1" customWidth="1"/>
    <col min="5159" max="5159" width="11.7109375" style="491" customWidth="1"/>
    <col min="5160" max="5160" width="6.42578125" style="491" bestFit="1" customWidth="1"/>
    <col min="5161" max="5161" width="11.7109375" style="491" customWidth="1"/>
    <col min="5162" max="5162" width="0" style="491" hidden="1" customWidth="1"/>
    <col min="5163" max="5163" width="3.7109375" style="491" customWidth="1"/>
    <col min="5164" max="5164" width="11.140625" style="491" bestFit="1" customWidth="1"/>
    <col min="5165" max="5397" width="10.5703125" style="491"/>
    <col min="5398" max="5405" width="0" style="491" hidden="1" customWidth="1"/>
    <col min="5406" max="5408" width="3.7109375" style="491" customWidth="1"/>
    <col min="5409" max="5409" width="12.7109375" style="491" customWidth="1"/>
    <col min="5410" max="5410" width="47.42578125" style="491" customWidth="1"/>
    <col min="5411" max="5414" width="0" style="491" hidden="1" customWidth="1"/>
    <col min="5415" max="5415" width="11.7109375" style="491" customWidth="1"/>
    <col min="5416" max="5416" width="6.42578125" style="491" bestFit="1" customWidth="1"/>
    <col min="5417" max="5417" width="11.7109375" style="491" customWidth="1"/>
    <col min="5418" max="5418" width="0" style="491" hidden="1" customWidth="1"/>
    <col min="5419" max="5419" width="3.7109375" style="491" customWidth="1"/>
    <col min="5420" max="5420" width="11.140625" style="491" bestFit="1" customWidth="1"/>
    <col min="5421" max="5653" width="10.5703125" style="491"/>
    <col min="5654" max="5661" width="0" style="491" hidden="1" customWidth="1"/>
    <col min="5662" max="5664" width="3.7109375" style="491" customWidth="1"/>
    <col min="5665" max="5665" width="12.7109375" style="491" customWidth="1"/>
    <col min="5666" max="5666" width="47.42578125" style="491" customWidth="1"/>
    <col min="5667" max="5670" width="0" style="491" hidden="1" customWidth="1"/>
    <col min="5671" max="5671" width="11.7109375" style="491" customWidth="1"/>
    <col min="5672" max="5672" width="6.42578125" style="491" bestFit="1" customWidth="1"/>
    <col min="5673" max="5673" width="11.7109375" style="491" customWidth="1"/>
    <col min="5674" max="5674" width="0" style="491" hidden="1" customWidth="1"/>
    <col min="5675" max="5675" width="3.7109375" style="491" customWidth="1"/>
    <col min="5676" max="5676" width="11.140625" style="491" bestFit="1" customWidth="1"/>
    <col min="5677" max="5909" width="10.5703125" style="491"/>
    <col min="5910" max="5917" width="0" style="491" hidden="1" customWidth="1"/>
    <col min="5918" max="5920" width="3.7109375" style="491" customWidth="1"/>
    <col min="5921" max="5921" width="12.7109375" style="491" customWidth="1"/>
    <col min="5922" max="5922" width="47.42578125" style="491" customWidth="1"/>
    <col min="5923" max="5926" width="0" style="491" hidden="1" customWidth="1"/>
    <col min="5927" max="5927" width="11.7109375" style="491" customWidth="1"/>
    <col min="5928" max="5928" width="6.42578125" style="491" bestFit="1" customWidth="1"/>
    <col min="5929" max="5929" width="11.7109375" style="491" customWidth="1"/>
    <col min="5930" max="5930" width="0" style="491" hidden="1" customWidth="1"/>
    <col min="5931" max="5931" width="3.7109375" style="491" customWidth="1"/>
    <col min="5932" max="5932" width="11.140625" style="491" bestFit="1" customWidth="1"/>
    <col min="5933" max="6165" width="10.5703125" style="491"/>
    <col min="6166" max="6173" width="0" style="491" hidden="1" customWidth="1"/>
    <col min="6174" max="6176" width="3.7109375" style="491" customWidth="1"/>
    <col min="6177" max="6177" width="12.7109375" style="491" customWidth="1"/>
    <col min="6178" max="6178" width="47.42578125" style="491" customWidth="1"/>
    <col min="6179" max="6182" width="0" style="491" hidden="1" customWidth="1"/>
    <col min="6183" max="6183" width="11.7109375" style="491" customWidth="1"/>
    <col min="6184" max="6184" width="6.42578125" style="491" bestFit="1" customWidth="1"/>
    <col min="6185" max="6185" width="11.7109375" style="491" customWidth="1"/>
    <col min="6186" max="6186" width="0" style="491" hidden="1" customWidth="1"/>
    <col min="6187" max="6187" width="3.7109375" style="491" customWidth="1"/>
    <col min="6188" max="6188" width="11.140625" style="491" bestFit="1" customWidth="1"/>
    <col min="6189" max="6421" width="10.5703125" style="491"/>
    <col min="6422" max="6429" width="0" style="491" hidden="1" customWidth="1"/>
    <col min="6430" max="6432" width="3.7109375" style="491" customWidth="1"/>
    <col min="6433" max="6433" width="12.7109375" style="491" customWidth="1"/>
    <col min="6434" max="6434" width="47.42578125" style="491" customWidth="1"/>
    <col min="6435" max="6438" width="0" style="491" hidden="1" customWidth="1"/>
    <col min="6439" max="6439" width="11.7109375" style="491" customWidth="1"/>
    <col min="6440" max="6440" width="6.42578125" style="491" bestFit="1" customWidth="1"/>
    <col min="6441" max="6441" width="11.7109375" style="491" customWidth="1"/>
    <col min="6442" max="6442" width="0" style="491" hidden="1" customWidth="1"/>
    <col min="6443" max="6443" width="3.7109375" style="491" customWidth="1"/>
    <col min="6444" max="6444" width="11.140625" style="491" bestFit="1" customWidth="1"/>
    <col min="6445" max="6677" width="10.5703125" style="491"/>
    <col min="6678" max="6685" width="0" style="491" hidden="1" customWidth="1"/>
    <col min="6686" max="6688" width="3.7109375" style="491" customWidth="1"/>
    <col min="6689" max="6689" width="12.7109375" style="491" customWidth="1"/>
    <col min="6690" max="6690" width="47.42578125" style="491" customWidth="1"/>
    <col min="6691" max="6694" width="0" style="491" hidden="1" customWidth="1"/>
    <col min="6695" max="6695" width="11.7109375" style="491" customWidth="1"/>
    <col min="6696" max="6696" width="6.42578125" style="491" bestFit="1" customWidth="1"/>
    <col min="6697" max="6697" width="11.7109375" style="491" customWidth="1"/>
    <col min="6698" max="6698" width="0" style="491" hidden="1" customWidth="1"/>
    <col min="6699" max="6699" width="3.7109375" style="491" customWidth="1"/>
    <col min="6700" max="6700" width="11.140625" style="491" bestFit="1" customWidth="1"/>
    <col min="6701" max="6933" width="10.5703125" style="491"/>
    <col min="6934" max="6941" width="0" style="491" hidden="1" customWidth="1"/>
    <col min="6942" max="6944" width="3.7109375" style="491" customWidth="1"/>
    <col min="6945" max="6945" width="12.7109375" style="491" customWidth="1"/>
    <col min="6946" max="6946" width="47.42578125" style="491" customWidth="1"/>
    <col min="6947" max="6950" width="0" style="491" hidden="1" customWidth="1"/>
    <col min="6951" max="6951" width="11.7109375" style="491" customWidth="1"/>
    <col min="6952" max="6952" width="6.42578125" style="491" bestFit="1" customWidth="1"/>
    <col min="6953" max="6953" width="11.7109375" style="491" customWidth="1"/>
    <col min="6954" max="6954" width="0" style="491" hidden="1" customWidth="1"/>
    <col min="6955" max="6955" width="3.7109375" style="491" customWidth="1"/>
    <col min="6956" max="6956" width="11.140625" style="491" bestFit="1" customWidth="1"/>
    <col min="6957" max="7189" width="10.5703125" style="491"/>
    <col min="7190" max="7197" width="0" style="491" hidden="1" customWidth="1"/>
    <col min="7198" max="7200" width="3.7109375" style="491" customWidth="1"/>
    <col min="7201" max="7201" width="12.7109375" style="491" customWidth="1"/>
    <col min="7202" max="7202" width="47.42578125" style="491" customWidth="1"/>
    <col min="7203" max="7206" width="0" style="491" hidden="1" customWidth="1"/>
    <col min="7207" max="7207" width="11.7109375" style="491" customWidth="1"/>
    <col min="7208" max="7208" width="6.42578125" style="491" bestFit="1" customWidth="1"/>
    <col min="7209" max="7209" width="11.7109375" style="491" customWidth="1"/>
    <col min="7210" max="7210" width="0" style="491" hidden="1" customWidth="1"/>
    <col min="7211" max="7211" width="3.7109375" style="491" customWidth="1"/>
    <col min="7212" max="7212" width="11.140625" style="491" bestFit="1" customWidth="1"/>
    <col min="7213" max="7445" width="10.5703125" style="491"/>
    <col min="7446" max="7453" width="0" style="491" hidden="1" customWidth="1"/>
    <col min="7454" max="7456" width="3.7109375" style="491" customWidth="1"/>
    <col min="7457" max="7457" width="12.7109375" style="491" customWidth="1"/>
    <col min="7458" max="7458" width="47.42578125" style="491" customWidth="1"/>
    <col min="7459" max="7462" width="0" style="491" hidden="1" customWidth="1"/>
    <col min="7463" max="7463" width="11.7109375" style="491" customWidth="1"/>
    <col min="7464" max="7464" width="6.42578125" style="491" bestFit="1" customWidth="1"/>
    <col min="7465" max="7465" width="11.7109375" style="491" customWidth="1"/>
    <col min="7466" max="7466" width="0" style="491" hidden="1" customWidth="1"/>
    <col min="7467" max="7467" width="3.7109375" style="491" customWidth="1"/>
    <col min="7468" max="7468" width="11.140625" style="491" bestFit="1" customWidth="1"/>
    <col min="7469" max="7701" width="10.5703125" style="491"/>
    <col min="7702" max="7709" width="0" style="491" hidden="1" customWidth="1"/>
    <col min="7710" max="7712" width="3.7109375" style="491" customWidth="1"/>
    <col min="7713" max="7713" width="12.7109375" style="491" customWidth="1"/>
    <col min="7714" max="7714" width="47.42578125" style="491" customWidth="1"/>
    <col min="7715" max="7718" width="0" style="491" hidden="1" customWidth="1"/>
    <col min="7719" max="7719" width="11.7109375" style="491" customWidth="1"/>
    <col min="7720" max="7720" width="6.42578125" style="491" bestFit="1" customWidth="1"/>
    <col min="7721" max="7721" width="11.7109375" style="491" customWidth="1"/>
    <col min="7722" max="7722" width="0" style="491" hidden="1" customWidth="1"/>
    <col min="7723" max="7723" width="3.7109375" style="491" customWidth="1"/>
    <col min="7724" max="7724" width="11.140625" style="491" bestFit="1" customWidth="1"/>
    <col min="7725" max="7957" width="10.5703125" style="491"/>
    <col min="7958" max="7965" width="0" style="491" hidden="1" customWidth="1"/>
    <col min="7966" max="7968" width="3.7109375" style="491" customWidth="1"/>
    <col min="7969" max="7969" width="12.7109375" style="491" customWidth="1"/>
    <col min="7970" max="7970" width="47.42578125" style="491" customWidth="1"/>
    <col min="7971" max="7974" width="0" style="491" hidden="1" customWidth="1"/>
    <col min="7975" max="7975" width="11.7109375" style="491" customWidth="1"/>
    <col min="7976" max="7976" width="6.42578125" style="491" bestFit="1" customWidth="1"/>
    <col min="7977" max="7977" width="11.7109375" style="491" customWidth="1"/>
    <col min="7978" max="7978" width="0" style="491" hidden="1" customWidth="1"/>
    <col min="7979" max="7979" width="3.7109375" style="491" customWidth="1"/>
    <col min="7980" max="7980" width="11.140625" style="491" bestFit="1" customWidth="1"/>
    <col min="7981" max="8213" width="10.5703125" style="491"/>
    <col min="8214" max="8221" width="0" style="491" hidden="1" customWidth="1"/>
    <col min="8222" max="8224" width="3.7109375" style="491" customWidth="1"/>
    <col min="8225" max="8225" width="12.7109375" style="491" customWidth="1"/>
    <col min="8226" max="8226" width="47.42578125" style="491" customWidth="1"/>
    <col min="8227" max="8230" width="0" style="491" hidden="1" customWidth="1"/>
    <col min="8231" max="8231" width="11.7109375" style="491" customWidth="1"/>
    <col min="8232" max="8232" width="6.42578125" style="491" bestFit="1" customWidth="1"/>
    <col min="8233" max="8233" width="11.7109375" style="491" customWidth="1"/>
    <col min="8234" max="8234" width="0" style="491" hidden="1" customWidth="1"/>
    <col min="8235" max="8235" width="3.7109375" style="491" customWidth="1"/>
    <col min="8236" max="8236" width="11.140625" style="491" bestFit="1" customWidth="1"/>
    <col min="8237" max="8469" width="10.5703125" style="491"/>
    <col min="8470" max="8477" width="0" style="491" hidden="1" customWidth="1"/>
    <col min="8478" max="8480" width="3.7109375" style="491" customWidth="1"/>
    <col min="8481" max="8481" width="12.7109375" style="491" customWidth="1"/>
    <col min="8482" max="8482" width="47.42578125" style="491" customWidth="1"/>
    <col min="8483" max="8486" width="0" style="491" hidden="1" customWidth="1"/>
    <col min="8487" max="8487" width="11.7109375" style="491" customWidth="1"/>
    <col min="8488" max="8488" width="6.42578125" style="491" bestFit="1" customWidth="1"/>
    <col min="8489" max="8489" width="11.7109375" style="491" customWidth="1"/>
    <col min="8490" max="8490" width="0" style="491" hidden="1" customWidth="1"/>
    <col min="8491" max="8491" width="3.7109375" style="491" customWidth="1"/>
    <col min="8492" max="8492" width="11.140625" style="491" bestFit="1" customWidth="1"/>
    <col min="8493" max="8725" width="10.5703125" style="491"/>
    <col min="8726" max="8733" width="0" style="491" hidden="1" customWidth="1"/>
    <col min="8734" max="8736" width="3.7109375" style="491" customWidth="1"/>
    <col min="8737" max="8737" width="12.7109375" style="491" customWidth="1"/>
    <col min="8738" max="8738" width="47.42578125" style="491" customWidth="1"/>
    <col min="8739" max="8742" width="0" style="491" hidden="1" customWidth="1"/>
    <col min="8743" max="8743" width="11.7109375" style="491" customWidth="1"/>
    <col min="8744" max="8744" width="6.42578125" style="491" bestFit="1" customWidth="1"/>
    <col min="8745" max="8745" width="11.7109375" style="491" customWidth="1"/>
    <col min="8746" max="8746" width="0" style="491" hidden="1" customWidth="1"/>
    <col min="8747" max="8747" width="3.7109375" style="491" customWidth="1"/>
    <col min="8748" max="8748" width="11.140625" style="491" bestFit="1" customWidth="1"/>
    <col min="8749" max="8981" width="10.5703125" style="491"/>
    <col min="8982" max="8989" width="0" style="491" hidden="1" customWidth="1"/>
    <col min="8990" max="8992" width="3.7109375" style="491" customWidth="1"/>
    <col min="8993" max="8993" width="12.7109375" style="491" customWidth="1"/>
    <col min="8994" max="8994" width="47.42578125" style="491" customWidth="1"/>
    <col min="8995" max="8998" width="0" style="491" hidden="1" customWidth="1"/>
    <col min="8999" max="8999" width="11.7109375" style="491" customWidth="1"/>
    <col min="9000" max="9000" width="6.42578125" style="491" bestFit="1" customWidth="1"/>
    <col min="9001" max="9001" width="11.7109375" style="491" customWidth="1"/>
    <col min="9002" max="9002" width="0" style="491" hidden="1" customWidth="1"/>
    <col min="9003" max="9003" width="3.7109375" style="491" customWidth="1"/>
    <col min="9004" max="9004" width="11.140625" style="491" bestFit="1" customWidth="1"/>
    <col min="9005" max="9237" width="10.5703125" style="491"/>
    <col min="9238" max="9245" width="0" style="491" hidden="1" customWidth="1"/>
    <col min="9246" max="9248" width="3.7109375" style="491" customWidth="1"/>
    <col min="9249" max="9249" width="12.7109375" style="491" customWidth="1"/>
    <col min="9250" max="9250" width="47.42578125" style="491" customWidth="1"/>
    <col min="9251" max="9254" width="0" style="491" hidden="1" customWidth="1"/>
    <col min="9255" max="9255" width="11.7109375" style="491" customWidth="1"/>
    <col min="9256" max="9256" width="6.42578125" style="491" bestFit="1" customWidth="1"/>
    <col min="9257" max="9257" width="11.7109375" style="491" customWidth="1"/>
    <col min="9258" max="9258" width="0" style="491" hidden="1" customWidth="1"/>
    <col min="9259" max="9259" width="3.7109375" style="491" customWidth="1"/>
    <col min="9260" max="9260" width="11.140625" style="491" bestFit="1" customWidth="1"/>
    <col min="9261" max="9493" width="10.5703125" style="491"/>
    <col min="9494" max="9501" width="0" style="491" hidden="1" customWidth="1"/>
    <col min="9502" max="9504" width="3.7109375" style="491" customWidth="1"/>
    <col min="9505" max="9505" width="12.7109375" style="491" customWidth="1"/>
    <col min="9506" max="9506" width="47.42578125" style="491" customWidth="1"/>
    <col min="9507" max="9510" width="0" style="491" hidden="1" customWidth="1"/>
    <col min="9511" max="9511" width="11.7109375" style="491" customWidth="1"/>
    <col min="9512" max="9512" width="6.42578125" style="491" bestFit="1" customWidth="1"/>
    <col min="9513" max="9513" width="11.7109375" style="491" customWidth="1"/>
    <col min="9514" max="9514" width="0" style="491" hidden="1" customWidth="1"/>
    <col min="9515" max="9515" width="3.7109375" style="491" customWidth="1"/>
    <col min="9516" max="9516" width="11.140625" style="491" bestFit="1" customWidth="1"/>
    <col min="9517" max="9749" width="10.5703125" style="491"/>
    <col min="9750" max="9757" width="0" style="491" hidden="1" customWidth="1"/>
    <col min="9758" max="9760" width="3.7109375" style="491" customWidth="1"/>
    <col min="9761" max="9761" width="12.7109375" style="491" customWidth="1"/>
    <col min="9762" max="9762" width="47.42578125" style="491" customWidth="1"/>
    <col min="9763" max="9766" width="0" style="491" hidden="1" customWidth="1"/>
    <col min="9767" max="9767" width="11.7109375" style="491" customWidth="1"/>
    <col min="9768" max="9768" width="6.42578125" style="491" bestFit="1" customWidth="1"/>
    <col min="9769" max="9769" width="11.7109375" style="491" customWidth="1"/>
    <col min="9770" max="9770" width="0" style="491" hidden="1" customWidth="1"/>
    <col min="9771" max="9771" width="3.7109375" style="491" customWidth="1"/>
    <col min="9772" max="9772" width="11.140625" style="491" bestFit="1" customWidth="1"/>
    <col min="9773" max="10005" width="10.5703125" style="491"/>
    <col min="10006" max="10013" width="0" style="491" hidden="1" customWidth="1"/>
    <col min="10014" max="10016" width="3.7109375" style="491" customWidth="1"/>
    <col min="10017" max="10017" width="12.7109375" style="491" customWidth="1"/>
    <col min="10018" max="10018" width="47.42578125" style="491" customWidth="1"/>
    <col min="10019" max="10022" width="0" style="491" hidden="1" customWidth="1"/>
    <col min="10023" max="10023" width="11.7109375" style="491" customWidth="1"/>
    <col min="10024" max="10024" width="6.42578125" style="491" bestFit="1" customWidth="1"/>
    <col min="10025" max="10025" width="11.7109375" style="491" customWidth="1"/>
    <col min="10026" max="10026" width="0" style="491" hidden="1" customWidth="1"/>
    <col min="10027" max="10027" width="3.7109375" style="491" customWidth="1"/>
    <col min="10028" max="10028" width="11.140625" style="491" bestFit="1" customWidth="1"/>
    <col min="10029" max="10261" width="10.5703125" style="491"/>
    <col min="10262" max="10269" width="0" style="491" hidden="1" customWidth="1"/>
    <col min="10270" max="10272" width="3.7109375" style="491" customWidth="1"/>
    <col min="10273" max="10273" width="12.7109375" style="491" customWidth="1"/>
    <col min="10274" max="10274" width="47.42578125" style="491" customWidth="1"/>
    <col min="10275" max="10278" width="0" style="491" hidden="1" customWidth="1"/>
    <col min="10279" max="10279" width="11.7109375" style="491" customWidth="1"/>
    <col min="10280" max="10280" width="6.42578125" style="491" bestFit="1" customWidth="1"/>
    <col min="10281" max="10281" width="11.7109375" style="491" customWidth="1"/>
    <col min="10282" max="10282" width="0" style="491" hidden="1" customWidth="1"/>
    <col min="10283" max="10283" width="3.7109375" style="491" customWidth="1"/>
    <col min="10284" max="10284" width="11.140625" style="491" bestFit="1" customWidth="1"/>
    <col min="10285" max="10517" width="10.5703125" style="491"/>
    <col min="10518" max="10525" width="0" style="491" hidden="1" customWidth="1"/>
    <col min="10526" max="10528" width="3.7109375" style="491" customWidth="1"/>
    <col min="10529" max="10529" width="12.7109375" style="491" customWidth="1"/>
    <col min="10530" max="10530" width="47.42578125" style="491" customWidth="1"/>
    <col min="10531" max="10534" width="0" style="491" hidden="1" customWidth="1"/>
    <col min="10535" max="10535" width="11.7109375" style="491" customWidth="1"/>
    <col min="10536" max="10536" width="6.42578125" style="491" bestFit="1" customWidth="1"/>
    <col min="10537" max="10537" width="11.7109375" style="491" customWidth="1"/>
    <col min="10538" max="10538" width="0" style="491" hidden="1" customWidth="1"/>
    <col min="10539" max="10539" width="3.7109375" style="491" customWidth="1"/>
    <col min="10540" max="10540" width="11.140625" style="491" bestFit="1" customWidth="1"/>
    <col min="10541" max="10773" width="10.5703125" style="491"/>
    <col min="10774" max="10781" width="0" style="491" hidden="1" customWidth="1"/>
    <col min="10782" max="10784" width="3.7109375" style="491" customWidth="1"/>
    <col min="10785" max="10785" width="12.7109375" style="491" customWidth="1"/>
    <col min="10786" max="10786" width="47.42578125" style="491" customWidth="1"/>
    <col min="10787" max="10790" width="0" style="491" hidden="1" customWidth="1"/>
    <col min="10791" max="10791" width="11.7109375" style="491" customWidth="1"/>
    <col min="10792" max="10792" width="6.42578125" style="491" bestFit="1" customWidth="1"/>
    <col min="10793" max="10793" width="11.7109375" style="491" customWidth="1"/>
    <col min="10794" max="10794" width="0" style="491" hidden="1" customWidth="1"/>
    <col min="10795" max="10795" width="3.7109375" style="491" customWidth="1"/>
    <col min="10796" max="10796" width="11.140625" style="491" bestFit="1" customWidth="1"/>
    <col min="10797" max="11029" width="10.5703125" style="491"/>
    <col min="11030" max="11037" width="0" style="491" hidden="1" customWidth="1"/>
    <col min="11038" max="11040" width="3.7109375" style="491" customWidth="1"/>
    <col min="11041" max="11041" width="12.7109375" style="491" customWidth="1"/>
    <col min="11042" max="11042" width="47.42578125" style="491" customWidth="1"/>
    <col min="11043" max="11046" width="0" style="491" hidden="1" customWidth="1"/>
    <col min="11047" max="11047" width="11.7109375" style="491" customWidth="1"/>
    <col min="11048" max="11048" width="6.42578125" style="491" bestFit="1" customWidth="1"/>
    <col min="11049" max="11049" width="11.7109375" style="491" customWidth="1"/>
    <col min="11050" max="11050" width="0" style="491" hidden="1" customWidth="1"/>
    <col min="11051" max="11051" width="3.7109375" style="491" customWidth="1"/>
    <col min="11052" max="11052" width="11.140625" style="491" bestFit="1" customWidth="1"/>
    <col min="11053" max="11285" width="10.5703125" style="491"/>
    <col min="11286" max="11293" width="0" style="491" hidden="1" customWidth="1"/>
    <col min="11294" max="11296" width="3.7109375" style="491" customWidth="1"/>
    <col min="11297" max="11297" width="12.7109375" style="491" customWidth="1"/>
    <col min="11298" max="11298" width="47.42578125" style="491" customWidth="1"/>
    <col min="11299" max="11302" width="0" style="491" hidden="1" customWidth="1"/>
    <col min="11303" max="11303" width="11.7109375" style="491" customWidth="1"/>
    <col min="11304" max="11304" width="6.42578125" style="491" bestFit="1" customWidth="1"/>
    <col min="11305" max="11305" width="11.7109375" style="491" customWidth="1"/>
    <col min="11306" max="11306" width="0" style="491" hidden="1" customWidth="1"/>
    <col min="11307" max="11307" width="3.7109375" style="491" customWidth="1"/>
    <col min="11308" max="11308" width="11.140625" style="491" bestFit="1" customWidth="1"/>
    <col min="11309" max="11541" width="10.5703125" style="491"/>
    <col min="11542" max="11549" width="0" style="491" hidden="1" customWidth="1"/>
    <col min="11550" max="11552" width="3.7109375" style="491" customWidth="1"/>
    <col min="11553" max="11553" width="12.7109375" style="491" customWidth="1"/>
    <col min="11554" max="11554" width="47.42578125" style="491" customWidth="1"/>
    <col min="11555" max="11558" width="0" style="491" hidden="1" customWidth="1"/>
    <col min="11559" max="11559" width="11.7109375" style="491" customWidth="1"/>
    <col min="11560" max="11560" width="6.42578125" style="491" bestFit="1" customWidth="1"/>
    <col min="11561" max="11561" width="11.7109375" style="491" customWidth="1"/>
    <col min="11562" max="11562" width="0" style="491" hidden="1" customWidth="1"/>
    <col min="11563" max="11563" width="3.7109375" style="491" customWidth="1"/>
    <col min="11564" max="11564" width="11.140625" style="491" bestFit="1" customWidth="1"/>
    <col min="11565" max="11797" width="10.5703125" style="491"/>
    <col min="11798" max="11805" width="0" style="491" hidden="1" customWidth="1"/>
    <col min="11806" max="11808" width="3.7109375" style="491" customWidth="1"/>
    <col min="11809" max="11809" width="12.7109375" style="491" customWidth="1"/>
    <col min="11810" max="11810" width="47.42578125" style="491" customWidth="1"/>
    <col min="11811" max="11814" width="0" style="491" hidden="1" customWidth="1"/>
    <col min="11815" max="11815" width="11.7109375" style="491" customWidth="1"/>
    <col min="11816" max="11816" width="6.42578125" style="491" bestFit="1" customWidth="1"/>
    <col min="11817" max="11817" width="11.7109375" style="491" customWidth="1"/>
    <col min="11818" max="11818" width="0" style="491" hidden="1" customWidth="1"/>
    <col min="11819" max="11819" width="3.7109375" style="491" customWidth="1"/>
    <col min="11820" max="11820" width="11.140625" style="491" bestFit="1" customWidth="1"/>
    <col min="11821" max="12053" width="10.5703125" style="491"/>
    <col min="12054" max="12061" width="0" style="491" hidden="1" customWidth="1"/>
    <col min="12062" max="12064" width="3.7109375" style="491" customWidth="1"/>
    <col min="12065" max="12065" width="12.7109375" style="491" customWidth="1"/>
    <col min="12066" max="12066" width="47.42578125" style="491" customWidth="1"/>
    <col min="12067" max="12070" width="0" style="491" hidden="1" customWidth="1"/>
    <col min="12071" max="12071" width="11.7109375" style="491" customWidth="1"/>
    <col min="12072" max="12072" width="6.42578125" style="491" bestFit="1" customWidth="1"/>
    <col min="12073" max="12073" width="11.7109375" style="491" customWidth="1"/>
    <col min="12074" max="12074" width="0" style="491" hidden="1" customWidth="1"/>
    <col min="12075" max="12075" width="3.7109375" style="491" customWidth="1"/>
    <col min="12076" max="12076" width="11.140625" style="491" bestFit="1" customWidth="1"/>
    <col min="12077" max="12309" width="10.5703125" style="491"/>
    <col min="12310" max="12317" width="0" style="491" hidden="1" customWidth="1"/>
    <col min="12318" max="12320" width="3.7109375" style="491" customWidth="1"/>
    <col min="12321" max="12321" width="12.7109375" style="491" customWidth="1"/>
    <col min="12322" max="12322" width="47.42578125" style="491" customWidth="1"/>
    <col min="12323" max="12326" width="0" style="491" hidden="1" customWidth="1"/>
    <col min="12327" max="12327" width="11.7109375" style="491" customWidth="1"/>
    <col min="12328" max="12328" width="6.42578125" style="491" bestFit="1" customWidth="1"/>
    <col min="12329" max="12329" width="11.7109375" style="491" customWidth="1"/>
    <col min="12330" max="12330" width="0" style="491" hidden="1" customWidth="1"/>
    <col min="12331" max="12331" width="3.7109375" style="491" customWidth="1"/>
    <col min="12332" max="12332" width="11.140625" style="491" bestFit="1" customWidth="1"/>
    <col min="12333" max="12565" width="10.5703125" style="491"/>
    <col min="12566" max="12573" width="0" style="491" hidden="1" customWidth="1"/>
    <col min="12574" max="12576" width="3.7109375" style="491" customWidth="1"/>
    <col min="12577" max="12577" width="12.7109375" style="491" customWidth="1"/>
    <col min="12578" max="12578" width="47.42578125" style="491" customWidth="1"/>
    <col min="12579" max="12582" width="0" style="491" hidden="1" customWidth="1"/>
    <col min="12583" max="12583" width="11.7109375" style="491" customWidth="1"/>
    <col min="12584" max="12584" width="6.42578125" style="491" bestFit="1" customWidth="1"/>
    <col min="12585" max="12585" width="11.7109375" style="491" customWidth="1"/>
    <col min="12586" max="12586" width="0" style="491" hidden="1" customWidth="1"/>
    <col min="12587" max="12587" width="3.7109375" style="491" customWidth="1"/>
    <col min="12588" max="12588" width="11.140625" style="491" bestFit="1" customWidth="1"/>
    <col min="12589" max="12821" width="10.5703125" style="491"/>
    <col min="12822" max="12829" width="0" style="491" hidden="1" customWidth="1"/>
    <col min="12830" max="12832" width="3.7109375" style="491" customWidth="1"/>
    <col min="12833" max="12833" width="12.7109375" style="491" customWidth="1"/>
    <col min="12834" max="12834" width="47.42578125" style="491" customWidth="1"/>
    <col min="12835" max="12838" width="0" style="491" hidden="1" customWidth="1"/>
    <col min="12839" max="12839" width="11.7109375" style="491" customWidth="1"/>
    <col min="12840" max="12840" width="6.42578125" style="491" bestFit="1" customWidth="1"/>
    <col min="12841" max="12841" width="11.7109375" style="491" customWidth="1"/>
    <col min="12842" max="12842" width="0" style="491" hidden="1" customWidth="1"/>
    <col min="12843" max="12843" width="3.7109375" style="491" customWidth="1"/>
    <col min="12844" max="12844" width="11.140625" style="491" bestFit="1" customWidth="1"/>
    <col min="12845" max="13077" width="10.5703125" style="491"/>
    <col min="13078" max="13085" width="0" style="491" hidden="1" customWidth="1"/>
    <col min="13086" max="13088" width="3.7109375" style="491" customWidth="1"/>
    <col min="13089" max="13089" width="12.7109375" style="491" customWidth="1"/>
    <col min="13090" max="13090" width="47.42578125" style="491" customWidth="1"/>
    <col min="13091" max="13094" width="0" style="491" hidden="1" customWidth="1"/>
    <col min="13095" max="13095" width="11.7109375" style="491" customWidth="1"/>
    <col min="13096" max="13096" width="6.42578125" style="491" bestFit="1" customWidth="1"/>
    <col min="13097" max="13097" width="11.7109375" style="491" customWidth="1"/>
    <col min="13098" max="13098" width="0" style="491" hidden="1" customWidth="1"/>
    <col min="13099" max="13099" width="3.7109375" style="491" customWidth="1"/>
    <col min="13100" max="13100" width="11.140625" style="491" bestFit="1" customWidth="1"/>
    <col min="13101" max="13333" width="10.5703125" style="491"/>
    <col min="13334" max="13341" width="0" style="491" hidden="1" customWidth="1"/>
    <col min="13342" max="13344" width="3.7109375" style="491" customWidth="1"/>
    <col min="13345" max="13345" width="12.7109375" style="491" customWidth="1"/>
    <col min="13346" max="13346" width="47.42578125" style="491" customWidth="1"/>
    <col min="13347" max="13350" width="0" style="491" hidden="1" customWidth="1"/>
    <col min="13351" max="13351" width="11.7109375" style="491" customWidth="1"/>
    <col min="13352" max="13352" width="6.42578125" style="491" bestFit="1" customWidth="1"/>
    <col min="13353" max="13353" width="11.7109375" style="491" customWidth="1"/>
    <col min="13354" max="13354" width="0" style="491" hidden="1" customWidth="1"/>
    <col min="13355" max="13355" width="3.7109375" style="491" customWidth="1"/>
    <col min="13356" max="13356" width="11.140625" style="491" bestFit="1" customWidth="1"/>
    <col min="13357" max="13589" width="10.5703125" style="491"/>
    <col min="13590" max="13597" width="0" style="491" hidden="1" customWidth="1"/>
    <col min="13598" max="13600" width="3.7109375" style="491" customWidth="1"/>
    <col min="13601" max="13601" width="12.7109375" style="491" customWidth="1"/>
    <col min="13602" max="13602" width="47.42578125" style="491" customWidth="1"/>
    <col min="13603" max="13606" width="0" style="491" hidden="1" customWidth="1"/>
    <col min="13607" max="13607" width="11.7109375" style="491" customWidth="1"/>
    <col min="13608" max="13608" width="6.42578125" style="491" bestFit="1" customWidth="1"/>
    <col min="13609" max="13609" width="11.7109375" style="491" customWidth="1"/>
    <col min="13610" max="13610" width="0" style="491" hidden="1" customWidth="1"/>
    <col min="13611" max="13611" width="3.7109375" style="491" customWidth="1"/>
    <col min="13612" max="13612" width="11.140625" style="491" bestFit="1" customWidth="1"/>
    <col min="13613" max="13845" width="10.5703125" style="491"/>
    <col min="13846" max="13853" width="0" style="491" hidden="1" customWidth="1"/>
    <col min="13854" max="13856" width="3.7109375" style="491" customWidth="1"/>
    <col min="13857" max="13857" width="12.7109375" style="491" customWidth="1"/>
    <col min="13858" max="13858" width="47.42578125" style="491" customWidth="1"/>
    <col min="13859" max="13862" width="0" style="491" hidden="1" customWidth="1"/>
    <col min="13863" max="13863" width="11.7109375" style="491" customWidth="1"/>
    <col min="13864" max="13864" width="6.42578125" style="491" bestFit="1" customWidth="1"/>
    <col min="13865" max="13865" width="11.7109375" style="491" customWidth="1"/>
    <col min="13866" max="13866" width="0" style="491" hidden="1" customWidth="1"/>
    <col min="13867" max="13867" width="3.7109375" style="491" customWidth="1"/>
    <col min="13868" max="13868" width="11.140625" style="491" bestFit="1" customWidth="1"/>
    <col min="13869" max="14101" width="10.5703125" style="491"/>
    <col min="14102" max="14109" width="0" style="491" hidden="1" customWidth="1"/>
    <col min="14110" max="14112" width="3.7109375" style="491" customWidth="1"/>
    <col min="14113" max="14113" width="12.7109375" style="491" customWidth="1"/>
    <col min="14114" max="14114" width="47.42578125" style="491" customWidth="1"/>
    <col min="14115" max="14118" width="0" style="491" hidden="1" customWidth="1"/>
    <col min="14119" max="14119" width="11.7109375" style="491" customWidth="1"/>
    <col min="14120" max="14120" width="6.42578125" style="491" bestFit="1" customWidth="1"/>
    <col min="14121" max="14121" width="11.7109375" style="491" customWidth="1"/>
    <col min="14122" max="14122" width="0" style="491" hidden="1" customWidth="1"/>
    <col min="14123" max="14123" width="3.7109375" style="491" customWidth="1"/>
    <col min="14124" max="14124" width="11.140625" style="491" bestFit="1" customWidth="1"/>
    <col min="14125" max="14357" width="10.5703125" style="491"/>
    <col min="14358" max="14365" width="0" style="491" hidden="1" customWidth="1"/>
    <col min="14366" max="14368" width="3.7109375" style="491" customWidth="1"/>
    <col min="14369" max="14369" width="12.7109375" style="491" customWidth="1"/>
    <col min="14370" max="14370" width="47.42578125" style="491" customWidth="1"/>
    <col min="14371" max="14374" width="0" style="491" hidden="1" customWidth="1"/>
    <col min="14375" max="14375" width="11.7109375" style="491" customWidth="1"/>
    <col min="14376" max="14376" width="6.42578125" style="491" bestFit="1" customWidth="1"/>
    <col min="14377" max="14377" width="11.7109375" style="491" customWidth="1"/>
    <col min="14378" max="14378" width="0" style="491" hidden="1" customWidth="1"/>
    <col min="14379" max="14379" width="3.7109375" style="491" customWidth="1"/>
    <col min="14380" max="14380" width="11.140625" style="491" bestFit="1" customWidth="1"/>
    <col min="14381" max="14613" width="10.5703125" style="491"/>
    <col min="14614" max="14621" width="0" style="491" hidden="1" customWidth="1"/>
    <col min="14622" max="14624" width="3.7109375" style="491" customWidth="1"/>
    <col min="14625" max="14625" width="12.7109375" style="491" customWidth="1"/>
    <col min="14626" max="14626" width="47.42578125" style="491" customWidth="1"/>
    <col min="14627" max="14630" width="0" style="491" hidden="1" customWidth="1"/>
    <col min="14631" max="14631" width="11.7109375" style="491" customWidth="1"/>
    <col min="14632" max="14632" width="6.42578125" style="491" bestFit="1" customWidth="1"/>
    <col min="14633" max="14633" width="11.7109375" style="491" customWidth="1"/>
    <col min="14634" max="14634" width="0" style="491" hidden="1" customWidth="1"/>
    <col min="14635" max="14635" width="3.7109375" style="491" customWidth="1"/>
    <col min="14636" max="14636" width="11.140625" style="491" bestFit="1" customWidth="1"/>
    <col min="14637" max="14869" width="10.5703125" style="491"/>
    <col min="14870" max="14877" width="0" style="491" hidden="1" customWidth="1"/>
    <col min="14878" max="14880" width="3.7109375" style="491" customWidth="1"/>
    <col min="14881" max="14881" width="12.7109375" style="491" customWidth="1"/>
    <col min="14882" max="14882" width="47.42578125" style="491" customWidth="1"/>
    <col min="14883" max="14886" width="0" style="491" hidden="1" customWidth="1"/>
    <col min="14887" max="14887" width="11.7109375" style="491" customWidth="1"/>
    <col min="14888" max="14888" width="6.42578125" style="491" bestFit="1" customWidth="1"/>
    <col min="14889" max="14889" width="11.7109375" style="491" customWidth="1"/>
    <col min="14890" max="14890" width="0" style="491" hidden="1" customWidth="1"/>
    <col min="14891" max="14891" width="3.7109375" style="491" customWidth="1"/>
    <col min="14892" max="14892" width="11.140625" style="491" bestFit="1" customWidth="1"/>
    <col min="14893" max="15125" width="10.5703125" style="491"/>
    <col min="15126" max="15133" width="0" style="491" hidden="1" customWidth="1"/>
    <col min="15134" max="15136" width="3.7109375" style="491" customWidth="1"/>
    <col min="15137" max="15137" width="12.7109375" style="491" customWidth="1"/>
    <col min="15138" max="15138" width="47.42578125" style="491" customWidth="1"/>
    <col min="15139" max="15142" width="0" style="491" hidden="1" customWidth="1"/>
    <col min="15143" max="15143" width="11.7109375" style="491" customWidth="1"/>
    <col min="15144" max="15144" width="6.42578125" style="491" bestFit="1" customWidth="1"/>
    <col min="15145" max="15145" width="11.7109375" style="491" customWidth="1"/>
    <col min="15146" max="15146" width="0" style="491" hidden="1" customWidth="1"/>
    <col min="15147" max="15147" width="3.7109375" style="491" customWidth="1"/>
    <col min="15148" max="15148" width="11.140625" style="491" bestFit="1" customWidth="1"/>
    <col min="15149" max="15381" width="10.5703125" style="491"/>
    <col min="15382" max="15389" width="0" style="491" hidden="1" customWidth="1"/>
    <col min="15390" max="15392" width="3.7109375" style="491" customWidth="1"/>
    <col min="15393" max="15393" width="12.7109375" style="491" customWidth="1"/>
    <col min="15394" max="15394" width="47.42578125" style="491" customWidth="1"/>
    <col min="15395" max="15398" width="0" style="491" hidden="1" customWidth="1"/>
    <col min="15399" max="15399" width="11.7109375" style="491" customWidth="1"/>
    <col min="15400" max="15400" width="6.42578125" style="491" bestFit="1" customWidth="1"/>
    <col min="15401" max="15401" width="11.7109375" style="491" customWidth="1"/>
    <col min="15402" max="15402" width="0" style="491" hidden="1" customWidth="1"/>
    <col min="15403" max="15403" width="3.7109375" style="491" customWidth="1"/>
    <col min="15404" max="15404" width="11.140625" style="491" bestFit="1" customWidth="1"/>
    <col min="15405" max="15637" width="10.5703125" style="491"/>
    <col min="15638" max="15645" width="0" style="491" hidden="1" customWidth="1"/>
    <col min="15646" max="15648" width="3.7109375" style="491" customWidth="1"/>
    <col min="15649" max="15649" width="12.7109375" style="491" customWidth="1"/>
    <col min="15650" max="15650" width="47.42578125" style="491" customWidth="1"/>
    <col min="15651" max="15654" width="0" style="491" hidden="1" customWidth="1"/>
    <col min="15655" max="15655" width="11.7109375" style="491" customWidth="1"/>
    <col min="15656" max="15656" width="6.42578125" style="491" bestFit="1" customWidth="1"/>
    <col min="15657" max="15657" width="11.7109375" style="491" customWidth="1"/>
    <col min="15658" max="15658" width="0" style="491" hidden="1" customWidth="1"/>
    <col min="15659" max="15659" width="3.7109375" style="491" customWidth="1"/>
    <col min="15660" max="15660" width="11.140625" style="491" bestFit="1" customWidth="1"/>
    <col min="15661" max="15893" width="10.5703125" style="491"/>
    <col min="15894" max="15901" width="0" style="491" hidden="1" customWidth="1"/>
    <col min="15902" max="15904" width="3.7109375" style="491" customWidth="1"/>
    <col min="15905" max="15905" width="12.7109375" style="491" customWidth="1"/>
    <col min="15906" max="15906" width="47.42578125" style="491" customWidth="1"/>
    <col min="15907" max="15910" width="0" style="491" hidden="1" customWidth="1"/>
    <col min="15911" max="15911" width="11.7109375" style="491" customWidth="1"/>
    <col min="15912" max="15912" width="6.42578125" style="491" bestFit="1" customWidth="1"/>
    <col min="15913" max="15913" width="11.7109375" style="491" customWidth="1"/>
    <col min="15914" max="15914" width="0" style="491" hidden="1" customWidth="1"/>
    <col min="15915" max="15915" width="3.7109375" style="491" customWidth="1"/>
    <col min="15916" max="15916" width="11.140625" style="491" bestFit="1" customWidth="1"/>
    <col min="15917" max="16149" width="10.5703125" style="491"/>
    <col min="16150" max="16157" width="0" style="491" hidden="1" customWidth="1"/>
    <col min="16158" max="16160" width="3.7109375" style="491" customWidth="1"/>
    <col min="16161" max="16161" width="12.7109375" style="491" customWidth="1"/>
    <col min="16162" max="16162" width="47.42578125" style="491" customWidth="1"/>
    <col min="16163" max="16166" width="0" style="491" hidden="1" customWidth="1"/>
    <col min="16167" max="16167" width="11.7109375" style="491" customWidth="1"/>
    <col min="16168" max="16168" width="6.42578125" style="491" bestFit="1" customWidth="1"/>
    <col min="16169" max="16169" width="11.7109375" style="491" customWidth="1"/>
    <col min="16170" max="16170" width="0" style="491" hidden="1" customWidth="1"/>
    <col min="16171" max="16171" width="3.7109375" style="491" customWidth="1"/>
    <col min="16172" max="16172" width="11.140625" style="491" bestFit="1" customWidth="1"/>
    <col min="16173" max="16384" width="10.5703125" style="491"/>
  </cols>
  <sheetData>
    <row r="1" spans="1:56" ht="14.25" hidden="1" customHeight="1"/>
    <row r="2" spans="1:56" ht="14.25" hidden="1" customHeight="1"/>
    <row r="3" spans="1:56" ht="14.25" hidden="1" customHeight="1"/>
    <row r="4" spans="1:56" ht="3" customHeight="1">
      <c r="J4" s="497"/>
      <c r="K4" s="497"/>
      <c r="L4" s="492"/>
      <c r="M4" s="492"/>
      <c r="N4" s="492"/>
      <c r="O4" s="500"/>
      <c r="P4" s="500"/>
      <c r="Q4" s="500"/>
      <c r="R4" s="500"/>
      <c r="S4" s="500"/>
      <c r="T4" s="500"/>
      <c r="U4" s="492"/>
      <c r="V4" s="1180"/>
      <c r="W4" s="1180"/>
      <c r="X4" s="1180"/>
      <c r="Y4" s="1180"/>
      <c r="Z4" s="1180"/>
      <c r="AA4" s="1180"/>
      <c r="AB4" s="1244"/>
      <c r="AC4" s="1180"/>
      <c r="AD4" s="1180"/>
      <c r="AE4" s="1180"/>
      <c r="AF4" s="1180"/>
      <c r="AG4" s="1180"/>
      <c r="AH4" s="1180"/>
      <c r="AI4" s="1244"/>
      <c r="AJ4" s="1180"/>
      <c r="AK4" s="1180"/>
      <c r="AL4" s="1180"/>
      <c r="AM4" s="1180"/>
      <c r="AN4" s="1180"/>
      <c r="AO4" s="1180"/>
      <c r="AP4" s="1244"/>
    </row>
    <row r="5" spans="1:56" ht="22.5" customHeight="1">
      <c r="J5" s="497"/>
      <c r="K5" s="497"/>
      <c r="L5" s="1413" t="s">
        <v>731</v>
      </c>
      <c r="M5" s="1413"/>
      <c r="N5" s="1413"/>
      <c r="O5" s="1413"/>
      <c r="P5" s="1413"/>
      <c r="Q5" s="1413"/>
      <c r="R5" s="1413"/>
      <c r="S5" s="1413"/>
      <c r="T5" s="1413"/>
      <c r="U5" s="546"/>
      <c r="V5" s="1251"/>
      <c r="W5" s="1251"/>
      <c r="X5" s="1251"/>
      <c r="Y5" s="1251"/>
      <c r="Z5" s="1251"/>
      <c r="AA5" s="1251"/>
      <c r="AB5" s="1251"/>
      <c r="AC5" s="1251"/>
      <c r="AD5" s="1251"/>
      <c r="AE5" s="1251"/>
      <c r="AF5" s="1251"/>
      <c r="AG5" s="1251"/>
      <c r="AH5" s="1251"/>
      <c r="AI5" s="1251"/>
      <c r="AJ5" s="1251"/>
      <c r="AK5" s="1251"/>
      <c r="AL5" s="1251"/>
      <c r="AM5" s="1251"/>
      <c r="AN5" s="1251"/>
      <c r="AO5" s="1251"/>
      <c r="AP5" s="1251"/>
    </row>
    <row r="6" spans="1:56" ht="3" customHeight="1">
      <c r="J6" s="497"/>
      <c r="K6" s="497"/>
      <c r="L6" s="492"/>
      <c r="M6" s="492"/>
      <c r="N6" s="492"/>
      <c r="O6" s="496"/>
      <c r="P6" s="496"/>
      <c r="Q6" s="496"/>
      <c r="R6" s="496"/>
      <c r="S6" s="496"/>
      <c r="T6" s="496"/>
      <c r="U6" s="492"/>
      <c r="V6" s="1245"/>
      <c r="W6" s="1245"/>
      <c r="X6" s="1245"/>
      <c r="Y6" s="1245"/>
      <c r="Z6" s="1245"/>
      <c r="AA6" s="1245"/>
      <c r="AB6" s="1244"/>
      <c r="AC6" s="1245"/>
      <c r="AD6" s="1245"/>
      <c r="AE6" s="1245"/>
      <c r="AF6" s="1245"/>
      <c r="AG6" s="1245"/>
      <c r="AH6" s="1245"/>
      <c r="AI6" s="1244"/>
      <c r="AJ6" s="1245"/>
      <c r="AK6" s="1245"/>
      <c r="AL6" s="1245"/>
      <c r="AM6" s="1245"/>
      <c r="AN6" s="1245"/>
      <c r="AO6" s="1245"/>
      <c r="AP6" s="1244"/>
    </row>
    <row r="7" spans="1:56" s="744" customFormat="1" ht="11.25" hidden="1">
      <c r="A7" s="1113"/>
      <c r="B7" s="1113"/>
      <c r="C7" s="1113"/>
      <c r="D7" s="1113"/>
      <c r="E7" s="1113"/>
      <c r="F7" s="1113"/>
      <c r="G7" s="1113"/>
      <c r="H7" s="1113"/>
      <c r="L7" s="1162"/>
      <c r="M7" s="1039"/>
      <c r="O7" s="1419"/>
      <c r="P7" s="1419"/>
      <c r="Q7" s="1419"/>
      <c r="R7" s="1419"/>
      <c r="S7" s="1419"/>
      <c r="T7" s="1419"/>
      <c r="U7" s="778"/>
      <c r="V7"/>
      <c r="W7"/>
      <c r="X7"/>
      <c r="Y7"/>
      <c r="Z7"/>
      <c r="AA7"/>
      <c r="AB7"/>
      <c r="AC7"/>
      <c r="AD7"/>
      <c r="AE7"/>
      <c r="AF7"/>
      <c r="AG7"/>
      <c r="AH7"/>
      <c r="AI7"/>
      <c r="AJ7"/>
      <c r="AK7"/>
      <c r="AL7"/>
      <c r="AM7"/>
      <c r="AN7"/>
      <c r="AO7"/>
      <c r="AP7"/>
      <c r="AQ7" s="778"/>
      <c r="AS7" s="1113"/>
      <c r="AT7" s="1113"/>
      <c r="AU7" s="1113"/>
      <c r="AV7" s="1113"/>
      <c r="AW7" s="1113"/>
    </row>
    <row r="8" spans="1:56"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633"/>
      <c r="V8"/>
      <c r="W8"/>
      <c r="X8"/>
      <c r="Y8"/>
      <c r="Z8"/>
      <c r="AA8"/>
      <c r="AB8"/>
      <c r="AC8"/>
      <c r="AD8"/>
      <c r="AE8"/>
      <c r="AF8"/>
      <c r="AG8"/>
      <c r="AH8"/>
      <c r="AI8"/>
      <c r="AJ8"/>
      <c r="AK8"/>
      <c r="AL8"/>
      <c r="AM8"/>
      <c r="AN8"/>
      <c r="AO8"/>
      <c r="AP8"/>
      <c r="AS8" s="557"/>
      <c r="AT8" s="557"/>
      <c r="AU8" s="557"/>
      <c r="AV8" s="557"/>
      <c r="AW8" s="557"/>
      <c r="AX8" s="557"/>
      <c r="AY8" s="557"/>
      <c r="AZ8" s="557"/>
      <c r="BA8" s="557"/>
      <c r="BB8" s="557"/>
      <c r="BC8" s="557"/>
      <c r="BD8" s="557"/>
    </row>
    <row r="9" spans="1:56"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633"/>
      <c r="V9"/>
      <c r="W9"/>
      <c r="X9"/>
      <c r="Y9"/>
      <c r="Z9"/>
      <c r="AA9"/>
      <c r="AB9"/>
      <c r="AC9"/>
      <c r="AD9"/>
      <c r="AE9"/>
      <c r="AF9"/>
      <c r="AG9"/>
      <c r="AH9"/>
      <c r="AI9"/>
      <c r="AJ9"/>
      <c r="AK9"/>
      <c r="AL9"/>
      <c r="AM9"/>
      <c r="AN9"/>
      <c r="AO9"/>
      <c r="AP9"/>
      <c r="AS9" s="557"/>
      <c r="AT9" s="557"/>
      <c r="AU9" s="557"/>
      <c r="AV9" s="557"/>
      <c r="AW9" s="557"/>
      <c r="AX9" s="557"/>
      <c r="AY9" s="557"/>
      <c r="AZ9" s="557"/>
      <c r="BA9" s="557"/>
      <c r="BB9" s="557"/>
      <c r="BC9" s="557"/>
      <c r="BD9" s="557"/>
    </row>
    <row r="10" spans="1:56" s="744" customFormat="1" ht="11.25" hidden="1">
      <c r="A10" s="1113"/>
      <c r="B10" s="1113"/>
      <c r="C10" s="1113"/>
      <c r="D10" s="1113"/>
      <c r="E10" s="1113"/>
      <c r="F10" s="1113"/>
      <c r="G10" s="1113"/>
      <c r="H10" s="1113"/>
      <c r="L10" s="1162"/>
      <c r="M10" s="1039"/>
      <c r="O10" s="1419"/>
      <c r="P10" s="1419"/>
      <c r="Q10" s="1419"/>
      <c r="R10" s="1419"/>
      <c r="S10" s="1419"/>
      <c r="T10" s="1419"/>
      <c r="U10" s="778"/>
      <c r="V10"/>
      <c r="W10"/>
      <c r="X10"/>
      <c r="Y10"/>
      <c r="Z10"/>
      <c r="AA10"/>
      <c r="AB10"/>
      <c r="AC10"/>
      <c r="AD10"/>
      <c r="AE10"/>
      <c r="AF10"/>
      <c r="AG10"/>
      <c r="AH10"/>
      <c r="AI10"/>
      <c r="AJ10"/>
      <c r="AK10"/>
      <c r="AL10"/>
      <c r="AM10"/>
      <c r="AN10"/>
      <c r="AO10"/>
      <c r="AP10"/>
      <c r="AQ10" s="778"/>
      <c r="AS10" s="1113"/>
      <c r="AT10" s="1113"/>
      <c r="AU10" s="1113"/>
      <c r="AV10" s="1113"/>
      <c r="AW10" s="1113"/>
    </row>
    <row r="11" spans="1:56" s="537" customFormat="1" ht="11.25" hidden="1" customHeight="1">
      <c r="A11" s="557"/>
      <c r="B11" s="557"/>
      <c r="C11" s="557"/>
      <c r="D11" s="557"/>
      <c r="E11" s="557"/>
      <c r="F11" s="557"/>
      <c r="G11" s="557"/>
      <c r="H11" s="557"/>
      <c r="L11" s="1414"/>
      <c r="M11" s="1414"/>
      <c r="N11" s="534"/>
      <c r="O11" s="1444"/>
      <c r="P11" s="1444"/>
      <c r="Q11" s="1444"/>
      <c r="R11" s="1444"/>
      <c r="S11" s="1444"/>
      <c r="T11" s="1444"/>
      <c r="U11" s="555" t="s">
        <v>370</v>
      </c>
      <c r="V11" s="1444"/>
      <c r="W11" s="1444"/>
      <c r="X11" s="1444"/>
      <c r="Y11" s="1444"/>
      <c r="Z11" s="1444"/>
      <c r="AA11" s="1444"/>
      <c r="AB11" s="1253" t="s">
        <v>370</v>
      </c>
      <c r="AC11" s="1444"/>
      <c r="AD11" s="1444"/>
      <c r="AE11" s="1444"/>
      <c r="AF11" s="1444"/>
      <c r="AG11" s="1444"/>
      <c r="AH11" s="1444"/>
      <c r="AI11" s="1253" t="s">
        <v>370</v>
      </c>
      <c r="AJ11" s="1444"/>
      <c r="AK11" s="1444"/>
      <c r="AL11" s="1444"/>
      <c r="AM11" s="1444"/>
      <c r="AN11" s="1444"/>
      <c r="AO11" s="1444"/>
      <c r="AP11" s="1253" t="s">
        <v>370</v>
      </c>
      <c r="AS11" s="557"/>
      <c r="AT11" s="557"/>
      <c r="AU11" s="557"/>
      <c r="AV11" s="557"/>
      <c r="AW11" s="557"/>
      <c r="AX11" s="557"/>
      <c r="AY11" s="557"/>
      <c r="AZ11" s="557"/>
      <c r="BA11" s="557"/>
      <c r="BB11" s="557"/>
      <c r="BC11" s="557"/>
      <c r="BD11" s="557"/>
    </row>
    <row r="12" spans="1:56">
      <c r="J12" s="497"/>
      <c r="K12" s="497"/>
      <c r="L12" s="492"/>
      <c r="M12" s="492"/>
      <c r="N12" s="492"/>
      <c r="O12" s="1445"/>
      <c r="P12" s="1445"/>
      <c r="Q12" s="1445"/>
      <c r="R12" s="1445"/>
      <c r="S12" s="1445"/>
      <c r="T12" s="1445"/>
      <c r="U12" s="1445"/>
      <c r="V12" s="1445" t="s">
        <v>1880</v>
      </c>
      <c r="W12" s="1445"/>
      <c r="X12" s="1445"/>
      <c r="Y12" s="1445"/>
      <c r="Z12" s="1445"/>
      <c r="AA12" s="1445"/>
      <c r="AB12" s="1445"/>
      <c r="AC12" s="1445" t="s">
        <v>1880</v>
      </c>
      <c r="AD12" s="1445"/>
      <c r="AE12" s="1445"/>
      <c r="AF12" s="1445"/>
      <c r="AG12" s="1445"/>
      <c r="AH12" s="1445"/>
      <c r="AI12" s="1445"/>
      <c r="AJ12" s="1445" t="s">
        <v>1880</v>
      </c>
      <c r="AK12" s="1445"/>
      <c r="AL12" s="1445"/>
      <c r="AM12" s="1445"/>
      <c r="AN12" s="1445"/>
      <c r="AO12" s="1445"/>
      <c r="AP12" s="1445"/>
    </row>
    <row r="13" spans="1:56" ht="14.25" customHeight="1">
      <c r="J13" s="497"/>
      <c r="K13" s="497"/>
      <c r="L13" s="1350" t="s">
        <v>444</v>
      </c>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t="s">
        <v>445</v>
      </c>
    </row>
    <row r="14" spans="1:56" ht="14.25" customHeight="1">
      <c r="J14" s="497"/>
      <c r="K14" s="497"/>
      <c r="L14" s="1427" t="s">
        <v>90</v>
      </c>
      <c r="M14" s="1427" t="s">
        <v>601</v>
      </c>
      <c r="N14" s="489"/>
      <c r="O14" s="1428" t="s">
        <v>603</v>
      </c>
      <c r="P14" s="1429"/>
      <c r="Q14" s="1429"/>
      <c r="R14" s="1429"/>
      <c r="S14" s="1429"/>
      <c r="T14" s="1430"/>
      <c r="U14" s="1410" t="s">
        <v>338</v>
      </c>
      <c r="V14" s="1428" t="s">
        <v>603</v>
      </c>
      <c r="W14" s="1429"/>
      <c r="X14" s="1429"/>
      <c r="Y14" s="1429"/>
      <c r="Z14" s="1429"/>
      <c r="AA14" s="1430"/>
      <c r="AB14" s="1410" t="s">
        <v>338</v>
      </c>
      <c r="AC14" s="1428" t="s">
        <v>603</v>
      </c>
      <c r="AD14" s="1429"/>
      <c r="AE14" s="1429"/>
      <c r="AF14" s="1429"/>
      <c r="AG14" s="1429"/>
      <c r="AH14" s="1430"/>
      <c r="AI14" s="1410" t="s">
        <v>338</v>
      </c>
      <c r="AJ14" s="1428" t="s">
        <v>603</v>
      </c>
      <c r="AK14" s="1429"/>
      <c r="AL14" s="1429"/>
      <c r="AM14" s="1429"/>
      <c r="AN14" s="1429"/>
      <c r="AO14" s="1430"/>
      <c r="AP14" s="1410" t="s">
        <v>338</v>
      </c>
      <c r="AQ14" s="1424" t="s">
        <v>273</v>
      </c>
      <c r="AR14" s="1350"/>
    </row>
    <row r="15" spans="1:56" ht="14.25" customHeight="1">
      <c r="J15" s="497"/>
      <c r="K15" s="497"/>
      <c r="L15" s="1427"/>
      <c r="M15" s="1427"/>
      <c r="N15" s="489"/>
      <c r="O15" s="1433" t="s">
        <v>589</v>
      </c>
      <c r="P15" s="1431"/>
      <c r="Q15" s="1432"/>
      <c r="R15" s="1408" t="s">
        <v>614</v>
      </c>
      <c r="S15" s="1408"/>
      <c r="T15" s="1409"/>
      <c r="U15" s="1411"/>
      <c r="V15" s="1433" t="s">
        <v>589</v>
      </c>
      <c r="W15" s="1431"/>
      <c r="X15" s="1432"/>
      <c r="Y15" s="1408" t="s">
        <v>614</v>
      </c>
      <c r="Z15" s="1408"/>
      <c r="AA15" s="1409"/>
      <c r="AB15" s="1411"/>
      <c r="AC15" s="1433" t="s">
        <v>589</v>
      </c>
      <c r="AD15" s="1431"/>
      <c r="AE15" s="1432"/>
      <c r="AF15" s="1408" t="s">
        <v>614</v>
      </c>
      <c r="AG15" s="1408"/>
      <c r="AH15" s="1409"/>
      <c r="AI15" s="1411"/>
      <c r="AJ15" s="1433" t="s">
        <v>589</v>
      </c>
      <c r="AK15" s="1431"/>
      <c r="AL15" s="1432"/>
      <c r="AM15" s="1408" t="s">
        <v>614</v>
      </c>
      <c r="AN15" s="1408"/>
      <c r="AO15" s="1409"/>
      <c r="AP15" s="1411"/>
      <c r="AQ15" s="1425"/>
      <c r="AR15" s="1350"/>
    </row>
    <row r="16" spans="1:56" ht="30" customHeight="1">
      <c r="J16" s="497"/>
      <c r="K16" s="497"/>
      <c r="L16" s="1427"/>
      <c r="M16" s="1427"/>
      <c r="N16" s="488"/>
      <c r="O16" s="1434"/>
      <c r="P16" s="503"/>
      <c r="Q16" s="503"/>
      <c r="R16" s="504" t="s">
        <v>272</v>
      </c>
      <c r="S16" s="1422" t="s">
        <v>271</v>
      </c>
      <c r="T16" s="1423"/>
      <c r="U16" s="1412"/>
      <c r="V16" s="1434"/>
      <c r="W16" s="1182"/>
      <c r="X16" s="1182"/>
      <c r="Y16" s="1183" t="s">
        <v>272</v>
      </c>
      <c r="Z16" s="1422" t="s">
        <v>271</v>
      </c>
      <c r="AA16" s="1423"/>
      <c r="AB16" s="1412"/>
      <c r="AC16" s="1434"/>
      <c r="AD16" s="1182"/>
      <c r="AE16" s="1182"/>
      <c r="AF16" s="1183" t="s">
        <v>272</v>
      </c>
      <c r="AG16" s="1422" t="s">
        <v>271</v>
      </c>
      <c r="AH16" s="1423"/>
      <c r="AI16" s="1412"/>
      <c r="AJ16" s="1434"/>
      <c r="AK16" s="1182"/>
      <c r="AL16" s="1182"/>
      <c r="AM16" s="1183" t="s">
        <v>272</v>
      </c>
      <c r="AN16" s="1422" t="s">
        <v>271</v>
      </c>
      <c r="AO16" s="1423"/>
      <c r="AP16" s="1412"/>
      <c r="AQ16" s="1426"/>
      <c r="AR16" s="1350"/>
    </row>
    <row r="17" spans="1:57">
      <c r="J17" s="497"/>
      <c r="K17" s="536">
        <v>1</v>
      </c>
      <c r="L17" s="614" t="s">
        <v>91</v>
      </c>
      <c r="M17" s="614" t="s">
        <v>47</v>
      </c>
      <c r="N17" s="634" t="s">
        <v>47</v>
      </c>
      <c r="O17" s="615">
        <f ca="1">OFFSET(O17,0,-1)+1</f>
        <v>3</v>
      </c>
      <c r="P17" s="616">
        <f ca="1">OFFSET(P17,0,-1)</f>
        <v>3</v>
      </c>
      <c r="Q17" s="616">
        <f ca="1">OFFSET(Q17,0,-1)</f>
        <v>3</v>
      </c>
      <c r="R17" s="615">
        <f ca="1">OFFSET(R17,0,-1)+1</f>
        <v>4</v>
      </c>
      <c r="S17" s="1415">
        <f ca="1">OFFSET(S17,0,-1)+1</f>
        <v>5</v>
      </c>
      <c r="T17" s="1415"/>
      <c r="U17" s="615">
        <f ca="1">OFFSET(U17,0,-2)+1</f>
        <v>6</v>
      </c>
      <c r="V17" s="1272">
        <f ca="1">OFFSET(V17,0,-1)+1</f>
        <v>7</v>
      </c>
      <c r="W17" s="1273">
        <f ca="1">OFFSET(W17,0,-1)</f>
        <v>7</v>
      </c>
      <c r="X17" s="1273">
        <f ca="1">OFFSET(X17,0,-1)</f>
        <v>7</v>
      </c>
      <c r="Y17" s="1272">
        <f ca="1">OFFSET(Y17,0,-1)+1</f>
        <v>8</v>
      </c>
      <c r="Z17" s="1415">
        <f ca="1">OFFSET(Z17,0,-1)+1</f>
        <v>9</v>
      </c>
      <c r="AA17" s="1415"/>
      <c r="AB17" s="1272">
        <f ca="1">OFFSET(AB17,0,-2)+1</f>
        <v>10</v>
      </c>
      <c r="AC17" s="1272">
        <f ca="1">OFFSET(AC17,0,-1)+1</f>
        <v>11</v>
      </c>
      <c r="AD17" s="1273">
        <f ca="1">OFFSET(AD17,0,-1)</f>
        <v>11</v>
      </c>
      <c r="AE17" s="1273">
        <f ca="1">OFFSET(AE17,0,-1)</f>
        <v>11</v>
      </c>
      <c r="AF17" s="1272">
        <f ca="1">OFFSET(AF17,0,-1)+1</f>
        <v>12</v>
      </c>
      <c r="AG17" s="1415">
        <f ca="1">OFFSET(AG17,0,-1)+1</f>
        <v>13</v>
      </c>
      <c r="AH17" s="1415"/>
      <c r="AI17" s="1272">
        <f ca="1">OFFSET(AI17,0,-2)+1</f>
        <v>14</v>
      </c>
      <c r="AJ17" s="1272">
        <f ca="1">OFFSET(AJ17,0,-1)+1</f>
        <v>15</v>
      </c>
      <c r="AK17" s="1273">
        <f ca="1">OFFSET(AK17,0,-1)</f>
        <v>15</v>
      </c>
      <c r="AL17" s="1273">
        <f ca="1">OFFSET(AL17,0,-1)</f>
        <v>15</v>
      </c>
      <c r="AM17" s="1272">
        <f ca="1">OFFSET(AM17,0,-1)+1</f>
        <v>16</v>
      </c>
      <c r="AN17" s="1415">
        <f ca="1">OFFSET(AN17,0,-1)+1</f>
        <v>17</v>
      </c>
      <c r="AO17" s="1415"/>
      <c r="AP17" s="1272">
        <f ca="1">OFFSET(AP17,0,-2)+1</f>
        <v>18</v>
      </c>
      <c r="AQ17" s="616">
        <f ca="1">OFFSET(AQ17,0,-1)</f>
        <v>18</v>
      </c>
      <c r="AR17" s="615">
        <f ca="1">OFFSET(AR17,0,-1)+1</f>
        <v>19</v>
      </c>
    </row>
    <row r="18" spans="1:57" ht="22.5">
      <c r="A18" s="1398">
        <v>1</v>
      </c>
      <c r="B18" s="865"/>
      <c r="C18" s="865"/>
      <c r="D18" s="865"/>
      <c r="E18" s="866"/>
      <c r="F18" s="867"/>
      <c r="G18" s="865"/>
      <c r="H18" s="865"/>
      <c r="I18" s="868"/>
      <c r="J18" s="863"/>
      <c r="K18" s="872">
        <v>1</v>
      </c>
      <c r="L18" s="560" t="e">
        <f ca="1">mergeValue(A18)</f>
        <v>#NAME?</v>
      </c>
      <c r="M18" s="608" t="s">
        <v>19</v>
      </c>
      <c r="N18" s="547"/>
      <c r="O18" s="1442" t="str">
        <f>IF('Перечень тарифов'!J31="","","" &amp; 'Перечень тарифов'!J31 &amp; "")</f>
        <v>Тариф на теплоноситель, поставляемый потребителям</v>
      </c>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597" t="s">
        <v>717</v>
      </c>
    </row>
    <row r="19" spans="1:57" ht="22.5">
      <c r="A19" s="1398"/>
      <c r="B19" s="1398">
        <v>1</v>
      </c>
      <c r="C19" s="865"/>
      <c r="D19" s="865"/>
      <c r="E19" s="867"/>
      <c r="F19" s="867"/>
      <c r="G19" s="865"/>
      <c r="H19" s="865"/>
      <c r="I19" s="862"/>
      <c r="J19" s="861"/>
      <c r="K19" s="872">
        <v>1</v>
      </c>
      <c r="L19" s="560" t="e">
        <f ca="1">mergeValue(A19) &amp;"."&amp; mergeValue(B19)</f>
        <v>#NAME?</v>
      </c>
      <c r="M19" s="514" t="s">
        <v>15</v>
      </c>
      <c r="N19" s="547"/>
      <c r="O19" s="1442" t="str">
        <f>IF('Перечень тарифов'!N31="","","" &amp; 'Перечень тарифов'!N31 &amp; "")</f>
        <v>Тосненский муниципальный район, Тельмановское (41648443);</v>
      </c>
      <c r="P19" s="1442"/>
      <c r="Q19" s="1442"/>
      <c r="R19" s="1442"/>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597" t="s">
        <v>458</v>
      </c>
    </row>
    <row r="20" spans="1:57" hidden="1">
      <c r="A20" s="1398"/>
      <c r="B20" s="1398"/>
      <c r="C20" s="1398">
        <v>1</v>
      </c>
      <c r="D20" s="865"/>
      <c r="E20" s="867"/>
      <c r="F20" s="867"/>
      <c r="G20" s="865"/>
      <c r="H20" s="865"/>
      <c r="I20" s="869"/>
      <c r="J20" s="861"/>
      <c r="K20" s="872">
        <v>1</v>
      </c>
      <c r="L20" s="560" t="e">
        <f ca="1">mergeValue(A20) &amp;"."&amp; mergeValue(B20)&amp;"."&amp; mergeValue(C20)</f>
        <v>#NAME?</v>
      </c>
      <c r="M20" s="515"/>
      <c r="N20" s="547"/>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597"/>
    </row>
    <row r="21" spans="1:57" hidden="1">
      <c r="A21" s="1398"/>
      <c r="B21" s="1398"/>
      <c r="C21" s="1398"/>
      <c r="D21" s="1398">
        <v>1</v>
      </c>
      <c r="E21" s="867"/>
      <c r="F21" s="867"/>
      <c r="G21" s="865"/>
      <c r="H21" s="865"/>
      <c r="I21" s="1398">
        <v>1</v>
      </c>
      <c r="J21" s="861"/>
      <c r="K21" s="872">
        <v>1</v>
      </c>
      <c r="L21" s="560" t="e">
        <f ca="1">mergeValue(A21) &amp;"."&amp; mergeValue(B21)&amp;"."&amp; mergeValue(C21)&amp;"."&amp; mergeValue(D21)</f>
        <v>#NAME?</v>
      </c>
      <c r="M21" s="516"/>
      <c r="N21" s="547"/>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597"/>
    </row>
    <row r="22" spans="1:57" ht="11.25" hidden="1" customHeight="1">
      <c r="A22" s="1398"/>
      <c r="B22" s="1398"/>
      <c r="C22" s="1398"/>
      <c r="D22" s="1398"/>
      <c r="E22" s="1398">
        <v>1</v>
      </c>
      <c r="F22" s="867"/>
      <c r="G22" s="865"/>
      <c r="H22" s="865"/>
      <c r="I22" s="1398"/>
      <c r="J22" s="867"/>
      <c r="K22" s="872">
        <v>1</v>
      </c>
      <c r="L22" s="560"/>
      <c r="M22" s="522"/>
      <c r="N22" s="548"/>
      <c r="O22" s="598"/>
      <c r="P22" s="598"/>
      <c r="Q22" s="598"/>
      <c r="R22" s="598"/>
      <c r="S22" s="598"/>
      <c r="T22" s="598"/>
      <c r="U22" s="560"/>
      <c r="V22" s="1270"/>
      <c r="W22" s="1270"/>
      <c r="X22" s="1270"/>
      <c r="Y22" s="1270"/>
      <c r="Z22" s="1270"/>
      <c r="AA22" s="1270"/>
      <c r="AB22" s="1268"/>
      <c r="AC22" s="1270"/>
      <c r="AD22" s="1270"/>
      <c r="AE22" s="1270"/>
      <c r="AF22" s="1270"/>
      <c r="AG22" s="1270"/>
      <c r="AH22" s="1270"/>
      <c r="AI22" s="1268"/>
      <c r="AJ22" s="1270"/>
      <c r="AK22" s="1270"/>
      <c r="AL22" s="1270"/>
      <c r="AM22" s="1270"/>
      <c r="AN22" s="1270"/>
      <c r="AO22" s="1270"/>
      <c r="AP22" s="1268"/>
      <c r="AQ22" s="475"/>
      <c r="AR22" s="527"/>
    </row>
    <row r="23" spans="1:57" ht="33.75">
      <c r="A23" s="1398"/>
      <c r="B23" s="1398"/>
      <c r="C23" s="1398"/>
      <c r="D23" s="1398"/>
      <c r="E23" s="1398"/>
      <c r="F23" s="1398">
        <v>1</v>
      </c>
      <c r="G23" s="865"/>
      <c r="H23" s="865"/>
      <c r="I23" s="1398"/>
      <c r="J23" s="1435"/>
      <c r="K23" s="872">
        <v>1</v>
      </c>
      <c r="L23" s="560" t="e">
        <f ca="1">mergeValue(A23) &amp;"."&amp; mergeValue(B23)&amp;"."&amp; mergeValue(C23)&amp;"."&amp; mergeValue(D23)&amp;"."&amp;  mergeValue(F23)</f>
        <v>#NAME?</v>
      </c>
      <c r="M23" s="522" t="s">
        <v>9</v>
      </c>
      <c r="N23" s="548"/>
      <c r="O23" s="1400" t="s">
        <v>3</v>
      </c>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0"/>
      <c r="AL23" s="1400"/>
      <c r="AM23" s="1400"/>
      <c r="AN23" s="1400"/>
      <c r="AO23" s="1400"/>
      <c r="AP23" s="1400"/>
      <c r="AQ23" s="1400"/>
      <c r="AR23" s="597" t="s">
        <v>719</v>
      </c>
      <c r="AT23" s="556" t="e">
        <f ca="1">strCheckUnique(AU23:AU26)</f>
        <v>#NAME?</v>
      </c>
      <c r="AV23" s="556"/>
    </row>
    <row r="24" spans="1:57">
      <c r="A24" s="1398"/>
      <c r="B24" s="1398"/>
      <c r="C24" s="1398"/>
      <c r="D24" s="1398"/>
      <c r="E24" s="1398"/>
      <c r="F24" s="1398"/>
      <c r="G24" s="865">
        <v>1</v>
      </c>
      <c r="H24" s="865"/>
      <c r="I24" s="1398"/>
      <c r="J24" s="1435"/>
      <c r="K24" s="864"/>
      <c r="L24" s="560" t="e">
        <f ca="1">mergeValue(A24) &amp;"."&amp; mergeValue(B24)&amp;"."&amp; mergeValue(C24)&amp;"."&amp; mergeValue(D24)&amp;"."&amp;  mergeValue(F24)&amp;"."&amp;  mergeValue(G24)</f>
        <v>#NAME?</v>
      </c>
      <c r="M24" s="1081" t="s">
        <v>604</v>
      </c>
      <c r="N24" s="553"/>
      <c r="O24" s="1277">
        <v>17.52</v>
      </c>
      <c r="P24" s="530"/>
      <c r="Q24" s="530"/>
      <c r="R24" s="1404" t="s">
        <v>1223</v>
      </c>
      <c r="S24" s="1406" t="s">
        <v>82</v>
      </c>
      <c r="T24" s="1404" t="s">
        <v>1895</v>
      </c>
      <c r="U24" s="1406" t="s">
        <v>82</v>
      </c>
      <c r="V24" s="1277">
        <v>18.43</v>
      </c>
      <c r="W24" s="1263"/>
      <c r="X24" s="1263"/>
      <c r="Y24" s="1404" t="s">
        <v>1896</v>
      </c>
      <c r="Z24" s="1406" t="s">
        <v>82</v>
      </c>
      <c r="AA24" s="1404" t="s">
        <v>1897</v>
      </c>
      <c r="AB24" s="1406" t="s">
        <v>82</v>
      </c>
      <c r="AC24" s="1277">
        <v>19.14</v>
      </c>
      <c r="AD24" s="1263"/>
      <c r="AE24" s="1263"/>
      <c r="AF24" s="1404" t="s">
        <v>1898</v>
      </c>
      <c r="AG24" s="1406" t="s">
        <v>82</v>
      </c>
      <c r="AH24" s="1404" t="s">
        <v>1899</v>
      </c>
      <c r="AI24" s="1406" t="s">
        <v>82</v>
      </c>
      <c r="AJ24" s="1277">
        <v>19.72</v>
      </c>
      <c r="AK24" s="1263"/>
      <c r="AL24" s="1263"/>
      <c r="AM24" s="1404" t="s">
        <v>1900</v>
      </c>
      <c r="AN24" s="1406" t="s">
        <v>82</v>
      </c>
      <c r="AO24" s="1404" t="s">
        <v>1224</v>
      </c>
      <c r="AP24" s="1406" t="s">
        <v>83</v>
      </c>
      <c r="AQ24" s="505"/>
      <c r="AR24" s="1416" t="s">
        <v>732</v>
      </c>
      <c r="AS24" s="552" t="e">
        <f ca="1">strCheckDate(O25:AQ25)</f>
        <v>#NAME?</v>
      </c>
      <c r="AT24" s="556"/>
      <c r="AU24" s="556" t="str">
        <f>IF(M24="","",M24 )</f>
        <v>вода</v>
      </c>
      <c r="AV24" s="556"/>
      <c r="AW24" s="556"/>
      <c r="AX24" s="556"/>
    </row>
    <row r="25" spans="1:57" ht="21" hidden="1" customHeight="1">
      <c r="A25" s="1398"/>
      <c r="B25" s="1398"/>
      <c r="C25" s="1398"/>
      <c r="D25" s="1398"/>
      <c r="E25" s="1398"/>
      <c r="F25" s="1398"/>
      <c r="G25" s="865"/>
      <c r="H25" s="865"/>
      <c r="I25" s="1398"/>
      <c r="J25" s="1435"/>
      <c r="K25" s="872">
        <v>1</v>
      </c>
      <c r="L25" s="567"/>
      <c r="M25" s="613"/>
      <c r="N25" s="553"/>
      <c r="O25" s="530"/>
      <c r="P25" s="530"/>
      <c r="Q25" s="551" t="str">
        <f>R24 &amp; "-" &amp; T24</f>
        <v>01.01.2020-31.12.2020</v>
      </c>
      <c r="R25" s="1404"/>
      <c r="S25" s="1406"/>
      <c r="T25" s="1404"/>
      <c r="U25" s="1406"/>
      <c r="V25" s="1263"/>
      <c r="W25" s="1263"/>
      <c r="X25" s="1267" t="str">
        <f>Y24 &amp; "-" &amp; AA24</f>
        <v>01.01.2021-31.12.2021</v>
      </c>
      <c r="Y25" s="1404"/>
      <c r="Z25" s="1406"/>
      <c r="AA25" s="1404"/>
      <c r="AB25" s="1406"/>
      <c r="AC25" s="1263"/>
      <c r="AD25" s="1263"/>
      <c r="AE25" s="1267" t="str">
        <f>AF24 &amp; "-" &amp; AH24</f>
        <v>01.01.2022-31.12.2022</v>
      </c>
      <c r="AF25" s="1404"/>
      <c r="AG25" s="1406"/>
      <c r="AH25" s="1404"/>
      <c r="AI25" s="1406"/>
      <c r="AJ25" s="1263"/>
      <c r="AK25" s="1263"/>
      <c r="AL25" s="1267" t="str">
        <f>AM24 &amp; "-" &amp; AO24</f>
        <v>01.01.2023-31.12.2023</v>
      </c>
      <c r="AM25" s="1404"/>
      <c r="AN25" s="1406"/>
      <c r="AO25" s="1404"/>
      <c r="AP25" s="1406"/>
      <c r="AQ25" s="505"/>
      <c r="AR25" s="1417"/>
      <c r="AT25" s="556"/>
      <c r="AU25" s="556"/>
      <c r="AV25" s="556"/>
      <c r="AW25" s="556"/>
      <c r="AX25" s="556"/>
    </row>
    <row r="26" spans="1:57" s="490" customFormat="1" ht="15" customHeight="1">
      <c r="A26" s="1398"/>
      <c r="B26" s="1398"/>
      <c r="C26" s="1398"/>
      <c r="D26" s="1398"/>
      <c r="E26" s="1398"/>
      <c r="F26" s="1398"/>
      <c r="G26" s="865"/>
      <c r="H26" s="865"/>
      <c r="I26" s="1398"/>
      <c r="J26" s="1435"/>
      <c r="K26" s="872">
        <v>1</v>
      </c>
      <c r="L26" s="506"/>
      <c r="M26" s="524" t="s">
        <v>24</v>
      </c>
      <c r="N26" s="519"/>
      <c r="O26" s="513"/>
      <c r="P26" s="513"/>
      <c r="Q26" s="513"/>
      <c r="R26" s="540"/>
      <c r="S26" s="532"/>
      <c r="T26" s="531"/>
      <c r="U26" s="519"/>
      <c r="V26" s="1255"/>
      <c r="W26" s="1255"/>
      <c r="X26" s="1255"/>
      <c r="Y26" s="1265"/>
      <c r="Z26" s="1193"/>
      <c r="AA26" s="1264"/>
      <c r="AB26" s="1256"/>
      <c r="AC26" s="1255"/>
      <c r="AD26" s="1255"/>
      <c r="AE26" s="1255"/>
      <c r="AF26" s="1265"/>
      <c r="AG26" s="1193"/>
      <c r="AH26" s="1264"/>
      <c r="AI26" s="1256"/>
      <c r="AJ26" s="1255"/>
      <c r="AK26" s="1255"/>
      <c r="AL26" s="1255"/>
      <c r="AM26" s="1265"/>
      <c r="AN26" s="1193"/>
      <c r="AO26" s="1264"/>
      <c r="AP26" s="1256"/>
      <c r="AQ26" s="528"/>
      <c r="AR26" s="1418"/>
      <c r="AS26" s="554"/>
      <c r="AT26" s="554"/>
      <c r="AU26" s="554"/>
      <c r="AV26" s="554"/>
      <c r="AW26" s="554"/>
      <c r="AX26" s="554"/>
      <c r="AY26" s="554"/>
      <c r="AZ26" s="554"/>
      <c r="BA26" s="554"/>
      <c r="BB26" s="554"/>
      <c r="BC26" s="554"/>
      <c r="BD26" s="554"/>
    </row>
    <row r="27" spans="1:57" s="490" customFormat="1" ht="15" customHeight="1">
      <c r="A27" s="1398"/>
      <c r="B27" s="1398"/>
      <c r="C27" s="1398"/>
      <c r="D27" s="1398"/>
      <c r="E27" s="1398"/>
      <c r="F27" s="867"/>
      <c r="G27" s="867"/>
      <c r="H27" s="865"/>
      <c r="I27" s="1398"/>
      <c r="J27" s="867"/>
      <c r="K27" s="871"/>
      <c r="L27" s="506"/>
      <c r="M27" s="519" t="s">
        <v>10</v>
      </c>
      <c r="N27" s="524"/>
      <c r="O27" s="524"/>
      <c r="P27" s="524"/>
      <c r="Q27" s="524"/>
      <c r="R27" s="524"/>
      <c r="S27" s="524"/>
      <c r="T27" s="524"/>
      <c r="U27" s="524"/>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524"/>
      <c r="AR27" s="528"/>
      <c r="AS27" s="554"/>
      <c r="AT27" s="554"/>
      <c r="AU27" s="554"/>
      <c r="AV27" s="554"/>
      <c r="AW27" s="554"/>
      <c r="AX27" s="554"/>
      <c r="AY27" s="554"/>
      <c r="AZ27" s="554"/>
      <c r="BA27" s="554"/>
      <c r="BB27" s="554"/>
      <c r="BC27" s="554"/>
      <c r="BD27" s="554"/>
      <c r="BE27" s="554"/>
    </row>
    <row r="28" spans="1:57" s="490" customFormat="1" ht="15" hidden="1" customHeight="1">
      <c r="A28" s="1398"/>
      <c r="B28" s="1398"/>
      <c r="C28" s="1398"/>
      <c r="D28" s="1398"/>
      <c r="E28" s="867"/>
      <c r="F28" s="867"/>
      <c r="G28" s="867"/>
      <c r="H28" s="865"/>
      <c r="I28" s="1398"/>
      <c r="J28" s="867"/>
      <c r="K28" s="871"/>
      <c r="L28" s="506"/>
      <c r="M28" s="519"/>
      <c r="N28" s="524"/>
      <c r="O28" s="524"/>
      <c r="P28" s="524"/>
      <c r="Q28" s="524"/>
      <c r="R28" s="524"/>
      <c r="S28" s="524"/>
      <c r="T28" s="524"/>
      <c r="U28" s="524"/>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524"/>
      <c r="AR28" s="528"/>
      <c r="AS28" s="554"/>
      <c r="AT28" s="554"/>
      <c r="AU28" s="554"/>
      <c r="AV28" s="554"/>
      <c r="AW28" s="554"/>
      <c r="AX28" s="554"/>
      <c r="AY28" s="554"/>
      <c r="AZ28" s="554"/>
      <c r="BA28" s="554"/>
      <c r="BB28" s="554"/>
      <c r="BC28" s="554"/>
      <c r="BD28" s="554"/>
      <c r="BE28" s="554"/>
    </row>
    <row r="29" spans="1:57" ht="3" customHeight="1">
      <c r="L29" s="454"/>
      <c r="M29" s="454"/>
      <c r="N29" s="454"/>
      <c r="O29" s="454"/>
      <c r="P29" s="454"/>
      <c r="Q29" s="454"/>
      <c r="R29" s="454"/>
      <c r="S29" s="454"/>
      <c r="T29" s="454"/>
      <c r="U29" s="454"/>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row>
    <row r="30" spans="1:57" ht="106.5" customHeight="1">
      <c r="L30" s="1">
        <v>1</v>
      </c>
      <c r="M30" s="1391" t="s">
        <v>733</v>
      </c>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row>
  </sheetData>
  <sheetProtection password="FA9C" sheet="1" objects="1" scenarios="1" formatColumns="0" formatRows="0"/>
  <dataConsolidate/>
  <mergeCells count="78">
    <mergeCell ref="AM24:AM25"/>
    <mergeCell ref="AN24:AN25"/>
    <mergeCell ref="AO24:AO25"/>
    <mergeCell ref="AP24:AP25"/>
    <mergeCell ref="AJ15:AJ16"/>
    <mergeCell ref="AK15:AL15"/>
    <mergeCell ref="AM15:AO15"/>
    <mergeCell ref="AN16:AO16"/>
    <mergeCell ref="AN17:AO17"/>
    <mergeCell ref="AG17:AH17"/>
    <mergeCell ref="AF24:AF25"/>
    <mergeCell ref="AG24:AG25"/>
    <mergeCell ref="AH24:AH25"/>
    <mergeCell ref="AI24:AI25"/>
    <mergeCell ref="V15:V16"/>
    <mergeCell ref="W15:X15"/>
    <mergeCell ref="Y15:AA15"/>
    <mergeCell ref="Z16:AA16"/>
    <mergeCell ref="AJ11:AO11"/>
    <mergeCell ref="AC12:AI12"/>
    <mergeCell ref="AC14:AH14"/>
    <mergeCell ref="AI14:AI16"/>
    <mergeCell ref="AC15:AC16"/>
    <mergeCell ref="AD15:AE15"/>
    <mergeCell ref="AF15:AH15"/>
    <mergeCell ref="AG16:AH16"/>
    <mergeCell ref="AC11:AH11"/>
    <mergeCell ref="AJ12:AP12"/>
    <mergeCell ref="AJ14:AO14"/>
    <mergeCell ref="AP14:AP16"/>
    <mergeCell ref="AR24:AR26"/>
    <mergeCell ref="R15:T15"/>
    <mergeCell ref="O14:T14"/>
    <mergeCell ref="M30:AR30"/>
    <mergeCell ref="U14:U16"/>
    <mergeCell ref="AQ14:AQ16"/>
    <mergeCell ref="AR13:AR16"/>
    <mergeCell ref="L13:AQ13"/>
    <mergeCell ref="L14:L16"/>
    <mergeCell ref="M14:M16"/>
    <mergeCell ref="S17:T17"/>
    <mergeCell ref="T24:T25"/>
    <mergeCell ref="Z17:AA17"/>
    <mergeCell ref="Y24:Y25"/>
    <mergeCell ref="Z24:Z25"/>
    <mergeCell ref="V14:AA14"/>
    <mergeCell ref="S24:S25"/>
    <mergeCell ref="AA24:AA25"/>
    <mergeCell ref="L5:T5"/>
    <mergeCell ref="O7:T7"/>
    <mergeCell ref="O8:T8"/>
    <mergeCell ref="L11:M11"/>
    <mergeCell ref="O11:T11"/>
    <mergeCell ref="O9:T9"/>
    <mergeCell ref="O10:T10"/>
    <mergeCell ref="O12:U12"/>
    <mergeCell ref="O15:O16"/>
    <mergeCell ref="P15:Q15"/>
    <mergeCell ref="S16:T16"/>
    <mergeCell ref="V11:AA11"/>
    <mergeCell ref="V12:AB12"/>
    <mergeCell ref="AB14:AB16"/>
    <mergeCell ref="AB24:AB25"/>
    <mergeCell ref="I21:I28"/>
    <mergeCell ref="A18:A28"/>
    <mergeCell ref="O18:AQ18"/>
    <mergeCell ref="B19:B28"/>
    <mergeCell ref="O19:AQ19"/>
    <mergeCell ref="C20:C28"/>
    <mergeCell ref="U24:U25"/>
    <mergeCell ref="O20:AQ20"/>
    <mergeCell ref="D21:D28"/>
    <mergeCell ref="O21:AQ21"/>
    <mergeCell ref="E22:E27"/>
    <mergeCell ref="F23:F26"/>
    <mergeCell ref="J23:J26"/>
    <mergeCell ref="O23:AQ23"/>
    <mergeCell ref="R24:R25"/>
  </mergeCells>
  <dataValidations count="10">
    <dataValidation allowBlank="1" sqref="KC27:KN28 TY27:UJ28 ADU27:AEF28 ANQ27:AOB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65559:KN65560 TY65559:UJ65560 ADU65559:AEF65560 ANQ65559:AOB65560 AXM65559:AXX65560 BHI65559:BHT65560 BRE65559:BRP65560 CBA65559:CBL65560 CKW65559:CLH65560 CUS65559:CVD65560 DEO65559:DEZ65560 DOK65559:DOV65560 DYG65559:DYR65560 EIC65559:EIN65560 ERY65559:ESJ65560 FBU65559:FCF65560 FLQ65559:FMB65560 FVM65559:FVX65560 GFI65559:GFT65560 GPE65559:GPP65560 GZA65559:GZL65560 HIW65559:HJH65560 HSS65559:HTD65560 ICO65559:ICZ65560 IMK65559:IMV65560 IWG65559:IWR65560 JGC65559:JGN65560 JPY65559:JQJ65560 JZU65559:KAF65560 KJQ65559:KKB65560 KTM65559:KTX65560 LDI65559:LDT65560 LNE65559:LNP65560 LXA65559:LXL65560 MGW65559:MHH65560 MQS65559:MRD65560 NAO65559:NAZ65560 NKK65559:NKV65560 NUG65559:NUR65560 OEC65559:OEN65560 ONY65559:OOJ65560 OXU65559:OYF65560 PHQ65559:PIB65560 PRM65559:PRX65560 QBI65559:QBT65560 QLE65559:QLP65560 QVA65559:QVL65560 REW65559:RFH65560 ROS65559:RPD65560 RYO65559:RYZ65560 SIK65559:SIV65560 SSG65559:SSR65560 TCC65559:TCN65560 TLY65559:TMJ65560 TVU65559:TWF65560 UFQ65559:UGB65560 UPM65559:UPX65560 UZI65559:UZT65560 VJE65559:VJP65560 VTA65559:VTL65560 WCW65559:WDH65560 WMS65559:WND65560 WWO65559:WWZ65560 KC131095:KN131096 TY131095:UJ131096 ADU131095:AEF131096 ANQ131095:AOB131096 AXM131095:AXX131096 BHI131095:BHT131096 BRE131095:BRP131096 CBA131095:CBL131096 CKW131095:CLH131096 CUS131095:CVD131096 DEO131095:DEZ131096 DOK131095:DOV131096 DYG131095:DYR131096 EIC131095:EIN131096 ERY131095:ESJ131096 FBU131095:FCF131096 FLQ131095:FMB131096 FVM131095:FVX131096 GFI131095:GFT131096 GPE131095:GPP131096 GZA131095:GZL131096 HIW131095:HJH131096 HSS131095:HTD131096 ICO131095:ICZ131096 IMK131095:IMV131096 IWG131095:IWR131096 JGC131095:JGN131096 JPY131095:JQJ131096 JZU131095:KAF131096 KJQ131095:KKB131096 KTM131095:KTX131096 LDI131095:LDT131096 LNE131095:LNP131096 LXA131095:LXL131096 MGW131095:MHH131096 MQS131095:MRD131096 NAO131095:NAZ131096 NKK131095:NKV131096 NUG131095:NUR131096 OEC131095:OEN131096 ONY131095:OOJ131096 OXU131095:OYF131096 PHQ131095:PIB131096 PRM131095:PRX131096 QBI131095:QBT131096 QLE131095:QLP131096 QVA131095:QVL131096 REW131095:RFH131096 ROS131095:RPD131096 RYO131095:RYZ131096 SIK131095:SIV131096 SSG131095:SSR131096 TCC131095:TCN131096 TLY131095:TMJ131096 TVU131095:TWF131096 UFQ131095:UGB131096 UPM131095:UPX131096 UZI131095:UZT131096 VJE131095:VJP131096 VTA131095:VTL131096 WCW131095:WDH131096 WMS131095:WND131096 WWO131095:WWZ131096 KC196631:KN196632 TY196631:UJ196632 ADU196631:AEF196632 ANQ196631:AOB196632 AXM196631:AXX196632 BHI196631:BHT196632 BRE196631:BRP196632 CBA196631:CBL196632 CKW196631:CLH196632 CUS196631:CVD196632 DEO196631:DEZ196632 DOK196631:DOV196632 DYG196631:DYR196632 EIC196631:EIN196632 ERY196631:ESJ196632 FBU196631:FCF196632 FLQ196631:FMB196632 FVM196631:FVX196632 GFI196631:GFT196632 GPE196631:GPP196632 GZA196631:GZL196632 HIW196631:HJH196632 HSS196631:HTD196632 ICO196631:ICZ196632 IMK196631:IMV196632 IWG196631:IWR196632 JGC196631:JGN196632 JPY196631:JQJ196632 JZU196631:KAF196632 KJQ196631:KKB196632 KTM196631:KTX196632 LDI196631:LDT196632 LNE196631:LNP196632 LXA196631:LXL196632 MGW196631:MHH196632 MQS196631:MRD196632 NAO196631:NAZ196632 NKK196631:NKV196632 NUG196631:NUR196632 OEC196631:OEN196632 ONY196631:OOJ196632 OXU196631:OYF196632 PHQ196631:PIB196632 PRM196631:PRX196632 QBI196631:QBT196632 QLE196631:QLP196632 QVA196631:QVL196632 REW196631:RFH196632 ROS196631:RPD196632 RYO196631:RYZ196632 SIK196631:SIV196632 SSG196631:SSR196632 TCC196631:TCN196632 TLY196631:TMJ196632 TVU196631:TWF196632 UFQ196631:UGB196632 UPM196631:UPX196632 UZI196631:UZT196632 VJE196631:VJP196632 VTA196631:VTL196632 WCW196631:WDH196632 WMS196631:WND196632 WWO196631:WWZ196632 KC262167:KN262168 TY262167:UJ262168 ADU262167:AEF262168 ANQ262167:AOB262168 AXM262167:AXX262168 BHI262167:BHT262168 BRE262167:BRP262168 CBA262167:CBL262168 CKW262167:CLH262168 CUS262167:CVD262168 DEO262167:DEZ262168 DOK262167:DOV262168 DYG262167:DYR262168 EIC262167:EIN262168 ERY262167:ESJ262168 FBU262167:FCF262168 FLQ262167:FMB262168 FVM262167:FVX262168 GFI262167:GFT262168 GPE262167:GPP262168 GZA262167:GZL262168 HIW262167:HJH262168 HSS262167:HTD262168 ICO262167:ICZ262168 IMK262167:IMV262168 IWG262167:IWR262168 JGC262167:JGN262168 JPY262167:JQJ262168 JZU262167:KAF262168 KJQ262167:KKB262168 KTM262167:KTX262168 LDI262167:LDT262168 LNE262167:LNP262168 LXA262167:LXL262168 MGW262167:MHH262168 MQS262167:MRD262168 NAO262167:NAZ262168 NKK262167:NKV262168 NUG262167:NUR262168 OEC262167:OEN262168 ONY262167:OOJ262168 OXU262167:OYF262168 PHQ262167:PIB262168 PRM262167:PRX262168 QBI262167:QBT262168 QLE262167:QLP262168 QVA262167:QVL262168 REW262167:RFH262168 ROS262167:RPD262168 RYO262167:RYZ262168 SIK262167:SIV262168 SSG262167:SSR262168 TCC262167:TCN262168 TLY262167:TMJ262168 TVU262167:TWF262168 UFQ262167:UGB262168 UPM262167:UPX262168 UZI262167:UZT262168 VJE262167:VJP262168 VTA262167:VTL262168 WCW262167:WDH262168 WMS262167:WND262168 WWO262167:WWZ262168 KC327703:KN327704 TY327703:UJ327704 ADU327703:AEF327704 ANQ327703:AOB327704 AXM327703:AXX327704 BHI327703:BHT327704 BRE327703:BRP327704 CBA327703:CBL327704 CKW327703:CLH327704 CUS327703:CVD327704 DEO327703:DEZ327704 DOK327703:DOV327704 DYG327703:DYR327704 EIC327703:EIN327704 ERY327703:ESJ327704 FBU327703:FCF327704 FLQ327703:FMB327704 FVM327703:FVX327704 GFI327703:GFT327704 GPE327703:GPP327704 GZA327703:GZL327704 HIW327703:HJH327704 HSS327703:HTD327704 ICO327703:ICZ327704 IMK327703:IMV327704 IWG327703:IWR327704 JGC327703:JGN327704 JPY327703:JQJ327704 JZU327703:KAF327704 KJQ327703:KKB327704 KTM327703:KTX327704 LDI327703:LDT327704 LNE327703:LNP327704 LXA327703:LXL327704 MGW327703:MHH327704 MQS327703:MRD327704 NAO327703:NAZ327704 NKK327703:NKV327704 NUG327703:NUR327704 OEC327703:OEN327704 ONY327703:OOJ327704 OXU327703:OYF327704 PHQ327703:PIB327704 PRM327703:PRX327704 QBI327703:QBT327704 QLE327703:QLP327704 QVA327703:QVL327704 REW327703:RFH327704 ROS327703:RPD327704 RYO327703:RYZ327704 SIK327703:SIV327704 SSG327703:SSR327704 TCC327703:TCN327704 TLY327703:TMJ327704 TVU327703:TWF327704 UFQ327703:UGB327704 UPM327703:UPX327704 UZI327703:UZT327704 VJE327703:VJP327704 VTA327703:VTL327704 WCW327703:WDH327704 WMS327703:WND327704 WWO327703:WWZ327704 KC393239:KN393240 TY393239:UJ393240 ADU393239:AEF393240 ANQ393239:AOB393240 AXM393239:AXX393240 BHI393239:BHT393240 BRE393239:BRP393240 CBA393239:CBL393240 CKW393239:CLH393240 CUS393239:CVD393240 DEO393239:DEZ393240 DOK393239:DOV393240 DYG393239:DYR393240 EIC393239:EIN393240 ERY393239:ESJ393240 FBU393239:FCF393240 FLQ393239:FMB393240 FVM393239:FVX393240 GFI393239:GFT393240 GPE393239:GPP393240 GZA393239:GZL393240 HIW393239:HJH393240 HSS393239:HTD393240 ICO393239:ICZ393240 IMK393239:IMV393240 IWG393239:IWR393240 JGC393239:JGN393240 JPY393239:JQJ393240 JZU393239:KAF393240 KJQ393239:KKB393240 KTM393239:KTX393240 LDI393239:LDT393240 LNE393239:LNP393240 LXA393239:LXL393240 MGW393239:MHH393240 MQS393239:MRD393240 NAO393239:NAZ393240 NKK393239:NKV393240 NUG393239:NUR393240 OEC393239:OEN393240 ONY393239:OOJ393240 OXU393239:OYF393240 PHQ393239:PIB393240 PRM393239:PRX393240 QBI393239:QBT393240 QLE393239:QLP393240 QVA393239:QVL393240 REW393239:RFH393240 ROS393239:RPD393240 RYO393239:RYZ393240 SIK393239:SIV393240 SSG393239:SSR393240 TCC393239:TCN393240 TLY393239:TMJ393240 TVU393239:TWF393240 UFQ393239:UGB393240 UPM393239:UPX393240 UZI393239:UZT393240 VJE393239:VJP393240 VTA393239:VTL393240 WCW393239:WDH393240 WMS393239:WND393240 WWO393239:WWZ393240 KC458775:KN458776 TY458775:UJ458776 ADU458775:AEF458776 ANQ458775:AOB458776 AXM458775:AXX458776 BHI458775:BHT458776 BRE458775:BRP458776 CBA458775:CBL458776 CKW458775:CLH458776 CUS458775:CVD458776 DEO458775:DEZ458776 DOK458775:DOV458776 DYG458775:DYR458776 EIC458775:EIN458776 ERY458775:ESJ458776 FBU458775:FCF458776 FLQ458775:FMB458776 FVM458775:FVX458776 GFI458775:GFT458776 GPE458775:GPP458776 GZA458775:GZL458776 HIW458775:HJH458776 HSS458775:HTD458776 ICO458775:ICZ458776 IMK458775:IMV458776 IWG458775:IWR458776 JGC458775:JGN458776 JPY458775:JQJ458776 JZU458775:KAF458776 KJQ458775:KKB458776 KTM458775:KTX458776 LDI458775:LDT458776 LNE458775:LNP458776 LXA458775:LXL458776 MGW458775:MHH458776 MQS458775:MRD458776 NAO458775:NAZ458776 NKK458775:NKV458776 NUG458775:NUR458776 OEC458775:OEN458776 ONY458775:OOJ458776 OXU458775:OYF458776 PHQ458775:PIB458776 PRM458775:PRX458776 QBI458775:QBT458776 QLE458775:QLP458776 QVA458775:QVL458776 REW458775:RFH458776 ROS458775:RPD458776 RYO458775:RYZ458776 SIK458775:SIV458776 SSG458775:SSR458776 TCC458775:TCN458776 TLY458775:TMJ458776 TVU458775:TWF458776 UFQ458775:UGB458776 UPM458775:UPX458776 UZI458775:UZT458776 VJE458775:VJP458776 VTA458775:VTL458776 WCW458775:WDH458776 WMS458775:WND458776 WWO458775:WWZ458776 KC524311:KN524312 TY524311:UJ524312 ADU524311:AEF524312 ANQ524311:AOB524312 AXM524311:AXX524312 BHI524311:BHT524312 BRE524311:BRP524312 CBA524311:CBL524312 CKW524311:CLH524312 CUS524311:CVD524312 DEO524311:DEZ524312 DOK524311:DOV524312 DYG524311:DYR524312 EIC524311:EIN524312 ERY524311:ESJ524312 FBU524311:FCF524312 FLQ524311:FMB524312 FVM524311:FVX524312 GFI524311:GFT524312 GPE524311:GPP524312 GZA524311:GZL524312 HIW524311:HJH524312 HSS524311:HTD524312 ICO524311:ICZ524312 IMK524311:IMV524312 IWG524311:IWR524312 JGC524311:JGN524312 JPY524311:JQJ524312 JZU524311:KAF524312 KJQ524311:KKB524312 KTM524311:KTX524312 LDI524311:LDT524312 LNE524311:LNP524312 LXA524311:LXL524312 MGW524311:MHH524312 MQS524311:MRD524312 NAO524311:NAZ524312 NKK524311:NKV524312 NUG524311:NUR524312 OEC524311:OEN524312 ONY524311:OOJ524312 OXU524311:OYF524312 PHQ524311:PIB524312 PRM524311:PRX524312 QBI524311:QBT524312 QLE524311:QLP524312 QVA524311:QVL524312 REW524311:RFH524312 ROS524311:RPD524312 RYO524311:RYZ524312 SIK524311:SIV524312 SSG524311:SSR524312 TCC524311:TCN524312 TLY524311:TMJ524312 TVU524311:TWF524312 UFQ524311:UGB524312 UPM524311:UPX524312 UZI524311:UZT524312 VJE524311:VJP524312 VTA524311:VTL524312 WCW524311:WDH524312 WMS524311:WND524312 WWO524311:WWZ524312 KC589847:KN589848 TY589847:UJ589848 ADU589847:AEF589848 ANQ589847:AOB589848 AXM589847:AXX589848 BHI589847:BHT589848 BRE589847:BRP589848 CBA589847:CBL589848 CKW589847:CLH589848 CUS589847:CVD589848 DEO589847:DEZ589848 DOK589847:DOV589848 DYG589847:DYR589848 EIC589847:EIN589848 ERY589847:ESJ589848 FBU589847:FCF589848 FLQ589847:FMB589848 FVM589847:FVX589848 GFI589847:GFT589848 GPE589847:GPP589848 GZA589847:GZL589848 HIW589847:HJH589848 HSS589847:HTD589848 ICO589847:ICZ589848 IMK589847:IMV589848 IWG589847:IWR589848 JGC589847:JGN589848 JPY589847:JQJ589848 JZU589847:KAF589848 KJQ589847:KKB589848 KTM589847:KTX589848 LDI589847:LDT589848 LNE589847:LNP589848 LXA589847:LXL589848 MGW589847:MHH589848 MQS589847:MRD589848 NAO589847:NAZ589848 NKK589847:NKV589848 NUG589847:NUR589848 OEC589847:OEN589848 ONY589847:OOJ589848 OXU589847:OYF589848 PHQ589847:PIB589848 PRM589847:PRX589848 QBI589847:QBT589848 QLE589847:QLP589848 QVA589847:QVL589848 REW589847:RFH589848 ROS589847:RPD589848 RYO589847:RYZ589848 SIK589847:SIV589848 SSG589847:SSR589848 TCC589847:TCN589848 TLY589847:TMJ589848 TVU589847:TWF589848 UFQ589847:UGB589848 UPM589847:UPX589848 UZI589847:UZT589848 VJE589847:VJP589848 VTA589847:VTL589848 WCW589847:WDH589848 WMS589847:WND589848 WWO589847:WWZ589848 KC655383:KN655384 TY655383:UJ655384 ADU655383:AEF655384 ANQ655383:AOB655384 AXM655383:AXX655384 BHI655383:BHT655384 BRE655383:BRP655384 CBA655383:CBL655384 CKW655383:CLH655384 CUS655383:CVD655384 DEO655383:DEZ655384 DOK655383:DOV655384 DYG655383:DYR655384 EIC655383:EIN655384 ERY655383:ESJ655384 FBU655383:FCF655384 FLQ655383:FMB655384 FVM655383:FVX655384 GFI655383:GFT655384 GPE655383:GPP655384 GZA655383:GZL655384 HIW655383:HJH655384 HSS655383:HTD655384 ICO655383:ICZ655384 IMK655383:IMV655384 IWG655383:IWR655384 JGC655383:JGN655384 JPY655383:JQJ655384 JZU655383:KAF655384 KJQ655383:KKB655384 KTM655383:KTX655384 LDI655383:LDT655384 LNE655383:LNP655384 LXA655383:LXL655384 MGW655383:MHH655384 MQS655383:MRD655384 NAO655383:NAZ655384 NKK655383:NKV655384 NUG655383:NUR655384 OEC655383:OEN655384 ONY655383:OOJ655384 OXU655383:OYF655384 PHQ655383:PIB655384 PRM655383:PRX655384 QBI655383:QBT655384 QLE655383:QLP655384 QVA655383:QVL655384 REW655383:RFH655384 ROS655383:RPD655384 RYO655383:RYZ655384 SIK655383:SIV655384 SSG655383:SSR655384 TCC655383:TCN655384 TLY655383:TMJ655384 TVU655383:TWF655384 UFQ655383:UGB655384 UPM655383:UPX655384 UZI655383:UZT655384 VJE655383:VJP655384 VTA655383:VTL655384 WCW655383:WDH655384 WMS655383:WND655384 WWO655383:WWZ655384 KC720919:KN720920 TY720919:UJ720920 ADU720919:AEF720920 ANQ720919:AOB720920 AXM720919:AXX720920 BHI720919:BHT720920 BRE720919:BRP720920 CBA720919:CBL720920 CKW720919:CLH720920 CUS720919:CVD720920 DEO720919:DEZ720920 DOK720919:DOV720920 DYG720919:DYR720920 EIC720919:EIN720920 ERY720919:ESJ720920 FBU720919:FCF720920 FLQ720919:FMB720920 FVM720919:FVX720920 GFI720919:GFT720920 GPE720919:GPP720920 GZA720919:GZL720920 HIW720919:HJH720920 HSS720919:HTD720920 ICO720919:ICZ720920 IMK720919:IMV720920 IWG720919:IWR720920 JGC720919:JGN720920 JPY720919:JQJ720920 JZU720919:KAF720920 KJQ720919:KKB720920 KTM720919:KTX720920 LDI720919:LDT720920 LNE720919:LNP720920 LXA720919:LXL720920 MGW720919:MHH720920 MQS720919:MRD720920 NAO720919:NAZ720920 NKK720919:NKV720920 NUG720919:NUR720920 OEC720919:OEN720920 ONY720919:OOJ720920 OXU720919:OYF720920 PHQ720919:PIB720920 PRM720919:PRX720920 QBI720919:QBT720920 QLE720919:QLP720920 QVA720919:QVL720920 REW720919:RFH720920 ROS720919:RPD720920 RYO720919:RYZ720920 SIK720919:SIV720920 SSG720919:SSR720920 TCC720919:TCN720920 TLY720919:TMJ720920 TVU720919:TWF720920 UFQ720919:UGB720920 UPM720919:UPX720920 UZI720919:UZT720920 VJE720919:VJP720920 VTA720919:VTL720920 WCW720919:WDH720920 WMS720919:WND720920 WWO720919:WWZ720920 KC786455:KN786456 TY786455:UJ786456 ADU786455:AEF786456 ANQ786455:AOB786456 AXM786455:AXX786456 BHI786455:BHT786456 BRE786455:BRP786456 CBA786455:CBL786456 CKW786455:CLH786456 CUS786455:CVD786456 DEO786455:DEZ786456 DOK786455:DOV786456 DYG786455:DYR786456 EIC786455:EIN786456 ERY786455:ESJ786456 FBU786455:FCF786456 FLQ786455:FMB786456 FVM786455:FVX786456 GFI786455:GFT786456 GPE786455:GPP786456 GZA786455:GZL786456 HIW786455:HJH786456 HSS786455:HTD786456 ICO786455:ICZ786456 IMK786455:IMV786456 IWG786455:IWR786456 JGC786455:JGN786456 JPY786455:JQJ786456 JZU786455:KAF786456 KJQ786455:KKB786456 KTM786455:KTX786456 LDI786455:LDT786456 LNE786455:LNP786456 LXA786455:LXL786456 MGW786455:MHH786456 MQS786455:MRD786456 NAO786455:NAZ786456 NKK786455:NKV786456 NUG786455:NUR786456 OEC786455:OEN786456 ONY786455:OOJ786456 OXU786455:OYF786456 PHQ786455:PIB786456 PRM786455:PRX786456 QBI786455:QBT786456 QLE786455:QLP786456 QVA786455:QVL786456 REW786455:RFH786456 ROS786455:RPD786456 RYO786455:RYZ786456 SIK786455:SIV786456 SSG786455:SSR786456 TCC786455:TCN786456 TLY786455:TMJ786456 TVU786455:TWF786456 UFQ786455:UGB786456 UPM786455:UPX786456 UZI786455:UZT786456 VJE786455:VJP786456 VTA786455:VTL786456 WCW786455:WDH786456 WMS786455:WND786456 WWO786455:WWZ786456 KC851991:KN851992 TY851991:UJ851992 ADU851991:AEF851992 ANQ851991:AOB851992 AXM851991:AXX851992 BHI851991:BHT851992 BRE851991:BRP851992 CBA851991:CBL851992 CKW851991:CLH851992 CUS851991:CVD851992 DEO851991:DEZ851992 DOK851991:DOV851992 DYG851991:DYR851992 EIC851991:EIN851992 ERY851991:ESJ851992 FBU851991:FCF851992 FLQ851991:FMB851992 FVM851991:FVX851992 GFI851991:GFT851992 GPE851991:GPP851992 GZA851991:GZL851992 HIW851991:HJH851992 HSS851991:HTD851992 ICO851991:ICZ851992 IMK851991:IMV851992 IWG851991:IWR851992 JGC851991:JGN851992 JPY851991:JQJ851992 JZU851991:KAF851992 KJQ851991:KKB851992 KTM851991:KTX851992 LDI851991:LDT851992 LNE851991:LNP851992 LXA851991:LXL851992 MGW851991:MHH851992 MQS851991:MRD851992 NAO851991:NAZ851992 NKK851991:NKV851992 NUG851991:NUR851992 OEC851991:OEN851992 ONY851991:OOJ851992 OXU851991:OYF851992 PHQ851991:PIB851992 PRM851991:PRX851992 QBI851991:QBT851992 QLE851991:QLP851992 QVA851991:QVL851992 REW851991:RFH851992 ROS851991:RPD851992 RYO851991:RYZ851992 SIK851991:SIV851992 SSG851991:SSR851992 TCC851991:TCN851992 TLY851991:TMJ851992 TVU851991:TWF851992 UFQ851991:UGB851992 UPM851991:UPX851992 UZI851991:UZT851992 VJE851991:VJP851992 VTA851991:VTL851992 WCW851991:WDH851992 WMS851991:WND851992 WWO851991:WWZ851992 KC917527:KN917528 TY917527:UJ917528 ADU917527:AEF917528 ANQ917527:AOB917528 AXM917527:AXX917528 BHI917527:BHT917528 BRE917527:BRP917528 CBA917527:CBL917528 CKW917527:CLH917528 CUS917527:CVD917528 DEO917527:DEZ917528 DOK917527:DOV917528 DYG917527:DYR917528 EIC917527:EIN917528 ERY917527:ESJ917528 FBU917527:FCF917528 FLQ917527:FMB917528 FVM917527:FVX917528 GFI917527:GFT917528 GPE917527:GPP917528 GZA917527:GZL917528 HIW917527:HJH917528 HSS917527:HTD917528 ICO917527:ICZ917528 IMK917527:IMV917528 IWG917527:IWR917528 JGC917527:JGN917528 JPY917527:JQJ917528 JZU917527:KAF917528 KJQ917527:KKB917528 KTM917527:KTX917528 LDI917527:LDT917528 LNE917527:LNP917528 LXA917527:LXL917528 MGW917527:MHH917528 MQS917527:MRD917528 NAO917527:NAZ917528 NKK917527:NKV917528 NUG917527:NUR917528 OEC917527:OEN917528 ONY917527:OOJ917528 OXU917527:OYF917528 PHQ917527:PIB917528 PRM917527:PRX917528 QBI917527:QBT917528 QLE917527:QLP917528 QVA917527:QVL917528 REW917527:RFH917528 ROS917527:RPD917528 RYO917527:RYZ917528 SIK917527:SIV917528 SSG917527:SSR917528 TCC917527:TCN917528 TLY917527:TMJ917528 TVU917527:TWF917528 UFQ917527:UGB917528 UPM917527:UPX917528 UZI917527:UZT917528 VJE917527:VJP917528 VTA917527:VTL917528 WCW917527:WDH917528 WMS917527:WND917528 WWO917527:WWZ917528 WWO983063:WWZ983064 KC983063:KN983064 TY983063:UJ983064 ADU983063:AEF983064 ANQ983063:AOB983064 AXM983063:AXX983064 BHI983063:BHT983064 BRE983063:BRP983064 CBA983063:CBL983064 CKW983063:CLH983064 CUS983063:CVD983064 DEO983063:DEZ983064 DOK983063:DOV983064 DYG983063:DYR983064 EIC983063:EIN983064 ERY983063:ESJ983064 FBU983063:FCF983064 FLQ983063:FMB983064 FVM983063:FVX983064 GFI983063:GFT983064 GPE983063:GPP983064 GZA983063:GZL983064 HIW983063:HJH983064 HSS983063:HTD983064 ICO983063:ICZ983064 IMK983063:IMV983064 IWG983063:IWR983064 JGC983063:JGN983064 JPY983063:JQJ983064 JZU983063:KAF983064 KJQ983063:KKB983064 KTM983063:KTX983064 LDI983063:LDT983064 LNE983063:LNP983064 LXA983063:LXL983064 MGW983063:MHH983064 MQS983063:MRD983064 NAO983063:NAZ983064 NKK983063:NKV983064 NUG983063:NUR983064 OEC983063:OEN983064 ONY983063:OOJ983064 OXU983063:OYF983064 PHQ983063:PIB983064 PRM983063:PRX983064 QBI983063:QBT983064 QLE983063:QLP983064 QVA983063:QVL983064 REW983063:RFH983064 ROS983063:RPD983064 RYO983063:RYZ983064 SIK983063:SIV983064 SSG983063:SSR983064 TCC983063:TCN983064 TLY983063:TMJ983064 TVU983063:TWF983064 UFQ983063:UGB983064 UPM983063:UPX983064 UZI983063:UZT983064 VJE983063:VJP983064 VTA983063:VTL983064 WCW983063:WDH983064 WMS983063:WND983064 AR27:AR28 L983063:AR983064 L917527:AR917528 L851991:AR851992 L786455:AR786456 L720919:AR720920 L655383:AR655384 L589847:AR589848 L524311:AR524312 L458775:AR458776 L393239:AR393240 L327703:AR327704 L262167:AR262168 L196631:AR196632 L131095:AR131096 L65559:AR65560"/>
    <dataValidation allowBlank="1" prompt="Для выбора выполните двойной щелчок левой клавиши мыши по соответствующей ячейке." sqref="KC65561:KN65564 TY65561:UJ65564 ADU65561:AEF65564 ANQ65561:AOB65564 AXM65561:AXX65564 BHI65561:BHT65564 BRE65561:BRP65564 CBA65561:CBL65564 CKW65561:CLH65564 CUS65561:CVD65564 DEO65561:DEZ65564 DOK65561:DOV65564 DYG65561:DYR65564 EIC65561:EIN65564 ERY65561:ESJ65564 FBU65561:FCF65564 FLQ65561:FMB65564 FVM65561:FVX65564 GFI65561:GFT65564 GPE65561:GPP65564 GZA65561:GZL65564 HIW65561:HJH65564 HSS65561:HTD65564 ICO65561:ICZ65564 IMK65561:IMV65564 IWG65561:IWR65564 JGC65561:JGN65564 JPY65561:JQJ65564 JZU65561:KAF65564 KJQ65561:KKB65564 KTM65561:KTX65564 LDI65561:LDT65564 LNE65561:LNP65564 LXA65561:LXL65564 MGW65561:MHH65564 MQS65561:MRD65564 NAO65561:NAZ65564 NKK65561:NKV65564 NUG65561:NUR65564 OEC65561:OEN65564 ONY65561:OOJ65564 OXU65561:OYF65564 PHQ65561:PIB65564 PRM65561:PRX65564 QBI65561:QBT65564 QLE65561:QLP65564 QVA65561:QVL65564 REW65561:RFH65564 ROS65561:RPD65564 RYO65561:RYZ65564 SIK65561:SIV65564 SSG65561:SSR65564 TCC65561:TCN65564 TLY65561:TMJ65564 TVU65561:TWF65564 UFQ65561:UGB65564 UPM65561:UPX65564 UZI65561:UZT65564 VJE65561:VJP65564 VTA65561:VTL65564 WCW65561:WDH65564 WMS65561:WND65564 WWO65561:WWZ65564 KC131097:KN131100 TY131097:UJ131100 ADU131097:AEF131100 ANQ131097:AOB131100 AXM131097:AXX131100 BHI131097:BHT131100 BRE131097:BRP131100 CBA131097:CBL131100 CKW131097:CLH131100 CUS131097:CVD131100 DEO131097:DEZ131100 DOK131097:DOV131100 DYG131097:DYR131100 EIC131097:EIN131100 ERY131097:ESJ131100 FBU131097:FCF131100 FLQ131097:FMB131100 FVM131097:FVX131100 GFI131097:GFT131100 GPE131097:GPP131100 GZA131097:GZL131100 HIW131097:HJH131100 HSS131097:HTD131100 ICO131097:ICZ131100 IMK131097:IMV131100 IWG131097:IWR131100 JGC131097:JGN131100 JPY131097:JQJ131100 JZU131097:KAF131100 KJQ131097:KKB131100 KTM131097:KTX131100 LDI131097:LDT131100 LNE131097:LNP131100 LXA131097:LXL131100 MGW131097:MHH131100 MQS131097:MRD131100 NAO131097:NAZ131100 NKK131097:NKV131100 NUG131097:NUR131100 OEC131097:OEN131100 ONY131097:OOJ131100 OXU131097:OYF131100 PHQ131097:PIB131100 PRM131097:PRX131100 QBI131097:QBT131100 QLE131097:QLP131100 QVA131097:QVL131100 REW131097:RFH131100 ROS131097:RPD131100 RYO131097:RYZ131100 SIK131097:SIV131100 SSG131097:SSR131100 TCC131097:TCN131100 TLY131097:TMJ131100 TVU131097:TWF131100 UFQ131097:UGB131100 UPM131097:UPX131100 UZI131097:UZT131100 VJE131097:VJP131100 VTA131097:VTL131100 WCW131097:WDH131100 WMS131097:WND131100 WWO131097:WWZ131100 KC196633:KN196636 TY196633:UJ196636 ADU196633:AEF196636 ANQ196633:AOB196636 AXM196633:AXX196636 BHI196633:BHT196636 BRE196633:BRP196636 CBA196633:CBL196636 CKW196633:CLH196636 CUS196633:CVD196636 DEO196633:DEZ196636 DOK196633:DOV196636 DYG196633:DYR196636 EIC196633:EIN196636 ERY196633:ESJ196636 FBU196633:FCF196636 FLQ196633:FMB196636 FVM196633:FVX196636 GFI196633:GFT196636 GPE196633:GPP196636 GZA196633:GZL196636 HIW196633:HJH196636 HSS196633:HTD196636 ICO196633:ICZ196636 IMK196633:IMV196636 IWG196633:IWR196636 JGC196633:JGN196636 JPY196633:JQJ196636 JZU196633:KAF196636 KJQ196633:KKB196636 KTM196633:KTX196636 LDI196633:LDT196636 LNE196633:LNP196636 LXA196633:LXL196636 MGW196633:MHH196636 MQS196633:MRD196636 NAO196633:NAZ196636 NKK196633:NKV196636 NUG196633:NUR196636 OEC196633:OEN196636 ONY196633:OOJ196636 OXU196633:OYF196636 PHQ196633:PIB196636 PRM196633:PRX196636 QBI196633:QBT196636 QLE196633:QLP196636 QVA196633:QVL196636 REW196633:RFH196636 ROS196633:RPD196636 RYO196633:RYZ196636 SIK196633:SIV196636 SSG196633:SSR196636 TCC196633:TCN196636 TLY196633:TMJ196636 TVU196633:TWF196636 UFQ196633:UGB196636 UPM196633:UPX196636 UZI196633:UZT196636 VJE196633:VJP196636 VTA196633:VTL196636 WCW196633:WDH196636 WMS196633:WND196636 WWO196633:WWZ196636 KC262169:KN262172 TY262169:UJ262172 ADU262169:AEF262172 ANQ262169:AOB262172 AXM262169:AXX262172 BHI262169:BHT262172 BRE262169:BRP262172 CBA262169:CBL262172 CKW262169:CLH262172 CUS262169:CVD262172 DEO262169:DEZ262172 DOK262169:DOV262172 DYG262169:DYR262172 EIC262169:EIN262172 ERY262169:ESJ262172 FBU262169:FCF262172 FLQ262169:FMB262172 FVM262169:FVX262172 GFI262169:GFT262172 GPE262169:GPP262172 GZA262169:GZL262172 HIW262169:HJH262172 HSS262169:HTD262172 ICO262169:ICZ262172 IMK262169:IMV262172 IWG262169:IWR262172 JGC262169:JGN262172 JPY262169:JQJ262172 JZU262169:KAF262172 KJQ262169:KKB262172 KTM262169:KTX262172 LDI262169:LDT262172 LNE262169:LNP262172 LXA262169:LXL262172 MGW262169:MHH262172 MQS262169:MRD262172 NAO262169:NAZ262172 NKK262169:NKV262172 NUG262169:NUR262172 OEC262169:OEN262172 ONY262169:OOJ262172 OXU262169:OYF262172 PHQ262169:PIB262172 PRM262169:PRX262172 QBI262169:QBT262172 QLE262169:QLP262172 QVA262169:QVL262172 REW262169:RFH262172 ROS262169:RPD262172 RYO262169:RYZ262172 SIK262169:SIV262172 SSG262169:SSR262172 TCC262169:TCN262172 TLY262169:TMJ262172 TVU262169:TWF262172 UFQ262169:UGB262172 UPM262169:UPX262172 UZI262169:UZT262172 VJE262169:VJP262172 VTA262169:VTL262172 WCW262169:WDH262172 WMS262169:WND262172 WWO262169:WWZ262172 KC327705:KN327708 TY327705:UJ327708 ADU327705:AEF327708 ANQ327705:AOB327708 AXM327705:AXX327708 BHI327705:BHT327708 BRE327705:BRP327708 CBA327705:CBL327708 CKW327705:CLH327708 CUS327705:CVD327708 DEO327705:DEZ327708 DOK327705:DOV327708 DYG327705:DYR327708 EIC327705:EIN327708 ERY327705:ESJ327708 FBU327705:FCF327708 FLQ327705:FMB327708 FVM327705:FVX327708 GFI327705:GFT327708 GPE327705:GPP327708 GZA327705:GZL327708 HIW327705:HJH327708 HSS327705:HTD327708 ICO327705:ICZ327708 IMK327705:IMV327708 IWG327705:IWR327708 JGC327705:JGN327708 JPY327705:JQJ327708 JZU327705:KAF327708 KJQ327705:KKB327708 KTM327705:KTX327708 LDI327705:LDT327708 LNE327705:LNP327708 LXA327705:LXL327708 MGW327705:MHH327708 MQS327705:MRD327708 NAO327705:NAZ327708 NKK327705:NKV327708 NUG327705:NUR327708 OEC327705:OEN327708 ONY327705:OOJ327708 OXU327705:OYF327708 PHQ327705:PIB327708 PRM327705:PRX327708 QBI327705:QBT327708 QLE327705:QLP327708 QVA327705:QVL327708 REW327705:RFH327708 ROS327705:RPD327708 RYO327705:RYZ327708 SIK327705:SIV327708 SSG327705:SSR327708 TCC327705:TCN327708 TLY327705:TMJ327708 TVU327705:TWF327708 UFQ327705:UGB327708 UPM327705:UPX327708 UZI327705:UZT327708 VJE327705:VJP327708 VTA327705:VTL327708 WCW327705:WDH327708 WMS327705:WND327708 WWO327705:WWZ327708 KC393241:KN393244 TY393241:UJ393244 ADU393241:AEF393244 ANQ393241:AOB393244 AXM393241:AXX393244 BHI393241:BHT393244 BRE393241:BRP393244 CBA393241:CBL393244 CKW393241:CLH393244 CUS393241:CVD393244 DEO393241:DEZ393244 DOK393241:DOV393244 DYG393241:DYR393244 EIC393241:EIN393244 ERY393241:ESJ393244 FBU393241:FCF393244 FLQ393241:FMB393244 FVM393241:FVX393244 GFI393241:GFT393244 GPE393241:GPP393244 GZA393241:GZL393244 HIW393241:HJH393244 HSS393241:HTD393244 ICO393241:ICZ393244 IMK393241:IMV393244 IWG393241:IWR393244 JGC393241:JGN393244 JPY393241:JQJ393244 JZU393241:KAF393244 KJQ393241:KKB393244 KTM393241:KTX393244 LDI393241:LDT393244 LNE393241:LNP393244 LXA393241:LXL393244 MGW393241:MHH393244 MQS393241:MRD393244 NAO393241:NAZ393244 NKK393241:NKV393244 NUG393241:NUR393244 OEC393241:OEN393244 ONY393241:OOJ393244 OXU393241:OYF393244 PHQ393241:PIB393244 PRM393241:PRX393244 QBI393241:QBT393244 QLE393241:QLP393244 QVA393241:QVL393244 REW393241:RFH393244 ROS393241:RPD393244 RYO393241:RYZ393244 SIK393241:SIV393244 SSG393241:SSR393244 TCC393241:TCN393244 TLY393241:TMJ393244 TVU393241:TWF393244 UFQ393241:UGB393244 UPM393241:UPX393244 UZI393241:UZT393244 VJE393241:VJP393244 VTA393241:VTL393244 WCW393241:WDH393244 WMS393241:WND393244 WWO393241:WWZ393244 KC458777:KN458780 TY458777:UJ458780 ADU458777:AEF458780 ANQ458777:AOB458780 AXM458777:AXX458780 BHI458777:BHT458780 BRE458777:BRP458780 CBA458777:CBL458780 CKW458777:CLH458780 CUS458777:CVD458780 DEO458777:DEZ458780 DOK458777:DOV458780 DYG458777:DYR458780 EIC458777:EIN458780 ERY458777:ESJ458780 FBU458777:FCF458780 FLQ458777:FMB458780 FVM458777:FVX458780 GFI458777:GFT458780 GPE458777:GPP458780 GZA458777:GZL458780 HIW458777:HJH458780 HSS458777:HTD458780 ICO458777:ICZ458780 IMK458777:IMV458780 IWG458777:IWR458780 JGC458777:JGN458780 JPY458777:JQJ458780 JZU458777:KAF458780 KJQ458777:KKB458780 KTM458777:KTX458780 LDI458777:LDT458780 LNE458777:LNP458780 LXA458777:LXL458780 MGW458777:MHH458780 MQS458777:MRD458780 NAO458777:NAZ458780 NKK458777:NKV458780 NUG458777:NUR458780 OEC458777:OEN458780 ONY458777:OOJ458780 OXU458777:OYF458780 PHQ458777:PIB458780 PRM458777:PRX458780 QBI458777:QBT458780 QLE458777:QLP458780 QVA458777:QVL458780 REW458777:RFH458780 ROS458777:RPD458780 RYO458777:RYZ458780 SIK458777:SIV458780 SSG458777:SSR458780 TCC458777:TCN458780 TLY458777:TMJ458780 TVU458777:TWF458780 UFQ458777:UGB458780 UPM458777:UPX458780 UZI458777:UZT458780 VJE458777:VJP458780 VTA458777:VTL458780 WCW458777:WDH458780 WMS458777:WND458780 WWO458777:WWZ458780 KC524313:KN524316 TY524313:UJ524316 ADU524313:AEF524316 ANQ524313:AOB524316 AXM524313:AXX524316 BHI524313:BHT524316 BRE524313:BRP524316 CBA524313:CBL524316 CKW524313:CLH524316 CUS524313:CVD524316 DEO524313:DEZ524316 DOK524313:DOV524316 DYG524313:DYR524316 EIC524313:EIN524316 ERY524313:ESJ524316 FBU524313:FCF524316 FLQ524313:FMB524316 FVM524313:FVX524316 GFI524313:GFT524316 GPE524313:GPP524316 GZA524313:GZL524316 HIW524313:HJH524316 HSS524313:HTD524316 ICO524313:ICZ524316 IMK524313:IMV524316 IWG524313:IWR524316 JGC524313:JGN524316 JPY524313:JQJ524316 JZU524313:KAF524316 KJQ524313:KKB524316 KTM524313:KTX524316 LDI524313:LDT524316 LNE524313:LNP524316 LXA524313:LXL524316 MGW524313:MHH524316 MQS524313:MRD524316 NAO524313:NAZ524316 NKK524313:NKV524316 NUG524313:NUR524316 OEC524313:OEN524316 ONY524313:OOJ524316 OXU524313:OYF524316 PHQ524313:PIB524316 PRM524313:PRX524316 QBI524313:QBT524316 QLE524313:QLP524316 QVA524313:QVL524316 REW524313:RFH524316 ROS524313:RPD524316 RYO524313:RYZ524316 SIK524313:SIV524316 SSG524313:SSR524316 TCC524313:TCN524316 TLY524313:TMJ524316 TVU524313:TWF524316 UFQ524313:UGB524316 UPM524313:UPX524316 UZI524313:UZT524316 VJE524313:VJP524316 VTA524313:VTL524316 WCW524313:WDH524316 WMS524313:WND524316 WWO524313:WWZ524316 KC589849:KN589852 TY589849:UJ589852 ADU589849:AEF589852 ANQ589849:AOB589852 AXM589849:AXX589852 BHI589849:BHT589852 BRE589849:BRP589852 CBA589849:CBL589852 CKW589849:CLH589852 CUS589849:CVD589852 DEO589849:DEZ589852 DOK589849:DOV589852 DYG589849:DYR589852 EIC589849:EIN589852 ERY589849:ESJ589852 FBU589849:FCF589852 FLQ589849:FMB589852 FVM589849:FVX589852 GFI589849:GFT589852 GPE589849:GPP589852 GZA589849:GZL589852 HIW589849:HJH589852 HSS589849:HTD589852 ICO589849:ICZ589852 IMK589849:IMV589852 IWG589849:IWR589852 JGC589849:JGN589852 JPY589849:JQJ589852 JZU589849:KAF589852 KJQ589849:KKB589852 KTM589849:KTX589852 LDI589849:LDT589852 LNE589849:LNP589852 LXA589849:LXL589852 MGW589849:MHH589852 MQS589849:MRD589852 NAO589849:NAZ589852 NKK589849:NKV589852 NUG589849:NUR589852 OEC589849:OEN589852 ONY589849:OOJ589852 OXU589849:OYF589852 PHQ589849:PIB589852 PRM589849:PRX589852 QBI589849:QBT589852 QLE589849:QLP589852 QVA589849:QVL589852 REW589849:RFH589852 ROS589849:RPD589852 RYO589849:RYZ589852 SIK589849:SIV589852 SSG589849:SSR589852 TCC589849:TCN589852 TLY589849:TMJ589852 TVU589849:TWF589852 UFQ589849:UGB589852 UPM589849:UPX589852 UZI589849:UZT589852 VJE589849:VJP589852 VTA589849:VTL589852 WCW589849:WDH589852 WMS589849:WND589852 WWO589849:WWZ589852 KC655385:KN655388 TY655385:UJ655388 ADU655385:AEF655388 ANQ655385:AOB655388 AXM655385:AXX655388 BHI655385:BHT655388 BRE655385:BRP655388 CBA655385:CBL655388 CKW655385:CLH655388 CUS655385:CVD655388 DEO655385:DEZ655388 DOK655385:DOV655388 DYG655385:DYR655388 EIC655385:EIN655388 ERY655385:ESJ655388 FBU655385:FCF655388 FLQ655385:FMB655388 FVM655385:FVX655388 GFI655385:GFT655388 GPE655385:GPP655388 GZA655385:GZL655388 HIW655385:HJH655388 HSS655385:HTD655388 ICO655385:ICZ655388 IMK655385:IMV655388 IWG655385:IWR655388 JGC655385:JGN655388 JPY655385:JQJ655388 JZU655385:KAF655388 KJQ655385:KKB655388 KTM655385:KTX655388 LDI655385:LDT655388 LNE655385:LNP655388 LXA655385:LXL655388 MGW655385:MHH655388 MQS655385:MRD655388 NAO655385:NAZ655388 NKK655385:NKV655388 NUG655385:NUR655388 OEC655385:OEN655388 ONY655385:OOJ655388 OXU655385:OYF655388 PHQ655385:PIB655388 PRM655385:PRX655388 QBI655385:QBT655388 QLE655385:QLP655388 QVA655385:QVL655388 REW655385:RFH655388 ROS655385:RPD655388 RYO655385:RYZ655388 SIK655385:SIV655388 SSG655385:SSR655388 TCC655385:TCN655388 TLY655385:TMJ655388 TVU655385:TWF655388 UFQ655385:UGB655388 UPM655385:UPX655388 UZI655385:UZT655388 VJE655385:VJP655388 VTA655385:VTL655388 WCW655385:WDH655388 WMS655385:WND655388 WWO655385:WWZ655388 KC720921:KN720924 TY720921:UJ720924 ADU720921:AEF720924 ANQ720921:AOB720924 AXM720921:AXX720924 BHI720921:BHT720924 BRE720921:BRP720924 CBA720921:CBL720924 CKW720921:CLH720924 CUS720921:CVD720924 DEO720921:DEZ720924 DOK720921:DOV720924 DYG720921:DYR720924 EIC720921:EIN720924 ERY720921:ESJ720924 FBU720921:FCF720924 FLQ720921:FMB720924 FVM720921:FVX720924 GFI720921:GFT720924 GPE720921:GPP720924 GZA720921:GZL720924 HIW720921:HJH720924 HSS720921:HTD720924 ICO720921:ICZ720924 IMK720921:IMV720924 IWG720921:IWR720924 JGC720921:JGN720924 JPY720921:JQJ720924 JZU720921:KAF720924 KJQ720921:KKB720924 KTM720921:KTX720924 LDI720921:LDT720924 LNE720921:LNP720924 LXA720921:LXL720924 MGW720921:MHH720924 MQS720921:MRD720924 NAO720921:NAZ720924 NKK720921:NKV720924 NUG720921:NUR720924 OEC720921:OEN720924 ONY720921:OOJ720924 OXU720921:OYF720924 PHQ720921:PIB720924 PRM720921:PRX720924 QBI720921:QBT720924 QLE720921:QLP720924 QVA720921:QVL720924 REW720921:RFH720924 ROS720921:RPD720924 RYO720921:RYZ720924 SIK720921:SIV720924 SSG720921:SSR720924 TCC720921:TCN720924 TLY720921:TMJ720924 TVU720921:TWF720924 UFQ720921:UGB720924 UPM720921:UPX720924 UZI720921:UZT720924 VJE720921:VJP720924 VTA720921:VTL720924 WCW720921:WDH720924 WMS720921:WND720924 WWO720921:WWZ720924 KC786457:KN786460 TY786457:UJ786460 ADU786457:AEF786460 ANQ786457:AOB786460 AXM786457:AXX786460 BHI786457:BHT786460 BRE786457:BRP786460 CBA786457:CBL786460 CKW786457:CLH786460 CUS786457:CVD786460 DEO786457:DEZ786460 DOK786457:DOV786460 DYG786457:DYR786460 EIC786457:EIN786460 ERY786457:ESJ786460 FBU786457:FCF786460 FLQ786457:FMB786460 FVM786457:FVX786460 GFI786457:GFT786460 GPE786457:GPP786460 GZA786457:GZL786460 HIW786457:HJH786460 HSS786457:HTD786460 ICO786457:ICZ786460 IMK786457:IMV786460 IWG786457:IWR786460 JGC786457:JGN786460 JPY786457:JQJ786460 JZU786457:KAF786460 KJQ786457:KKB786460 KTM786457:KTX786460 LDI786457:LDT786460 LNE786457:LNP786460 LXA786457:LXL786460 MGW786457:MHH786460 MQS786457:MRD786460 NAO786457:NAZ786460 NKK786457:NKV786460 NUG786457:NUR786460 OEC786457:OEN786460 ONY786457:OOJ786460 OXU786457:OYF786460 PHQ786457:PIB786460 PRM786457:PRX786460 QBI786457:QBT786460 QLE786457:QLP786460 QVA786457:QVL786460 REW786457:RFH786460 ROS786457:RPD786460 RYO786457:RYZ786460 SIK786457:SIV786460 SSG786457:SSR786460 TCC786457:TCN786460 TLY786457:TMJ786460 TVU786457:TWF786460 UFQ786457:UGB786460 UPM786457:UPX786460 UZI786457:UZT786460 VJE786457:VJP786460 VTA786457:VTL786460 WCW786457:WDH786460 WMS786457:WND786460 WWO786457:WWZ786460 KC851993:KN851996 TY851993:UJ851996 ADU851993:AEF851996 ANQ851993:AOB851996 AXM851993:AXX851996 BHI851993:BHT851996 BRE851993:BRP851996 CBA851993:CBL851996 CKW851993:CLH851996 CUS851993:CVD851996 DEO851993:DEZ851996 DOK851993:DOV851996 DYG851993:DYR851996 EIC851993:EIN851996 ERY851993:ESJ851996 FBU851993:FCF851996 FLQ851993:FMB851996 FVM851993:FVX851996 GFI851993:GFT851996 GPE851993:GPP851996 GZA851993:GZL851996 HIW851993:HJH851996 HSS851993:HTD851996 ICO851993:ICZ851996 IMK851993:IMV851996 IWG851993:IWR851996 JGC851993:JGN851996 JPY851993:JQJ851996 JZU851993:KAF851996 KJQ851993:KKB851996 KTM851993:KTX851996 LDI851993:LDT851996 LNE851993:LNP851996 LXA851993:LXL851996 MGW851993:MHH851996 MQS851993:MRD851996 NAO851993:NAZ851996 NKK851993:NKV851996 NUG851993:NUR851996 OEC851993:OEN851996 ONY851993:OOJ851996 OXU851993:OYF851996 PHQ851993:PIB851996 PRM851993:PRX851996 QBI851993:QBT851996 QLE851993:QLP851996 QVA851993:QVL851996 REW851993:RFH851996 ROS851993:RPD851996 RYO851993:RYZ851996 SIK851993:SIV851996 SSG851993:SSR851996 TCC851993:TCN851996 TLY851993:TMJ851996 TVU851993:TWF851996 UFQ851993:UGB851996 UPM851993:UPX851996 UZI851993:UZT851996 VJE851993:VJP851996 VTA851993:VTL851996 WCW851993:WDH851996 WMS851993:WND851996 WWO851993:WWZ851996 KC917529:KN917532 TY917529:UJ917532 ADU917529:AEF917532 ANQ917529:AOB917532 AXM917529:AXX917532 BHI917529:BHT917532 BRE917529:BRP917532 CBA917529:CBL917532 CKW917529:CLH917532 CUS917529:CVD917532 DEO917529:DEZ917532 DOK917529:DOV917532 DYG917529:DYR917532 EIC917529:EIN917532 ERY917529:ESJ917532 FBU917529:FCF917532 FLQ917529:FMB917532 FVM917529:FVX917532 GFI917529:GFT917532 GPE917529:GPP917532 GZA917529:GZL917532 HIW917529:HJH917532 HSS917529:HTD917532 ICO917529:ICZ917532 IMK917529:IMV917532 IWG917529:IWR917532 JGC917529:JGN917532 JPY917529:JQJ917532 JZU917529:KAF917532 KJQ917529:KKB917532 KTM917529:KTX917532 LDI917529:LDT917532 LNE917529:LNP917532 LXA917529:LXL917532 MGW917529:MHH917532 MQS917529:MRD917532 NAO917529:NAZ917532 NKK917529:NKV917532 NUG917529:NUR917532 OEC917529:OEN917532 ONY917529:OOJ917532 OXU917529:OYF917532 PHQ917529:PIB917532 PRM917529:PRX917532 QBI917529:QBT917532 QLE917529:QLP917532 QVA917529:QVL917532 REW917529:RFH917532 ROS917529:RPD917532 RYO917529:RYZ917532 SIK917529:SIV917532 SSG917529:SSR917532 TCC917529:TCN917532 TLY917529:TMJ917532 TVU917529:TWF917532 UFQ917529:UGB917532 UPM917529:UPX917532 UZI917529:UZT917532 VJE917529:VJP917532 VTA917529:VTL917532 WCW917529:WDH917532 WMS917529:WND917532 WWO917529:WWZ917532 KC983065:KN983068 TY983065:UJ983068 ADU983065:AEF983068 ANQ983065:AOB983068 AXM983065:AXX983068 BHI983065:BHT983068 BRE983065:BRP983068 CBA983065:CBL983068 CKW983065:CLH983068 CUS983065:CVD983068 DEO983065:DEZ983068 DOK983065:DOV983068 DYG983065:DYR983068 EIC983065:EIN983068 ERY983065:ESJ983068 FBU983065:FCF983068 FLQ983065:FMB983068 FVM983065:FVX983068 GFI983065:GFT983068 GPE983065:GPP983068 GZA983065:GZL983068 HIW983065:HJH983068 HSS983065:HTD983068 ICO983065:ICZ983068 IMK983065:IMV983068 IWG983065:IWR983068 JGC983065:JGN983068 JPY983065:JQJ983068 JZU983065:KAF983068 KJQ983065:KKB983068 KTM983065:KTX983068 LDI983065:LDT983068 LNE983065:LNP983068 LXA983065:LXL983068 MGW983065:MHH983068 MQS983065:MRD983068 NAO983065:NAZ983068 NKK983065:NKV983068 NUG983065:NUR983068 OEC983065:OEN983068 ONY983065:OOJ983068 OXU983065:OYF983068 PHQ983065:PIB983068 PRM983065:PRX983068 QBI983065:QBT983068 QLE983065:QLP983068 QVA983065:QVL983068 REW983065:RFH983068 ROS983065:RPD983068 RYO983065:RYZ983068 SIK983065:SIV983068 SSG983065:SSR983068 TCC983065:TCN983068 TLY983065:TMJ983068 TVU983065:TWF983068 UFQ983065:UGB983068 UPM983065:UPX983068 UZI983065:UZT983068 VJE983065:VJP983068 VTA983065:VTL983068 WCW983065:WDH983068 WMS983065:WND983068 WWO983065:WWZ983068 WWO983062:WWZ983062 KC26:KN2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58:KN65558 TY65558:UJ65558 ADU65558:AEF65558 ANQ65558:AOB65558 AXM65558:AXX65558 BHI65558:BHT65558 BRE65558:BRP65558 CBA65558:CBL65558 CKW65558:CLH65558 CUS65558:CVD65558 DEO65558:DEZ65558 DOK65558:DOV65558 DYG65558:DYR65558 EIC65558:EIN65558 ERY65558:ESJ65558 FBU65558:FCF65558 FLQ65558:FMB65558 FVM65558:FVX65558 GFI65558:GFT65558 GPE65558:GPP65558 GZA65558:GZL65558 HIW65558:HJH65558 HSS65558:HTD65558 ICO65558:ICZ65558 IMK65558:IMV65558 IWG65558:IWR65558 JGC65558:JGN65558 JPY65558:JQJ65558 JZU65558:KAF65558 KJQ65558:KKB65558 KTM65558:KTX65558 LDI65558:LDT65558 LNE65558:LNP65558 LXA65558:LXL65558 MGW65558:MHH65558 MQS65558:MRD65558 NAO65558:NAZ65558 NKK65558:NKV65558 NUG65558:NUR65558 OEC65558:OEN65558 ONY65558:OOJ65558 OXU65558:OYF65558 PHQ65558:PIB65558 PRM65558:PRX65558 QBI65558:QBT65558 QLE65558:QLP65558 QVA65558:QVL65558 REW65558:RFH65558 ROS65558:RPD65558 RYO65558:RYZ65558 SIK65558:SIV65558 SSG65558:SSR65558 TCC65558:TCN65558 TLY65558:TMJ65558 TVU65558:TWF65558 UFQ65558:UGB65558 UPM65558:UPX65558 UZI65558:UZT65558 VJE65558:VJP65558 VTA65558:VTL65558 WCW65558:WDH65558 WMS65558:WND65558 WWO65558:WWZ65558 KC131094:KN131094 TY131094:UJ131094 ADU131094:AEF131094 ANQ131094:AOB131094 AXM131094:AXX131094 BHI131094:BHT131094 BRE131094:BRP131094 CBA131094:CBL131094 CKW131094:CLH131094 CUS131094:CVD131094 DEO131094:DEZ131094 DOK131094:DOV131094 DYG131094:DYR131094 EIC131094:EIN131094 ERY131094:ESJ131094 FBU131094:FCF131094 FLQ131094:FMB131094 FVM131094:FVX131094 GFI131094:GFT131094 GPE131094:GPP131094 GZA131094:GZL131094 HIW131094:HJH131094 HSS131094:HTD131094 ICO131094:ICZ131094 IMK131094:IMV131094 IWG131094:IWR131094 JGC131094:JGN131094 JPY131094:JQJ131094 JZU131094:KAF131094 KJQ131094:KKB131094 KTM131094:KTX131094 LDI131094:LDT131094 LNE131094:LNP131094 LXA131094:LXL131094 MGW131094:MHH131094 MQS131094:MRD131094 NAO131094:NAZ131094 NKK131094:NKV131094 NUG131094:NUR131094 OEC131094:OEN131094 ONY131094:OOJ131094 OXU131094:OYF131094 PHQ131094:PIB131094 PRM131094:PRX131094 QBI131094:QBT131094 QLE131094:QLP131094 QVA131094:QVL131094 REW131094:RFH131094 ROS131094:RPD131094 RYO131094:RYZ131094 SIK131094:SIV131094 SSG131094:SSR131094 TCC131094:TCN131094 TLY131094:TMJ131094 TVU131094:TWF131094 UFQ131094:UGB131094 UPM131094:UPX131094 UZI131094:UZT131094 VJE131094:VJP131094 VTA131094:VTL131094 WCW131094:WDH131094 WMS131094:WND131094 WWO131094:WWZ131094 KC196630:KN196630 TY196630:UJ196630 ADU196630:AEF196630 ANQ196630:AOB196630 AXM196630:AXX196630 BHI196630:BHT196630 BRE196630:BRP196630 CBA196630:CBL196630 CKW196630:CLH196630 CUS196630:CVD196630 DEO196630:DEZ196630 DOK196630:DOV196630 DYG196630:DYR196630 EIC196630:EIN196630 ERY196630:ESJ196630 FBU196630:FCF196630 FLQ196630:FMB196630 FVM196630:FVX196630 GFI196630:GFT196630 GPE196630:GPP196630 GZA196630:GZL196630 HIW196630:HJH196630 HSS196630:HTD196630 ICO196630:ICZ196630 IMK196630:IMV196630 IWG196630:IWR196630 JGC196630:JGN196630 JPY196630:JQJ196630 JZU196630:KAF196630 KJQ196630:KKB196630 KTM196630:KTX196630 LDI196630:LDT196630 LNE196630:LNP196630 LXA196630:LXL196630 MGW196630:MHH196630 MQS196630:MRD196630 NAO196630:NAZ196630 NKK196630:NKV196630 NUG196630:NUR196630 OEC196630:OEN196630 ONY196630:OOJ196630 OXU196630:OYF196630 PHQ196630:PIB196630 PRM196630:PRX196630 QBI196630:QBT196630 QLE196630:QLP196630 QVA196630:QVL196630 REW196630:RFH196630 ROS196630:RPD196630 RYO196630:RYZ196630 SIK196630:SIV196630 SSG196630:SSR196630 TCC196630:TCN196630 TLY196630:TMJ196630 TVU196630:TWF196630 UFQ196630:UGB196630 UPM196630:UPX196630 UZI196630:UZT196630 VJE196630:VJP196630 VTA196630:VTL196630 WCW196630:WDH196630 WMS196630:WND196630 WWO196630:WWZ196630 KC262166:KN262166 TY262166:UJ262166 ADU262166:AEF262166 ANQ262166:AOB262166 AXM262166:AXX262166 BHI262166:BHT262166 BRE262166:BRP262166 CBA262166:CBL262166 CKW262166:CLH262166 CUS262166:CVD262166 DEO262166:DEZ262166 DOK262166:DOV262166 DYG262166:DYR262166 EIC262166:EIN262166 ERY262166:ESJ262166 FBU262166:FCF262166 FLQ262166:FMB262166 FVM262166:FVX262166 GFI262166:GFT262166 GPE262166:GPP262166 GZA262166:GZL262166 HIW262166:HJH262166 HSS262166:HTD262166 ICO262166:ICZ262166 IMK262166:IMV262166 IWG262166:IWR262166 JGC262166:JGN262166 JPY262166:JQJ262166 JZU262166:KAF262166 KJQ262166:KKB262166 KTM262166:KTX262166 LDI262166:LDT262166 LNE262166:LNP262166 LXA262166:LXL262166 MGW262166:MHH262166 MQS262166:MRD262166 NAO262166:NAZ262166 NKK262166:NKV262166 NUG262166:NUR262166 OEC262166:OEN262166 ONY262166:OOJ262166 OXU262166:OYF262166 PHQ262166:PIB262166 PRM262166:PRX262166 QBI262166:QBT262166 QLE262166:QLP262166 QVA262166:QVL262166 REW262166:RFH262166 ROS262166:RPD262166 RYO262166:RYZ262166 SIK262166:SIV262166 SSG262166:SSR262166 TCC262166:TCN262166 TLY262166:TMJ262166 TVU262166:TWF262166 UFQ262166:UGB262166 UPM262166:UPX262166 UZI262166:UZT262166 VJE262166:VJP262166 VTA262166:VTL262166 WCW262166:WDH262166 WMS262166:WND262166 WWO262166:WWZ262166 KC327702:KN327702 TY327702:UJ327702 ADU327702:AEF327702 ANQ327702:AOB327702 AXM327702:AXX327702 BHI327702:BHT327702 BRE327702:BRP327702 CBA327702:CBL327702 CKW327702:CLH327702 CUS327702:CVD327702 DEO327702:DEZ327702 DOK327702:DOV327702 DYG327702:DYR327702 EIC327702:EIN327702 ERY327702:ESJ327702 FBU327702:FCF327702 FLQ327702:FMB327702 FVM327702:FVX327702 GFI327702:GFT327702 GPE327702:GPP327702 GZA327702:GZL327702 HIW327702:HJH327702 HSS327702:HTD327702 ICO327702:ICZ327702 IMK327702:IMV327702 IWG327702:IWR327702 JGC327702:JGN327702 JPY327702:JQJ327702 JZU327702:KAF327702 KJQ327702:KKB327702 KTM327702:KTX327702 LDI327702:LDT327702 LNE327702:LNP327702 LXA327702:LXL327702 MGW327702:MHH327702 MQS327702:MRD327702 NAO327702:NAZ327702 NKK327702:NKV327702 NUG327702:NUR327702 OEC327702:OEN327702 ONY327702:OOJ327702 OXU327702:OYF327702 PHQ327702:PIB327702 PRM327702:PRX327702 QBI327702:QBT327702 QLE327702:QLP327702 QVA327702:QVL327702 REW327702:RFH327702 ROS327702:RPD327702 RYO327702:RYZ327702 SIK327702:SIV327702 SSG327702:SSR327702 TCC327702:TCN327702 TLY327702:TMJ327702 TVU327702:TWF327702 UFQ327702:UGB327702 UPM327702:UPX327702 UZI327702:UZT327702 VJE327702:VJP327702 VTA327702:VTL327702 WCW327702:WDH327702 WMS327702:WND327702 WWO327702:WWZ327702 KC393238:KN393238 TY393238:UJ393238 ADU393238:AEF393238 ANQ393238:AOB393238 AXM393238:AXX393238 BHI393238:BHT393238 BRE393238:BRP393238 CBA393238:CBL393238 CKW393238:CLH393238 CUS393238:CVD393238 DEO393238:DEZ393238 DOK393238:DOV393238 DYG393238:DYR393238 EIC393238:EIN393238 ERY393238:ESJ393238 FBU393238:FCF393238 FLQ393238:FMB393238 FVM393238:FVX393238 GFI393238:GFT393238 GPE393238:GPP393238 GZA393238:GZL393238 HIW393238:HJH393238 HSS393238:HTD393238 ICO393238:ICZ393238 IMK393238:IMV393238 IWG393238:IWR393238 JGC393238:JGN393238 JPY393238:JQJ393238 JZU393238:KAF393238 KJQ393238:KKB393238 KTM393238:KTX393238 LDI393238:LDT393238 LNE393238:LNP393238 LXA393238:LXL393238 MGW393238:MHH393238 MQS393238:MRD393238 NAO393238:NAZ393238 NKK393238:NKV393238 NUG393238:NUR393238 OEC393238:OEN393238 ONY393238:OOJ393238 OXU393238:OYF393238 PHQ393238:PIB393238 PRM393238:PRX393238 QBI393238:QBT393238 QLE393238:QLP393238 QVA393238:QVL393238 REW393238:RFH393238 ROS393238:RPD393238 RYO393238:RYZ393238 SIK393238:SIV393238 SSG393238:SSR393238 TCC393238:TCN393238 TLY393238:TMJ393238 TVU393238:TWF393238 UFQ393238:UGB393238 UPM393238:UPX393238 UZI393238:UZT393238 VJE393238:VJP393238 VTA393238:VTL393238 WCW393238:WDH393238 WMS393238:WND393238 WWO393238:WWZ393238 KC458774:KN458774 TY458774:UJ458774 ADU458774:AEF458774 ANQ458774:AOB458774 AXM458774:AXX458774 BHI458774:BHT458774 BRE458774:BRP458774 CBA458774:CBL458774 CKW458774:CLH458774 CUS458774:CVD458774 DEO458774:DEZ458774 DOK458774:DOV458774 DYG458774:DYR458774 EIC458774:EIN458774 ERY458774:ESJ458774 FBU458774:FCF458774 FLQ458774:FMB458774 FVM458774:FVX458774 GFI458774:GFT458774 GPE458774:GPP458774 GZA458774:GZL458774 HIW458774:HJH458774 HSS458774:HTD458774 ICO458774:ICZ458774 IMK458774:IMV458774 IWG458774:IWR458774 JGC458774:JGN458774 JPY458774:JQJ458774 JZU458774:KAF458774 KJQ458774:KKB458774 KTM458774:KTX458774 LDI458774:LDT458774 LNE458774:LNP458774 LXA458774:LXL458774 MGW458774:MHH458774 MQS458774:MRD458774 NAO458774:NAZ458774 NKK458774:NKV458774 NUG458774:NUR458774 OEC458774:OEN458774 ONY458774:OOJ458774 OXU458774:OYF458774 PHQ458774:PIB458774 PRM458774:PRX458774 QBI458774:QBT458774 QLE458774:QLP458774 QVA458774:QVL458774 REW458774:RFH458774 ROS458774:RPD458774 RYO458774:RYZ458774 SIK458774:SIV458774 SSG458774:SSR458774 TCC458774:TCN458774 TLY458774:TMJ458774 TVU458774:TWF458774 UFQ458774:UGB458774 UPM458774:UPX458774 UZI458774:UZT458774 VJE458774:VJP458774 VTA458774:VTL458774 WCW458774:WDH458774 WMS458774:WND458774 WWO458774:WWZ458774 KC524310:KN524310 TY524310:UJ524310 ADU524310:AEF524310 ANQ524310:AOB524310 AXM524310:AXX524310 BHI524310:BHT524310 BRE524310:BRP524310 CBA524310:CBL524310 CKW524310:CLH524310 CUS524310:CVD524310 DEO524310:DEZ524310 DOK524310:DOV524310 DYG524310:DYR524310 EIC524310:EIN524310 ERY524310:ESJ524310 FBU524310:FCF524310 FLQ524310:FMB524310 FVM524310:FVX524310 GFI524310:GFT524310 GPE524310:GPP524310 GZA524310:GZL524310 HIW524310:HJH524310 HSS524310:HTD524310 ICO524310:ICZ524310 IMK524310:IMV524310 IWG524310:IWR524310 JGC524310:JGN524310 JPY524310:JQJ524310 JZU524310:KAF524310 KJQ524310:KKB524310 KTM524310:KTX524310 LDI524310:LDT524310 LNE524310:LNP524310 LXA524310:LXL524310 MGW524310:MHH524310 MQS524310:MRD524310 NAO524310:NAZ524310 NKK524310:NKV524310 NUG524310:NUR524310 OEC524310:OEN524310 ONY524310:OOJ524310 OXU524310:OYF524310 PHQ524310:PIB524310 PRM524310:PRX524310 QBI524310:QBT524310 QLE524310:QLP524310 QVA524310:QVL524310 REW524310:RFH524310 ROS524310:RPD524310 RYO524310:RYZ524310 SIK524310:SIV524310 SSG524310:SSR524310 TCC524310:TCN524310 TLY524310:TMJ524310 TVU524310:TWF524310 UFQ524310:UGB524310 UPM524310:UPX524310 UZI524310:UZT524310 VJE524310:VJP524310 VTA524310:VTL524310 WCW524310:WDH524310 WMS524310:WND524310 WWO524310:WWZ524310 KC589846:KN589846 TY589846:UJ589846 ADU589846:AEF589846 ANQ589846:AOB589846 AXM589846:AXX589846 BHI589846:BHT589846 BRE589846:BRP589846 CBA589846:CBL589846 CKW589846:CLH589846 CUS589846:CVD589846 DEO589846:DEZ589846 DOK589846:DOV589846 DYG589846:DYR589846 EIC589846:EIN589846 ERY589846:ESJ589846 FBU589846:FCF589846 FLQ589846:FMB589846 FVM589846:FVX589846 GFI589846:GFT589846 GPE589846:GPP589846 GZA589846:GZL589846 HIW589846:HJH589846 HSS589846:HTD589846 ICO589846:ICZ589846 IMK589846:IMV589846 IWG589846:IWR589846 JGC589846:JGN589846 JPY589846:JQJ589846 JZU589846:KAF589846 KJQ589846:KKB589846 KTM589846:KTX589846 LDI589846:LDT589846 LNE589846:LNP589846 LXA589846:LXL589846 MGW589846:MHH589846 MQS589846:MRD589846 NAO589846:NAZ589846 NKK589846:NKV589846 NUG589846:NUR589846 OEC589846:OEN589846 ONY589846:OOJ589846 OXU589846:OYF589846 PHQ589846:PIB589846 PRM589846:PRX589846 QBI589846:QBT589846 QLE589846:QLP589846 QVA589846:QVL589846 REW589846:RFH589846 ROS589846:RPD589846 RYO589846:RYZ589846 SIK589846:SIV589846 SSG589846:SSR589846 TCC589846:TCN589846 TLY589846:TMJ589846 TVU589846:TWF589846 UFQ589846:UGB589846 UPM589846:UPX589846 UZI589846:UZT589846 VJE589846:VJP589846 VTA589846:VTL589846 WCW589846:WDH589846 WMS589846:WND589846 WWO589846:WWZ589846 KC655382:KN655382 TY655382:UJ655382 ADU655382:AEF655382 ANQ655382:AOB655382 AXM655382:AXX655382 BHI655382:BHT655382 BRE655382:BRP655382 CBA655382:CBL655382 CKW655382:CLH655382 CUS655382:CVD655382 DEO655382:DEZ655382 DOK655382:DOV655382 DYG655382:DYR655382 EIC655382:EIN655382 ERY655382:ESJ655382 FBU655382:FCF655382 FLQ655382:FMB655382 FVM655382:FVX655382 GFI655382:GFT655382 GPE655382:GPP655382 GZA655382:GZL655382 HIW655382:HJH655382 HSS655382:HTD655382 ICO655382:ICZ655382 IMK655382:IMV655382 IWG655382:IWR655382 JGC655382:JGN655382 JPY655382:JQJ655382 JZU655382:KAF655382 KJQ655382:KKB655382 KTM655382:KTX655382 LDI655382:LDT655382 LNE655382:LNP655382 LXA655382:LXL655382 MGW655382:MHH655382 MQS655382:MRD655382 NAO655382:NAZ655382 NKK655382:NKV655382 NUG655382:NUR655382 OEC655382:OEN655382 ONY655382:OOJ655382 OXU655382:OYF655382 PHQ655382:PIB655382 PRM655382:PRX655382 QBI655382:QBT655382 QLE655382:QLP655382 QVA655382:QVL655382 REW655382:RFH655382 ROS655382:RPD655382 RYO655382:RYZ655382 SIK655382:SIV655382 SSG655382:SSR655382 TCC655382:TCN655382 TLY655382:TMJ655382 TVU655382:TWF655382 UFQ655382:UGB655382 UPM655382:UPX655382 UZI655382:UZT655382 VJE655382:VJP655382 VTA655382:VTL655382 WCW655382:WDH655382 WMS655382:WND655382 WWO655382:WWZ655382 KC720918:KN720918 TY720918:UJ720918 ADU720918:AEF720918 ANQ720918:AOB720918 AXM720918:AXX720918 BHI720918:BHT720918 BRE720918:BRP720918 CBA720918:CBL720918 CKW720918:CLH720918 CUS720918:CVD720918 DEO720918:DEZ720918 DOK720918:DOV720918 DYG720918:DYR720918 EIC720918:EIN720918 ERY720918:ESJ720918 FBU720918:FCF720918 FLQ720918:FMB720918 FVM720918:FVX720918 GFI720918:GFT720918 GPE720918:GPP720918 GZA720918:GZL720918 HIW720918:HJH720918 HSS720918:HTD720918 ICO720918:ICZ720918 IMK720918:IMV720918 IWG720918:IWR720918 JGC720918:JGN720918 JPY720918:JQJ720918 JZU720918:KAF720918 KJQ720918:KKB720918 KTM720918:KTX720918 LDI720918:LDT720918 LNE720918:LNP720918 LXA720918:LXL720918 MGW720918:MHH720918 MQS720918:MRD720918 NAO720918:NAZ720918 NKK720918:NKV720918 NUG720918:NUR720918 OEC720918:OEN720918 ONY720918:OOJ720918 OXU720918:OYF720918 PHQ720918:PIB720918 PRM720918:PRX720918 QBI720918:QBT720918 QLE720918:QLP720918 QVA720918:QVL720918 REW720918:RFH720918 ROS720918:RPD720918 RYO720918:RYZ720918 SIK720918:SIV720918 SSG720918:SSR720918 TCC720918:TCN720918 TLY720918:TMJ720918 TVU720918:TWF720918 UFQ720918:UGB720918 UPM720918:UPX720918 UZI720918:UZT720918 VJE720918:VJP720918 VTA720918:VTL720918 WCW720918:WDH720918 WMS720918:WND720918 WWO720918:WWZ720918 KC786454:KN786454 TY786454:UJ786454 ADU786454:AEF786454 ANQ786454:AOB786454 AXM786454:AXX786454 BHI786454:BHT786454 BRE786454:BRP786454 CBA786454:CBL786454 CKW786454:CLH786454 CUS786454:CVD786454 DEO786454:DEZ786454 DOK786454:DOV786454 DYG786454:DYR786454 EIC786454:EIN786454 ERY786454:ESJ786454 FBU786454:FCF786454 FLQ786454:FMB786454 FVM786454:FVX786454 GFI786454:GFT786454 GPE786454:GPP786454 GZA786454:GZL786454 HIW786454:HJH786454 HSS786454:HTD786454 ICO786454:ICZ786454 IMK786454:IMV786454 IWG786454:IWR786454 JGC786454:JGN786454 JPY786454:JQJ786454 JZU786454:KAF786454 KJQ786454:KKB786454 KTM786454:KTX786454 LDI786454:LDT786454 LNE786454:LNP786454 LXA786454:LXL786454 MGW786454:MHH786454 MQS786454:MRD786454 NAO786454:NAZ786454 NKK786454:NKV786454 NUG786454:NUR786454 OEC786454:OEN786454 ONY786454:OOJ786454 OXU786454:OYF786454 PHQ786454:PIB786454 PRM786454:PRX786454 QBI786454:QBT786454 QLE786454:QLP786454 QVA786454:QVL786454 REW786454:RFH786454 ROS786454:RPD786454 RYO786454:RYZ786454 SIK786454:SIV786454 SSG786454:SSR786454 TCC786454:TCN786454 TLY786454:TMJ786454 TVU786454:TWF786454 UFQ786454:UGB786454 UPM786454:UPX786454 UZI786454:UZT786454 VJE786454:VJP786454 VTA786454:VTL786454 WCW786454:WDH786454 WMS786454:WND786454 WWO786454:WWZ786454 KC851990:KN851990 TY851990:UJ851990 ADU851990:AEF851990 ANQ851990:AOB851990 AXM851990:AXX851990 BHI851990:BHT851990 BRE851990:BRP851990 CBA851990:CBL851990 CKW851990:CLH851990 CUS851990:CVD851990 DEO851990:DEZ851990 DOK851990:DOV851990 DYG851990:DYR851990 EIC851990:EIN851990 ERY851990:ESJ851990 FBU851990:FCF851990 FLQ851990:FMB851990 FVM851990:FVX851990 GFI851990:GFT851990 GPE851990:GPP851990 GZA851990:GZL851990 HIW851990:HJH851990 HSS851990:HTD851990 ICO851990:ICZ851990 IMK851990:IMV851990 IWG851990:IWR851990 JGC851990:JGN851990 JPY851990:JQJ851990 JZU851990:KAF851990 KJQ851990:KKB851990 KTM851990:KTX851990 LDI851990:LDT851990 LNE851990:LNP851990 LXA851990:LXL851990 MGW851990:MHH851990 MQS851990:MRD851990 NAO851990:NAZ851990 NKK851990:NKV851990 NUG851990:NUR851990 OEC851990:OEN851990 ONY851990:OOJ851990 OXU851990:OYF851990 PHQ851990:PIB851990 PRM851990:PRX851990 QBI851990:QBT851990 QLE851990:QLP851990 QVA851990:QVL851990 REW851990:RFH851990 ROS851990:RPD851990 RYO851990:RYZ851990 SIK851990:SIV851990 SSG851990:SSR851990 TCC851990:TCN851990 TLY851990:TMJ851990 TVU851990:TWF851990 UFQ851990:UGB851990 UPM851990:UPX851990 UZI851990:UZT851990 VJE851990:VJP851990 VTA851990:VTL851990 WCW851990:WDH851990 WMS851990:WND851990 WWO851990:WWZ851990 KC917526:KN917526 TY917526:UJ917526 ADU917526:AEF917526 ANQ917526:AOB917526 AXM917526:AXX917526 BHI917526:BHT917526 BRE917526:BRP917526 CBA917526:CBL917526 CKW917526:CLH917526 CUS917526:CVD917526 DEO917526:DEZ917526 DOK917526:DOV917526 DYG917526:DYR917526 EIC917526:EIN917526 ERY917526:ESJ917526 FBU917526:FCF917526 FLQ917526:FMB917526 FVM917526:FVX917526 GFI917526:GFT917526 GPE917526:GPP917526 GZA917526:GZL917526 HIW917526:HJH917526 HSS917526:HTD917526 ICO917526:ICZ917526 IMK917526:IMV917526 IWG917526:IWR917526 JGC917526:JGN917526 JPY917526:JQJ917526 JZU917526:KAF917526 KJQ917526:KKB917526 KTM917526:KTX917526 LDI917526:LDT917526 LNE917526:LNP917526 LXA917526:LXL917526 MGW917526:MHH917526 MQS917526:MRD917526 NAO917526:NAZ917526 NKK917526:NKV917526 NUG917526:NUR917526 OEC917526:OEN917526 ONY917526:OOJ917526 OXU917526:OYF917526 PHQ917526:PIB917526 PRM917526:PRX917526 QBI917526:QBT917526 QLE917526:QLP917526 QVA917526:QVL917526 REW917526:RFH917526 ROS917526:RPD917526 RYO917526:RYZ917526 SIK917526:SIV917526 SSG917526:SSR917526 TCC917526:TCN917526 TLY917526:TMJ917526 TVU917526:TWF917526 UFQ917526:UGB917526 UPM917526:UPX917526 UZI917526:UZT917526 VJE917526:VJP917526 VTA917526:VTL917526 WCW917526:WDH917526 WMS917526:WND917526 WWO917526:WWZ917526 KC983062:KN983062 TY983062:UJ983062 ADU983062:AEF983062 ANQ983062:AOB983062 AXM983062:AXX983062 BHI983062:BHT983062 BRE983062:BRP983062 CBA983062:CBL983062 CKW983062:CLH983062 CUS983062:CVD983062 DEO983062:DEZ983062 DOK983062:DOV983062 DYG983062:DYR983062 EIC983062:EIN983062 ERY983062:ESJ983062 FBU983062:FCF983062 FLQ983062:FMB983062 FVM983062:FVX983062 GFI983062:GFT983062 GPE983062:GPP983062 GZA983062:GZL983062 HIW983062:HJH983062 HSS983062:HTD983062 ICO983062:ICZ983062 IMK983062:IMV983062 IWG983062:IWR983062 JGC983062:JGN983062 JPY983062:JQJ983062 JZU983062:KAF983062 KJQ983062:KKB983062 KTM983062:KTX983062 LDI983062:LDT983062 LNE983062:LNP983062 LXA983062:LXL983062 MGW983062:MHH983062 MQS983062:MRD983062 NAO983062:NAZ983062 NKK983062:NKV983062 NUG983062:NUR983062 OEC983062:OEN983062 ONY983062:OOJ983062 OXU983062:OYF983062 PHQ983062:PIB983062 PRM983062:PRX983062 QBI983062:QBT983062 QLE983062:QLP983062 QVA983062:QVL983062 REW983062:RFH983062 ROS983062:RPD983062 RYO983062:RYZ983062 SIK983062:SIV983062 SSG983062:SSR983062 TCC983062:TCN983062 TLY983062:TMJ983062 TVU983062:TWF983062 UFQ983062:UGB983062 UPM983062:UPX983062 UZI983062:UZT983062 VJE983062:VJP983062 VTA983062:VTL983062 WCW983062:WDH983062 WMS983062:WND983062 L65561:AR65564 L983062:AR983062 L917526:AR917526 L851990:AR851990 L786454:AR786454 L720918:AR720918 L655382:AR655382 L589846:AR589846 L524310:AR524310 L458774:AR458774 L393238:AR393238 L327702:AR327702 L262166:AR262166 L196630:AR196630 L131094:AR131094 L65558:AR65558 L983065:AR983068 L917529:AR917532 L851993:AR851996 L786457:AR786460 L720921:AR720924 L655385:AR655388 L589849:AR589852 L524313:AR524316 L458777:AR458780 L393241:AR393244 L327705:AR327708 L262169:AR262172 L196633:AR196636 L131097:AR131100"/>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formula1>kind_of_cons</formula1>
    </dataValidation>
    <dataValidation type="textLength" operator="lessThanOrEqual" allowBlank="1" showInputMessage="1" showErrorMessage="1" errorTitle="Ошибка" error="Допускается ввод не более 900 символов!" sqref="WWZ983054:WWZ983060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KN18:KN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UJ18:UJ24">
      <formula1>900</formula1>
    </dataValidation>
    <dataValidation type="list" allowBlank="1" showInputMessage="1" showErrorMessage="1" errorTitle="Ошибка" error="Выберите значение из списка" sqref="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M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KD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WWW983060:WWW983061 WWU983060:WWU983061 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dataValidation allowBlank="1" showInputMessage="1" showErrorMessage="1" prompt="Для выбора выполните двойной щелчок левой клавиши мыши по соответствующей ячейке." sqref="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393236:U393237 U458772:U458773 KL65556:KL65557 UH65556:UH65557 AED65556:AED65557 ANZ65556:ANZ65557 AXV65556:AXV65557 BHR65556:BHR65557 BRN65556:BRN65557 CBJ65556:CBJ65557 CLF65556:CLF65557 CVB65556:CVB65557 DEX65556:DEX65557 DOT65556:DOT65557 DYP65556:DYP65557 EIL65556:EIL65557 ESH65556:ESH65557 FCD65556:FCD65557 FLZ65556:FLZ65557 FVV65556:FVV65557 GFR65556:GFR65557 GPN65556:GPN65557 GZJ65556:GZJ65557 HJF65556:HJF65557 HTB65556:HTB65557 ICX65556:ICX65557 IMT65556:IMT65557 IWP65556:IWP65557 JGL65556:JGL65557 JQH65556:JQH65557 KAD65556:KAD65557 KJZ65556:KJZ65557 KTV65556:KTV65557 LDR65556:LDR65557 LNN65556:LNN65557 LXJ65556:LXJ65557 MHF65556:MHF65557 MRB65556:MRB65557 NAX65556:NAX65557 NKT65556:NKT65557 NUP65556:NUP65557 OEL65556:OEL65557 OOH65556:OOH65557 OYD65556:OYD65557 PHZ65556:PHZ65557 PRV65556:PRV65557 QBR65556:QBR65557 QLN65556:QLN65557 QVJ65556:QVJ65557 RFF65556:RFF65557 RPB65556:RPB65557 RYX65556:RYX65557 SIT65556:SIT65557 SSP65556:SSP65557 TCL65556:TCL65557 TMH65556:TMH65557 TWD65556:TWD65557 UFZ65556:UFZ65557 UPV65556:UPV65557 UZR65556:UZR65557 VJN65556:VJN65557 VTJ65556:VTJ65557 WDF65556:WDF65557 WNB65556:WNB65557 WWX65556:WWX65557 U524308:U524309 KL131092:KL131093 UH131092:UH131093 AED131092:AED131093 ANZ131092:ANZ131093 AXV131092:AXV131093 BHR131092:BHR131093 BRN131092:BRN131093 CBJ131092:CBJ131093 CLF131092:CLF131093 CVB131092:CVB131093 DEX131092:DEX131093 DOT131092:DOT131093 DYP131092:DYP131093 EIL131092:EIL131093 ESH131092:ESH131093 FCD131092:FCD131093 FLZ131092:FLZ131093 FVV131092:FVV131093 GFR131092:GFR131093 GPN131092:GPN131093 GZJ131092:GZJ131093 HJF131092:HJF131093 HTB131092:HTB131093 ICX131092:ICX131093 IMT131092:IMT131093 IWP131092:IWP131093 JGL131092:JGL131093 JQH131092:JQH131093 KAD131092:KAD131093 KJZ131092:KJZ131093 KTV131092:KTV131093 LDR131092:LDR131093 LNN131092:LNN131093 LXJ131092:LXJ131093 MHF131092:MHF131093 MRB131092:MRB131093 NAX131092:NAX131093 NKT131092:NKT131093 NUP131092:NUP131093 OEL131092:OEL131093 OOH131092:OOH131093 OYD131092:OYD131093 PHZ131092:PHZ131093 PRV131092:PRV131093 QBR131092:QBR131093 QLN131092:QLN131093 QVJ131092:QVJ131093 RFF131092:RFF131093 RPB131092:RPB131093 RYX131092:RYX131093 SIT131092:SIT131093 SSP131092:SSP131093 TCL131092:TCL131093 TMH131092:TMH131093 TWD131092:TWD131093 UFZ131092:UFZ131093 UPV131092:UPV131093 UZR131092:UZR131093 VJN131092:VJN131093 VTJ131092:VTJ131093 WDF131092:WDF131093 WNB131092:WNB131093 WWX131092:WWX131093 U589844:U589845 KL196628:KL196629 UH196628:UH196629 AED196628:AED196629 ANZ196628:ANZ196629 AXV196628:AXV196629 BHR196628:BHR196629 BRN196628:BRN196629 CBJ196628:CBJ196629 CLF196628:CLF196629 CVB196628:CVB196629 DEX196628:DEX196629 DOT196628:DOT196629 DYP196628:DYP196629 EIL196628:EIL196629 ESH196628:ESH196629 FCD196628:FCD196629 FLZ196628:FLZ196629 FVV196628:FVV196629 GFR196628:GFR196629 GPN196628:GPN196629 GZJ196628:GZJ196629 HJF196628:HJF196629 HTB196628:HTB196629 ICX196628:ICX196629 IMT196628:IMT196629 IWP196628:IWP196629 JGL196628:JGL196629 JQH196628:JQH196629 KAD196628:KAD196629 KJZ196628:KJZ196629 KTV196628:KTV196629 LDR196628:LDR196629 LNN196628:LNN196629 LXJ196628:LXJ196629 MHF196628:MHF196629 MRB196628:MRB196629 NAX196628:NAX196629 NKT196628:NKT196629 NUP196628:NUP196629 OEL196628:OEL196629 OOH196628:OOH196629 OYD196628:OYD196629 PHZ196628:PHZ196629 PRV196628:PRV196629 QBR196628:QBR196629 QLN196628:QLN196629 QVJ196628:QVJ196629 RFF196628:RFF196629 RPB196628:RPB196629 RYX196628:RYX196629 SIT196628:SIT196629 SSP196628:SSP196629 TCL196628:TCL196629 TMH196628:TMH196629 TWD196628:TWD196629 UFZ196628:UFZ196629 UPV196628:UPV196629 UZR196628:UZR196629 VJN196628:VJN196629 VTJ196628:VTJ196629 WDF196628:WDF196629 WNB196628:WNB196629 WWX196628:WWX196629 U655380:U655381 KL262164:KL262165 UH262164:UH262165 AED262164:AED262165 ANZ262164:ANZ262165 AXV262164:AXV262165 BHR262164:BHR262165 BRN262164:BRN262165 CBJ262164:CBJ262165 CLF262164:CLF262165 CVB262164:CVB262165 DEX262164:DEX262165 DOT262164:DOT262165 DYP262164:DYP262165 EIL262164:EIL262165 ESH262164:ESH262165 FCD262164:FCD262165 FLZ262164:FLZ262165 FVV262164:FVV262165 GFR262164:GFR262165 GPN262164:GPN262165 GZJ262164:GZJ262165 HJF262164:HJF262165 HTB262164:HTB262165 ICX262164:ICX262165 IMT262164:IMT262165 IWP262164:IWP262165 JGL262164:JGL262165 JQH262164:JQH262165 KAD262164:KAD262165 KJZ262164:KJZ262165 KTV262164:KTV262165 LDR262164:LDR262165 LNN262164:LNN262165 LXJ262164:LXJ262165 MHF262164:MHF262165 MRB262164:MRB262165 NAX262164:NAX262165 NKT262164:NKT262165 NUP262164:NUP262165 OEL262164:OEL262165 OOH262164:OOH262165 OYD262164:OYD262165 PHZ262164:PHZ262165 PRV262164:PRV262165 QBR262164:QBR262165 QLN262164:QLN262165 QVJ262164:QVJ262165 RFF262164:RFF262165 RPB262164:RPB262165 RYX262164:RYX262165 SIT262164:SIT262165 SSP262164:SSP262165 TCL262164:TCL262165 TMH262164:TMH262165 TWD262164:TWD262165 UFZ262164:UFZ262165 UPV262164:UPV262165 UZR262164:UZR262165 VJN262164:VJN262165 VTJ262164:VTJ262165 WDF262164:WDF262165 WNB262164:WNB262165 WWX262164:WWX262165 U720916:U720917 KL327700:KL327701 UH327700:UH327701 AED327700:AED327701 ANZ327700:ANZ327701 AXV327700:AXV327701 BHR327700:BHR327701 BRN327700:BRN327701 CBJ327700:CBJ327701 CLF327700:CLF327701 CVB327700:CVB327701 DEX327700:DEX327701 DOT327700:DOT327701 DYP327700:DYP327701 EIL327700:EIL327701 ESH327700:ESH327701 FCD327700:FCD327701 FLZ327700:FLZ327701 FVV327700:FVV327701 GFR327700:GFR327701 GPN327700:GPN327701 GZJ327700:GZJ327701 HJF327700:HJF327701 HTB327700:HTB327701 ICX327700:ICX327701 IMT327700:IMT327701 IWP327700:IWP327701 JGL327700:JGL327701 JQH327700:JQH327701 KAD327700:KAD327701 KJZ327700:KJZ327701 KTV327700:KTV327701 LDR327700:LDR327701 LNN327700:LNN327701 LXJ327700:LXJ327701 MHF327700:MHF327701 MRB327700:MRB327701 NAX327700:NAX327701 NKT327700:NKT327701 NUP327700:NUP327701 OEL327700:OEL327701 OOH327700:OOH327701 OYD327700:OYD327701 PHZ327700:PHZ327701 PRV327700:PRV327701 QBR327700:QBR327701 QLN327700:QLN327701 QVJ327700:QVJ327701 RFF327700:RFF327701 RPB327700:RPB327701 RYX327700:RYX327701 SIT327700:SIT327701 SSP327700:SSP327701 TCL327700:TCL327701 TMH327700:TMH327701 TWD327700:TWD327701 UFZ327700:UFZ327701 UPV327700:UPV327701 UZR327700:UZR327701 VJN327700:VJN327701 VTJ327700:VTJ327701 WDF327700:WDF327701 WNB327700:WNB327701 WWX327700:WWX327701 U786452:U786453 KL393236:KL393237 UH393236:UH393237 AED393236:AED393237 ANZ393236:ANZ393237 AXV393236:AXV393237 BHR393236:BHR393237 BRN393236:BRN393237 CBJ393236:CBJ393237 CLF393236:CLF393237 CVB393236:CVB393237 DEX393236:DEX393237 DOT393236:DOT393237 DYP393236:DYP393237 EIL393236:EIL393237 ESH393236:ESH393237 FCD393236:FCD393237 FLZ393236:FLZ393237 FVV393236:FVV393237 GFR393236:GFR393237 GPN393236:GPN393237 GZJ393236:GZJ393237 HJF393236:HJF393237 HTB393236:HTB393237 ICX393236:ICX393237 IMT393236:IMT393237 IWP393236:IWP393237 JGL393236:JGL393237 JQH393236:JQH393237 KAD393236:KAD393237 KJZ393236:KJZ393237 KTV393236:KTV393237 LDR393236:LDR393237 LNN393236:LNN393237 LXJ393236:LXJ393237 MHF393236:MHF393237 MRB393236:MRB393237 NAX393236:NAX393237 NKT393236:NKT393237 NUP393236:NUP393237 OEL393236:OEL393237 OOH393236:OOH393237 OYD393236:OYD393237 PHZ393236:PHZ393237 PRV393236:PRV393237 QBR393236:QBR393237 QLN393236:QLN393237 QVJ393236:QVJ393237 RFF393236:RFF393237 RPB393236:RPB393237 RYX393236:RYX393237 SIT393236:SIT393237 SSP393236:SSP393237 TCL393236:TCL393237 TMH393236:TMH393237 TWD393236:TWD393237 UFZ393236:UFZ393237 UPV393236:UPV393237 UZR393236:UZR393237 VJN393236:VJN393237 VTJ393236:VTJ393237 WDF393236:WDF393237 WNB393236:WNB393237 WWX393236:WWX393237 U851988:U851989 KL458772:KL458773 UH458772:UH458773 AED458772:AED458773 ANZ458772:ANZ458773 AXV458772:AXV458773 BHR458772:BHR458773 BRN458772:BRN458773 CBJ458772:CBJ458773 CLF458772:CLF458773 CVB458772:CVB458773 DEX458772:DEX458773 DOT458772:DOT458773 DYP458772:DYP458773 EIL458772:EIL458773 ESH458772:ESH458773 FCD458772:FCD458773 FLZ458772:FLZ458773 FVV458772:FVV458773 GFR458772:GFR458773 GPN458772:GPN458773 GZJ458772:GZJ458773 HJF458772:HJF458773 HTB458772:HTB458773 ICX458772:ICX458773 IMT458772:IMT458773 IWP458772:IWP458773 JGL458772:JGL458773 JQH458772:JQH458773 KAD458772:KAD458773 KJZ458772:KJZ458773 KTV458772:KTV458773 LDR458772:LDR458773 LNN458772:LNN458773 LXJ458772:LXJ458773 MHF458772:MHF458773 MRB458772:MRB458773 NAX458772:NAX458773 NKT458772:NKT458773 NUP458772:NUP458773 OEL458772:OEL458773 OOH458772:OOH458773 OYD458772:OYD458773 PHZ458772:PHZ458773 PRV458772:PRV458773 QBR458772:QBR458773 QLN458772:QLN458773 QVJ458772:QVJ458773 RFF458772:RFF458773 RPB458772:RPB458773 RYX458772:RYX458773 SIT458772:SIT458773 SSP458772:SSP458773 TCL458772:TCL458773 TMH458772:TMH458773 TWD458772:TWD458773 UFZ458772:UFZ458773 UPV458772:UPV458773 UZR458772:UZR458773 VJN458772:VJN458773 VTJ458772:VTJ458773 WDF458772:WDF458773 WNB458772:WNB458773 WWX458772:WWX458773 U917524:U917525 KL524308:KL524309 UH524308:UH524309 AED524308:AED524309 ANZ524308:ANZ524309 AXV524308:AXV524309 BHR524308:BHR524309 BRN524308:BRN524309 CBJ524308:CBJ524309 CLF524308:CLF524309 CVB524308:CVB524309 DEX524308:DEX524309 DOT524308:DOT524309 DYP524308:DYP524309 EIL524308:EIL524309 ESH524308:ESH524309 FCD524308:FCD524309 FLZ524308:FLZ524309 FVV524308:FVV524309 GFR524308:GFR524309 GPN524308:GPN524309 GZJ524308:GZJ524309 HJF524308:HJF524309 HTB524308:HTB524309 ICX524308:ICX524309 IMT524308:IMT524309 IWP524308:IWP524309 JGL524308:JGL524309 JQH524308:JQH524309 KAD524308:KAD524309 KJZ524308:KJZ524309 KTV524308:KTV524309 LDR524308:LDR524309 LNN524308:LNN524309 LXJ524308:LXJ524309 MHF524308:MHF524309 MRB524308:MRB524309 NAX524308:NAX524309 NKT524308:NKT524309 NUP524308:NUP524309 OEL524308:OEL524309 OOH524308:OOH524309 OYD524308:OYD524309 PHZ524308:PHZ524309 PRV524308:PRV524309 QBR524308:QBR524309 QLN524308:QLN524309 QVJ524308:QVJ524309 RFF524308:RFF524309 RPB524308:RPB524309 RYX524308:RYX524309 SIT524308:SIT524309 SSP524308:SSP524309 TCL524308:TCL524309 TMH524308:TMH524309 TWD524308:TWD524309 UFZ524308:UFZ524309 UPV524308:UPV524309 UZR524308:UZR524309 VJN524308:VJN524309 VTJ524308:VTJ524309 WDF524308:WDF524309 WNB524308:WNB524309 WWX524308:WWX524309 U983060:U983061 KL589844:KL589845 UH589844:UH589845 AED589844:AED589845 ANZ589844:ANZ589845 AXV589844:AXV589845 BHR589844:BHR589845 BRN589844:BRN589845 CBJ589844:CBJ589845 CLF589844:CLF589845 CVB589844:CVB589845 DEX589844:DEX589845 DOT589844:DOT589845 DYP589844:DYP589845 EIL589844:EIL589845 ESH589844:ESH589845 FCD589844:FCD589845 FLZ589844:FLZ589845 FVV589844:FVV589845 GFR589844:GFR589845 GPN589844:GPN589845 GZJ589844:GZJ589845 HJF589844:HJF589845 HTB589844:HTB589845 ICX589844:ICX589845 IMT589844:IMT589845 IWP589844:IWP589845 JGL589844:JGL589845 JQH589844:JQH589845 KAD589844:KAD589845 KJZ589844:KJZ589845 KTV589844:KTV589845 LDR589844:LDR589845 LNN589844:LNN589845 LXJ589844:LXJ589845 MHF589844:MHF589845 MRB589844:MRB589845 NAX589844:NAX589845 NKT589844:NKT589845 NUP589844:NUP589845 OEL589844:OEL589845 OOH589844:OOH589845 OYD589844:OYD589845 PHZ589844:PHZ589845 PRV589844:PRV589845 QBR589844:QBR589845 QLN589844:QLN589845 QVJ589844:QVJ589845 RFF589844:RFF589845 RPB589844:RPB589845 RYX589844:RYX589845 SIT589844:SIT589845 SSP589844:SSP589845 TCL589844:TCL589845 TMH589844:TMH589845 TWD589844:TWD589845 UFZ589844:UFZ589845 UPV589844:UPV589845 UZR589844:UZR589845 VJN589844:VJN589845 VTJ589844:VTJ589845 WDF589844:WDF589845 WNB589844:WNB589845 WWX589844:WWX589845 U65556:U65557 KL655380:KL655381 UH655380:UH655381 AED655380:AED655381 ANZ655380:ANZ655381 AXV655380:AXV655381 BHR655380:BHR655381 BRN655380:BRN655381 CBJ655380:CBJ655381 CLF655380:CLF655381 CVB655380:CVB655381 DEX655380:DEX655381 DOT655380:DOT655381 DYP655380:DYP655381 EIL655380:EIL655381 ESH655380:ESH655381 FCD655380:FCD655381 FLZ655380:FLZ655381 FVV655380:FVV655381 GFR655380:GFR655381 GPN655380:GPN655381 GZJ655380:GZJ655381 HJF655380:HJF655381 HTB655380:HTB655381 ICX655380:ICX655381 IMT655380:IMT655381 IWP655380:IWP655381 JGL655380:JGL655381 JQH655380:JQH655381 KAD655380:KAD655381 KJZ655380:KJZ655381 KTV655380:KTV655381 LDR655380:LDR655381 LNN655380:LNN655381 LXJ655380:LXJ655381 MHF655380:MHF655381 MRB655380:MRB655381 NAX655380:NAX655381 NKT655380:NKT655381 NUP655380:NUP655381 OEL655380:OEL655381 OOH655380:OOH655381 OYD655380:OYD655381 PHZ655380:PHZ655381 PRV655380:PRV655381 QBR655380:QBR655381 QLN655380:QLN655381 QVJ655380:QVJ655381 RFF655380:RFF655381 RPB655380:RPB655381 RYX655380:RYX655381 SIT655380:SIT655381 SSP655380:SSP655381 TCL655380:TCL655381 TMH655380:TMH655381 TWD655380:TWD655381 UFZ655380:UFZ655381 UPV655380:UPV655381 UZR655380:UZR655381 VJN655380:VJN655381 VTJ655380:VTJ655381 WDF655380:WDF655381 WNB655380:WNB655381 WWX655380:WWX655381 U131092:U131093 KL720916:KL720917 UH720916:UH720917 AED720916:AED720917 ANZ720916:ANZ720917 AXV720916:AXV720917 BHR720916:BHR720917 BRN720916:BRN720917 CBJ720916:CBJ720917 CLF720916:CLF720917 CVB720916:CVB720917 DEX720916:DEX720917 DOT720916:DOT720917 DYP720916:DYP720917 EIL720916:EIL720917 ESH720916:ESH720917 FCD720916:FCD720917 FLZ720916:FLZ720917 FVV720916:FVV720917 GFR720916:GFR720917 GPN720916:GPN720917 GZJ720916:GZJ720917 HJF720916:HJF720917 HTB720916:HTB720917 ICX720916:ICX720917 IMT720916:IMT720917 IWP720916:IWP720917 JGL720916:JGL720917 JQH720916:JQH720917 KAD720916:KAD720917 KJZ720916:KJZ720917 KTV720916:KTV720917 LDR720916:LDR720917 LNN720916:LNN720917 LXJ720916:LXJ720917 MHF720916:MHF720917 MRB720916:MRB720917 NAX720916:NAX720917 NKT720916:NKT720917 NUP720916:NUP720917 OEL720916:OEL720917 OOH720916:OOH720917 OYD720916:OYD720917 PHZ720916:PHZ720917 PRV720916:PRV720917 QBR720916:QBR720917 QLN720916:QLN720917 QVJ720916:QVJ720917 RFF720916:RFF720917 RPB720916:RPB720917 RYX720916:RYX720917 SIT720916:SIT720917 SSP720916:SSP720917 TCL720916:TCL720917 TMH720916:TMH720917 TWD720916:TWD720917 UFZ720916:UFZ720917 UPV720916:UPV720917 UZR720916:UZR720917 VJN720916:VJN720917 VTJ720916:VTJ720917 WDF720916:WDF720917 WNB720916:WNB720917 WWX720916:WWX720917 U196628:U196629 KL786452:KL786453 UH786452:UH786453 AED786452:AED786453 ANZ786452:ANZ786453 AXV786452:AXV786453 BHR786452:BHR786453 BRN786452:BRN786453 CBJ786452:CBJ786453 CLF786452:CLF786453 CVB786452:CVB786453 DEX786452:DEX786453 DOT786452:DOT786453 DYP786452:DYP786453 EIL786452:EIL786453 ESH786452:ESH786453 FCD786452:FCD786453 FLZ786452:FLZ786453 FVV786452:FVV786453 GFR786452:GFR786453 GPN786452:GPN786453 GZJ786452:GZJ786453 HJF786452:HJF786453 HTB786452:HTB786453 ICX786452:ICX786453 IMT786452:IMT786453 IWP786452:IWP786453 JGL786452:JGL786453 JQH786452:JQH786453 KAD786452:KAD786453 KJZ786452:KJZ786453 KTV786452:KTV786453 LDR786452:LDR786453 LNN786452:LNN786453 LXJ786452:LXJ786453 MHF786452:MHF786453 MRB786452:MRB786453 NAX786452:NAX786453 NKT786452:NKT786453 NUP786452:NUP786453 OEL786452:OEL786453 OOH786452:OOH786453 OYD786452:OYD786453 PHZ786452:PHZ786453 PRV786452:PRV786453 QBR786452:QBR786453 QLN786452:QLN786453 QVJ786452:QVJ786453 RFF786452:RFF786453 RPB786452:RPB786453 RYX786452:RYX786453 SIT786452:SIT786453 SSP786452:SSP786453 TCL786452:TCL786453 TMH786452:TMH786453 TWD786452:TWD786453 UFZ786452:UFZ786453 UPV786452:UPV786453 UZR786452:UZR786453 VJN786452:VJN786453 VTJ786452:VTJ786453 WDF786452:WDF786453 WNB786452:WNB786453 WWX786452:WWX786453 U262164:U262165 KL851988:KL851989 UH851988:UH851989 AED851988:AED851989 ANZ851988:ANZ851989 AXV851988:AXV851989 BHR851988:BHR851989 BRN851988:BRN851989 CBJ851988:CBJ851989 CLF851988:CLF851989 CVB851988:CVB851989 DEX851988:DEX851989 DOT851988:DOT851989 DYP851988:DYP851989 EIL851988:EIL851989 ESH851988:ESH851989 FCD851988:FCD851989 FLZ851988:FLZ851989 FVV851988:FVV851989 GFR851988:GFR851989 GPN851988:GPN851989 GZJ851988:GZJ851989 HJF851988:HJF851989 HTB851988:HTB851989 ICX851988:ICX851989 IMT851988:IMT851989 IWP851988:IWP851989 JGL851988:JGL851989 JQH851988:JQH851989 KAD851988:KAD851989 KJZ851988:KJZ851989 KTV851988:KTV851989 LDR851988:LDR851989 LNN851988:LNN851989 LXJ851988:LXJ851989 MHF851988:MHF851989 MRB851988:MRB851989 NAX851988:NAX851989 NKT851988:NKT851989 NUP851988:NUP851989 OEL851988:OEL851989 OOH851988:OOH851989 OYD851988:OYD851989 PHZ851988:PHZ851989 PRV851988:PRV851989 QBR851988:QBR851989 QLN851988:QLN851989 QVJ851988:QVJ851989 RFF851988:RFF851989 RPB851988:RPB851989 RYX851988:RYX851989 SIT851988:SIT851989 SSP851988:SSP851989 TCL851988:TCL851989 TMH851988:TMH851989 TWD851988:TWD851989 UFZ851988:UFZ851989 UPV851988:UPV851989 UZR851988:UZR851989 VJN851988:VJN851989 VTJ851988:VTJ851989 WDF851988:WDF851989 WNB851988:WNB851989 WWX851988:WWX851989 KL917524:KL917525 UH917524:UH917525 AED917524:AED917525 ANZ917524:ANZ917525 AXV917524:AXV917525 BHR917524:BHR917525 BRN917524:BRN917525 CBJ917524:CBJ917525 CLF917524:CLF917525 CVB917524:CVB917525 DEX917524:DEX917525 DOT917524:DOT917525 DYP917524:DYP917525 EIL917524:EIL917525 ESH917524:ESH917525 FCD917524:FCD917525 FLZ917524:FLZ917525 FVV917524:FVV917525 GFR917524:GFR917525 GPN917524:GPN917525 GZJ917524:GZJ917525 HJF917524:HJF917525 HTB917524:HTB917525 ICX917524:ICX917525 IMT917524:IMT917525 IWP917524:IWP917525 JGL917524:JGL917525 JQH917524:JQH917525 KAD917524:KAD917525 KJZ917524:KJZ917525 KTV917524:KTV917525 LDR917524:LDR917525 LNN917524:LNN917525 LXJ917524:LXJ917525 MHF917524:MHF917525 MRB917524:MRB917525 NAX917524:NAX917525 NKT917524:NKT917525 NUP917524:NUP917525 OEL917524:OEL917525 OOH917524:OOH917525 OYD917524:OYD917525 PHZ917524:PHZ917525 PRV917524:PRV917525 QBR917524:QBR917525 QLN917524:QLN917525 QVJ917524:QVJ917525 RFF917524:RFF917525 RPB917524:RPB917525 RYX917524:RYX917525 SIT917524:SIT917525 SSP917524:SSP917525 TCL917524:TCL917525 TMH917524:TMH917525 TWD917524:TWD917525 UFZ917524:UFZ917525 UPV917524:UPV917525 UZR917524:UZR917525 VJN917524:VJN917525 VTJ917524:VTJ917525 WDF917524:WDF917525 WNB917524:WNB917525 WWX917524:WWX917525 WWX983060:WWX983061 KL983060:KL983061 UH983060:UH983061 AED983060:AED983061 ANZ983060:ANZ983061 AXV983060:AXV983061 BHR983060:BHR983061 BRN983060:BRN983061 CBJ983060:CBJ983061 CLF983060:CLF983061 CVB983060:CVB983061 DEX983060:DEX983061 DOT983060:DOT983061 DYP983060:DYP983061 EIL983060:EIL983061 ESH983060:ESH983061 FCD983060:FCD983061 FLZ983060:FLZ983061 FVV983060:FVV983061 GFR983060:GFR983061 GPN983060:GPN983061 GZJ983060:GZJ983061 HJF983060:HJF983061 HTB983060:HTB983061 ICX983060:ICX983061 IMT983060:IMT983061 IWP983060:IWP983061 JGL983060:JGL983061 JQH983060:JQH983061 KAD983060:KAD983061 KJZ983060:KJZ983061 KTV983060:KTV983061 LDR983060:LDR983061 LNN983060:LNN983061 LXJ983060:LXJ983061 MHF983060:MHF983061 MRB983060:MRB983061 NAX983060:NAX983061 NKT983060:NKT983061 NUP983060:NUP983061 OEL983060:OEL983061 OOH983060:OOH983061 OYD983060:OYD983061 PHZ983060:PHZ983061 PRV983060:PRV983061 QBR983060:QBR983061 QLN983060:QLN983061 QVJ983060:QVJ983061 RFF983060:RFF983061 RPB983060:RPB983061 RYX983060:RYX983061 SIT983060:SIT983061 SSP983060:SSP983061 TCL983060:TCL983061 TMH983060:TMH983061 TWD983060:TWD983061 UFZ983060:UFZ983061 UPV983060:UPV983061 UZR983060:UZR983061 VJN983060:VJN983061 VTJ983060:VTJ983061 WDF983060:WDF983061 WNB983060:WNB983061 U24:U25 WWX24:WWX2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262164:AI262165 AI327700:AI327701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393236:AP393237 AP458772:AP458773 AP524308:AP524309 AP589844:AP589845 AP655380:AP655381 AP720916:AP720917 AP786452:AP786453 AP851988:AP851989 AP917524:AP917525 AP983060:AP983061 AP65556:AP65557 AP131092:AP131093 AP196628:AP196629 AP262164:AP262165 AP327700:AP327701 AP24:AP25 AN24:AN25"/>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67</v>
      </c>
    </row>
    <row r="2" spans="1:20" ht="22.5">
      <c r="F2" s="1392" t="s">
        <v>469</v>
      </c>
      <c r="G2" s="1393"/>
      <c r="H2" s="1394"/>
      <c r="I2" s="607"/>
    </row>
    <row r="3" spans="1:20" ht="3" customHeight="1"/>
    <row r="4" spans="1:20" s="537" customFormat="1" ht="11.25">
      <c r="A4" s="557"/>
      <c r="B4" s="557"/>
      <c r="C4" s="557"/>
      <c r="D4" s="557"/>
      <c r="F4" s="1350" t="s">
        <v>444</v>
      </c>
      <c r="G4" s="1350"/>
      <c r="H4" s="1350"/>
      <c r="I4" s="139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39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23.09.2019</v>
      </c>
      <c r="I7" s="548" t="s">
        <v>471</v>
      </c>
      <c r="J7" s="582"/>
      <c r="K7" s="557"/>
      <c r="L7" s="557"/>
      <c r="M7" s="557"/>
      <c r="N7" s="557"/>
      <c r="O7" s="557"/>
      <c r="P7" s="557"/>
      <c r="Q7" s="557"/>
      <c r="R7" s="557"/>
      <c r="S7" s="557"/>
      <c r="T7" s="557"/>
    </row>
    <row r="8" spans="1:20" s="537" customFormat="1" ht="45">
      <c r="A8" s="139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39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39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c r="O11" s="557"/>
      <c r="P11" s="557"/>
      <c r="Q11" s="557"/>
      <c r="R11" s="557"/>
      <c r="S11" s="557"/>
      <c r="T11" s="557"/>
    </row>
    <row r="12" spans="1:20" s="537" customFormat="1" ht="22.5">
      <c r="A12" s="1396"/>
      <c r="B12" s="1396"/>
      <c r="C12" s="139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396"/>
      <c r="B13" s="1396"/>
      <c r="C13" s="1396"/>
      <c r="D13" s="590">
        <v>1</v>
      </c>
      <c r="F13" s="583" t="e">
        <f ca="1">"4."&amp;mergeValue(A13) &amp;"."&amp;mergeValue(B13)&amp;"."&amp;mergeValue(C13)&amp;"."&amp;mergeValue(D13)</f>
        <v>#NAME?</v>
      </c>
      <c r="G13" s="600" t="s">
        <v>476</v>
      </c>
      <c r="H13" s="571"/>
      <c r="I13" s="1397" t="s">
        <v>568</v>
      </c>
      <c r="J13" s="582"/>
      <c r="K13" s="557"/>
      <c r="L13" s="557"/>
      <c r="M13" s="557"/>
      <c r="N13" s="557"/>
      <c r="O13" s="557"/>
      <c r="P13" s="557"/>
      <c r="Q13" s="557"/>
      <c r="R13" s="557"/>
      <c r="S13" s="557"/>
      <c r="T13" s="557"/>
    </row>
    <row r="14" spans="1:20" s="537" customFormat="1" ht="18.75">
      <c r="A14" s="1396"/>
      <c r="B14" s="1396"/>
      <c r="C14" s="1396"/>
      <c r="D14" s="590"/>
      <c r="F14" s="586"/>
      <c r="G14" s="518" t="s">
        <v>4</v>
      </c>
      <c r="H14" s="591"/>
      <c r="I14" s="1397"/>
      <c r="J14" s="582"/>
      <c r="K14" s="557"/>
      <c r="L14" s="557"/>
      <c r="M14" s="557"/>
      <c r="N14" s="557"/>
      <c r="O14" s="557"/>
      <c r="P14" s="557"/>
      <c r="Q14" s="557"/>
      <c r="R14" s="557"/>
      <c r="S14" s="557"/>
      <c r="T14" s="557"/>
    </row>
    <row r="15" spans="1:20" s="537" customFormat="1" ht="18.75">
      <c r="A15" s="1396"/>
      <c r="B15" s="1396"/>
      <c r="C15" s="590"/>
      <c r="D15" s="590"/>
      <c r="F15" s="601"/>
      <c r="G15" s="544" t="s">
        <v>400</v>
      </c>
      <c r="H15" s="602"/>
      <c r="I15" s="603"/>
      <c r="J15" s="582"/>
      <c r="K15" s="557"/>
      <c r="L15" s="557"/>
      <c r="M15" s="557"/>
      <c r="N15" s="557"/>
      <c r="O15" s="557"/>
      <c r="P15" s="557"/>
      <c r="Q15" s="557"/>
      <c r="R15" s="557"/>
      <c r="S15" s="557"/>
      <c r="T15" s="557"/>
    </row>
    <row r="16" spans="1:20" s="537" customFormat="1" ht="18.75">
      <c r="A16" s="139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391" t="s">
        <v>570</v>
      </c>
      <c r="H19" s="139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8"/>
    <col min="27" max="27" width="10.140625" style="468" customWidth="1"/>
    <col min="28"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413" t="s">
        <v>615</v>
      </c>
      <c r="M5" s="1413"/>
      <c r="N5" s="1413"/>
      <c r="O5" s="1413"/>
      <c r="P5" s="1413"/>
      <c r="Q5" s="1413"/>
      <c r="R5" s="1413"/>
      <c r="S5" s="1413"/>
      <c r="T5" s="1413"/>
      <c r="U5" s="465"/>
    </row>
    <row r="6" spans="1:34" ht="3" customHeight="1">
      <c r="J6" s="450"/>
      <c r="K6" s="450"/>
      <c r="L6" s="446"/>
      <c r="M6" s="446"/>
      <c r="N6" s="446"/>
      <c r="O6" s="449"/>
      <c r="P6" s="449"/>
      <c r="Q6" s="449"/>
      <c r="R6" s="449"/>
      <c r="S6" s="449"/>
      <c r="T6" s="449"/>
      <c r="U6" s="446"/>
    </row>
    <row r="7" spans="1:34"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34" s="460" customFormat="1" ht="18.75">
      <c r="G8" s="459"/>
      <c r="H8" s="459"/>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633"/>
      <c r="X8" s="473"/>
      <c r="Y8" s="473"/>
      <c r="Z8" s="473"/>
      <c r="AA8" s="473"/>
      <c r="AB8" s="473"/>
      <c r="AC8" s="473"/>
      <c r="AD8" s="473"/>
      <c r="AE8" s="473"/>
      <c r="AF8" s="473"/>
      <c r="AG8" s="473"/>
      <c r="AH8" s="473"/>
    </row>
    <row r="9" spans="1:34" s="460" customFormat="1" ht="18.75">
      <c r="G9" s="459"/>
      <c r="H9" s="459"/>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633"/>
      <c r="X9" s="473"/>
      <c r="Y9" s="473"/>
      <c r="Z9" s="473"/>
      <c r="AA9" s="473"/>
      <c r="AB9" s="473"/>
      <c r="AC9" s="473"/>
      <c r="AD9" s="473"/>
      <c r="AE9" s="473"/>
      <c r="AF9" s="473"/>
      <c r="AG9" s="473"/>
      <c r="AH9" s="473"/>
    </row>
    <row r="10" spans="1:34"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34" s="460" customFormat="1" ht="11.25" hidden="1">
      <c r="G11" s="459"/>
      <c r="H11" s="459"/>
      <c r="L11" s="1414"/>
      <c r="M11" s="1414"/>
      <c r="N11" s="457"/>
      <c r="O11" s="1446"/>
      <c r="P11" s="1446"/>
      <c r="Q11" s="1446"/>
      <c r="R11" s="1446"/>
      <c r="S11" s="1446"/>
      <c r="T11" s="1446"/>
      <c r="U11" s="471" t="s">
        <v>370</v>
      </c>
      <c r="X11" s="473"/>
      <c r="Y11" s="473"/>
      <c r="Z11" s="473"/>
      <c r="AA11" s="473"/>
      <c r="AB11" s="473"/>
      <c r="AC11" s="473"/>
      <c r="AD11" s="473"/>
      <c r="AE11" s="473"/>
      <c r="AF11" s="473"/>
      <c r="AG11" s="473"/>
      <c r="AH11" s="473"/>
    </row>
    <row r="12" spans="1:34">
      <c r="J12" s="450"/>
      <c r="K12" s="450"/>
      <c r="L12" s="446"/>
      <c r="M12" s="446"/>
      <c r="N12" s="446"/>
      <c r="O12" s="1445"/>
      <c r="P12" s="1445"/>
      <c r="Q12" s="1445"/>
      <c r="R12" s="1445"/>
      <c r="S12" s="1445"/>
      <c r="T12" s="1445"/>
      <c r="U12" s="1445"/>
    </row>
    <row r="13" spans="1:34">
      <c r="J13" s="450"/>
      <c r="K13" s="450"/>
      <c r="L13" s="1350" t="s">
        <v>444</v>
      </c>
      <c r="M13" s="1350"/>
      <c r="N13" s="1350"/>
      <c r="O13" s="1350"/>
      <c r="P13" s="1350"/>
      <c r="Q13" s="1350"/>
      <c r="R13" s="1350"/>
      <c r="S13" s="1350"/>
      <c r="T13" s="1350"/>
      <c r="U13" s="1350"/>
      <c r="V13" s="1350"/>
      <c r="W13" s="1350" t="s">
        <v>445</v>
      </c>
    </row>
    <row r="14" spans="1:34" ht="14.25" customHeight="1">
      <c r="J14" s="450"/>
      <c r="K14" s="450"/>
      <c r="L14" s="1427" t="s">
        <v>90</v>
      </c>
      <c r="M14" s="1427" t="s">
        <v>601</v>
      </c>
      <c r="N14" s="489"/>
      <c r="O14" s="1428" t="s">
        <v>603</v>
      </c>
      <c r="P14" s="1429"/>
      <c r="Q14" s="1429"/>
      <c r="R14" s="1429"/>
      <c r="S14" s="1429"/>
      <c r="T14" s="1430"/>
      <c r="U14" s="1410" t="s">
        <v>338</v>
      </c>
      <c r="V14" s="1424" t="s">
        <v>273</v>
      </c>
      <c r="W14" s="1350"/>
    </row>
    <row r="15" spans="1:34" s="491" customFormat="1" ht="14.25" customHeight="1">
      <c r="G15" s="499"/>
      <c r="H15" s="499"/>
      <c r="I15" s="499"/>
      <c r="J15" s="497"/>
      <c r="K15" s="497"/>
      <c r="L15" s="1427"/>
      <c r="M15" s="1427"/>
      <c r="N15" s="489"/>
      <c r="O15" s="1433" t="s">
        <v>577</v>
      </c>
      <c r="P15" s="1431" t="s">
        <v>269</v>
      </c>
      <c r="Q15" s="1432"/>
      <c r="R15" s="1408" t="s">
        <v>614</v>
      </c>
      <c r="S15" s="1408"/>
      <c r="T15" s="1409"/>
      <c r="U15" s="1411"/>
      <c r="V15" s="1425"/>
      <c r="W15" s="1350"/>
      <c r="X15" s="552"/>
      <c r="Y15" s="552"/>
      <c r="Z15" s="552"/>
      <c r="AA15" s="552"/>
      <c r="AB15" s="552"/>
      <c r="AC15" s="552"/>
      <c r="AD15" s="552"/>
      <c r="AE15" s="552"/>
      <c r="AF15" s="552"/>
      <c r="AG15" s="552"/>
      <c r="AH15" s="552"/>
    </row>
    <row r="16" spans="1:34" ht="33.75">
      <c r="J16" s="450"/>
      <c r="K16" s="450"/>
      <c r="L16" s="1427"/>
      <c r="M16" s="1427"/>
      <c r="N16" s="488"/>
      <c r="O16" s="1434"/>
      <c r="P16" s="503" t="s">
        <v>669</v>
      </c>
      <c r="Q16" s="503" t="s">
        <v>670</v>
      </c>
      <c r="R16" s="504" t="s">
        <v>272</v>
      </c>
      <c r="S16" s="1422" t="s">
        <v>271</v>
      </c>
      <c r="T16" s="1423"/>
      <c r="U16" s="1412"/>
      <c r="V16" s="1426"/>
      <c r="W16" s="1350"/>
    </row>
    <row r="17" spans="1:34">
      <c r="J17" s="450"/>
      <c r="K17" s="458">
        <v>1</v>
      </c>
      <c r="L17" s="447" t="s">
        <v>91</v>
      </c>
      <c r="M17" s="447" t="s">
        <v>47</v>
      </c>
      <c r="N17" s="464" t="s">
        <v>47</v>
      </c>
      <c r="O17" s="456">
        <f ca="1">OFFSET(O17,0,-1)+1</f>
        <v>3</v>
      </c>
      <c r="P17" s="456">
        <f ca="1">OFFSET(P17,0,-1)+1</f>
        <v>4</v>
      </c>
      <c r="Q17" s="456">
        <f ca="1">OFFSET(Q17,0,-1)+1</f>
        <v>5</v>
      </c>
      <c r="R17" s="456">
        <f ca="1">OFFSET(R17,0,-1)+1</f>
        <v>6</v>
      </c>
      <c r="S17" s="1415">
        <f ca="1">OFFSET(S17,0,-1)+1</f>
        <v>7</v>
      </c>
      <c r="T17" s="1415"/>
      <c r="U17" s="456">
        <f ca="1">OFFSET(U17,0,-2)+1</f>
        <v>8</v>
      </c>
      <c r="V17" s="463">
        <f ca="1">OFFSET(V17,0,-1)</f>
        <v>8</v>
      </c>
      <c r="W17" s="456">
        <f ca="1">OFFSET(W17,0,-1)+1</f>
        <v>9</v>
      </c>
    </row>
    <row r="18" spans="1:34" ht="22.5">
      <c r="A18" s="1398">
        <v>1</v>
      </c>
      <c r="B18" s="886"/>
      <c r="C18" s="886"/>
      <c r="D18" s="886"/>
      <c r="E18" s="887"/>
      <c r="F18" s="888"/>
      <c r="G18" s="888"/>
      <c r="H18" s="888"/>
      <c r="I18" s="889"/>
      <c r="J18" s="884"/>
      <c r="K18" s="891"/>
      <c r="L18" s="560" t="e">
        <f ca="1">mergeValue(A18)</f>
        <v>#NAME?</v>
      </c>
      <c r="M18" s="608" t="s">
        <v>19</v>
      </c>
      <c r="N18" s="547"/>
      <c r="O18" s="1442"/>
      <c r="P18" s="1442"/>
      <c r="Q18" s="1442"/>
      <c r="R18" s="1442"/>
      <c r="S18" s="1442"/>
      <c r="T18" s="1442"/>
      <c r="U18" s="1442"/>
      <c r="V18" s="1442"/>
      <c r="W18" s="1121" t="s">
        <v>717</v>
      </c>
    </row>
    <row r="19" spans="1:34" ht="22.5">
      <c r="A19" s="1398"/>
      <c r="B19" s="1398">
        <v>1</v>
      </c>
      <c r="C19" s="886"/>
      <c r="D19" s="886"/>
      <c r="E19" s="888"/>
      <c r="F19" s="888"/>
      <c r="G19" s="888"/>
      <c r="H19" s="888"/>
      <c r="I19" s="883"/>
      <c r="J19" s="882"/>
      <c r="K19" s="885"/>
      <c r="L19" s="560" t="e">
        <f ca="1">mergeValue(A19) &amp;"."&amp; mergeValue(B19)</f>
        <v>#NAME?</v>
      </c>
      <c r="M19" s="514" t="s">
        <v>15</v>
      </c>
      <c r="N19" s="547"/>
      <c r="O19" s="1442"/>
      <c r="P19" s="1442"/>
      <c r="Q19" s="1442"/>
      <c r="R19" s="1442"/>
      <c r="S19" s="1442"/>
      <c r="T19" s="1442"/>
      <c r="U19" s="1442"/>
      <c r="V19" s="1442"/>
      <c r="W19" s="1121" t="s">
        <v>458</v>
      </c>
    </row>
    <row r="20" spans="1:34" ht="22.5">
      <c r="A20" s="1398"/>
      <c r="B20" s="1398"/>
      <c r="C20" s="1398">
        <v>1</v>
      </c>
      <c r="D20" s="886"/>
      <c r="E20" s="888"/>
      <c r="F20" s="888"/>
      <c r="G20" s="888"/>
      <c r="H20" s="888"/>
      <c r="I20" s="890"/>
      <c r="J20" s="882"/>
      <c r="K20" s="885"/>
      <c r="L20" s="560" t="e">
        <f ca="1">mergeValue(A20) &amp;"."&amp; mergeValue(B20)&amp;"."&amp; mergeValue(C20)</f>
        <v>#NAME?</v>
      </c>
      <c r="M20" s="515" t="s">
        <v>7</v>
      </c>
      <c r="N20" s="547"/>
      <c r="O20" s="1442"/>
      <c r="P20" s="1442"/>
      <c r="Q20" s="1442"/>
      <c r="R20" s="1442"/>
      <c r="S20" s="1442"/>
      <c r="T20" s="1442"/>
      <c r="U20" s="1442"/>
      <c r="V20" s="1442"/>
      <c r="W20" s="1121" t="s">
        <v>599</v>
      </c>
    </row>
    <row r="21" spans="1:34" ht="22.5">
      <c r="A21" s="1398"/>
      <c r="B21" s="1398"/>
      <c r="C21" s="1398"/>
      <c r="D21" s="1398">
        <v>1</v>
      </c>
      <c r="E21" s="888"/>
      <c r="F21" s="888"/>
      <c r="G21" s="888"/>
      <c r="H21" s="888"/>
      <c r="I21" s="890"/>
      <c r="J21" s="882"/>
      <c r="K21" s="885"/>
      <c r="L21" s="560" t="e">
        <f ca="1">mergeValue(A21) &amp;"."&amp; mergeValue(B21)&amp;"."&amp; mergeValue(C21)&amp;"."&amp; mergeValue(D21)</f>
        <v>#NAME?</v>
      </c>
      <c r="M21" s="516" t="s">
        <v>21</v>
      </c>
      <c r="N21" s="547"/>
      <c r="O21" s="1442"/>
      <c r="P21" s="1442"/>
      <c r="Q21" s="1442"/>
      <c r="R21" s="1442"/>
      <c r="S21" s="1442"/>
      <c r="T21" s="1442"/>
      <c r="U21" s="1442"/>
      <c r="V21" s="1442"/>
      <c r="W21" s="1121" t="s">
        <v>600</v>
      </c>
    </row>
    <row r="22" spans="1:34" ht="11.25" hidden="1" customHeight="1">
      <c r="A22" s="1398"/>
      <c r="B22" s="1398"/>
      <c r="C22" s="1398"/>
      <c r="D22" s="1398"/>
      <c r="E22" s="1398">
        <v>1</v>
      </c>
      <c r="F22" s="888"/>
      <c r="G22" s="888"/>
      <c r="H22" s="886">
        <v>1</v>
      </c>
      <c r="I22" s="1398">
        <v>1</v>
      </c>
      <c r="J22" s="888"/>
      <c r="K22" s="893"/>
      <c r="L22" s="560"/>
      <c r="M22" s="522"/>
      <c r="N22" s="548"/>
      <c r="O22" s="598"/>
      <c r="P22" s="598"/>
      <c r="Q22" s="598"/>
      <c r="R22" s="598"/>
      <c r="S22" s="598"/>
      <c r="T22" s="598"/>
      <c r="U22" s="598"/>
      <c r="V22" s="476"/>
      <c r="W22" s="1082"/>
    </row>
    <row r="23" spans="1:34" ht="33.75">
      <c r="A23" s="1398"/>
      <c r="B23" s="1398"/>
      <c r="C23" s="1398"/>
      <c r="D23" s="1398"/>
      <c r="E23" s="1398"/>
      <c r="F23" s="1398">
        <v>1</v>
      </c>
      <c r="G23" s="886"/>
      <c r="H23" s="886"/>
      <c r="I23" s="1398"/>
      <c r="J23" s="1398">
        <v>1</v>
      </c>
      <c r="K23" s="894"/>
      <c r="L23" s="560" t="e">
        <f ca="1">mergeValue(A23) &amp;"."&amp; mergeValue(B23)&amp;"."&amp; mergeValue(C23)&amp;"."&amp; mergeValue(D23)&amp;"."&amp;  mergeValue(F23)</f>
        <v>#NAME?</v>
      </c>
      <c r="M23" s="523" t="s">
        <v>9</v>
      </c>
      <c r="N23" s="548"/>
      <c r="O23" s="1400"/>
      <c r="P23" s="1400"/>
      <c r="Q23" s="1400"/>
      <c r="R23" s="1400"/>
      <c r="S23" s="1400"/>
      <c r="T23" s="1400"/>
      <c r="U23" s="1400"/>
      <c r="V23" s="1400"/>
      <c r="W23" s="1121" t="s">
        <v>719</v>
      </c>
      <c r="Y23" s="472" t="e">
        <f ca="1">strCheckUnique(Z23:Z26)</f>
        <v>#NAME?</v>
      </c>
      <c r="AA23" s="472"/>
    </row>
    <row r="24" spans="1:34" ht="99" customHeight="1">
      <c r="A24" s="1398"/>
      <c r="B24" s="1398"/>
      <c r="C24" s="1398"/>
      <c r="D24" s="1398"/>
      <c r="E24" s="1398"/>
      <c r="F24" s="1398"/>
      <c r="G24" s="886">
        <v>1</v>
      </c>
      <c r="H24" s="886"/>
      <c r="I24" s="1398"/>
      <c r="J24" s="1398"/>
      <c r="K24" s="894">
        <v>1</v>
      </c>
      <c r="L24" s="560" t="e">
        <f ca="1">mergeValue(A24) &amp;"."&amp; mergeValue(B24)&amp;"."&amp; mergeValue(C24)&amp;"."&amp; mergeValue(D24)&amp;"."&amp; mergeValue(F24)&amp;"."&amp; mergeValue(G24)</f>
        <v>#NAME?</v>
      </c>
      <c r="M24" s="1081"/>
      <c r="N24" s="553"/>
      <c r="O24" s="530"/>
      <c r="P24" s="530"/>
      <c r="Q24" s="1033"/>
      <c r="R24" s="1404"/>
      <c r="S24" s="1406" t="s">
        <v>82</v>
      </c>
      <c r="T24" s="1404"/>
      <c r="U24" s="1406" t="s">
        <v>83</v>
      </c>
      <c r="V24" s="545"/>
      <c r="W24" s="1416" t="s">
        <v>732</v>
      </c>
      <c r="X24" s="468" t="e">
        <f ca="1">strCheckDate(O25:V25)</f>
        <v>#NAME?</v>
      </c>
      <c r="Y24" s="472"/>
      <c r="Z24" s="472" t="str">
        <f>IF(M24="","",M24 )</f>
        <v/>
      </c>
      <c r="AA24" s="472"/>
      <c r="AB24" s="472"/>
      <c r="AC24" s="472"/>
    </row>
    <row r="25" spans="1:34" ht="11.25" hidden="1">
      <c r="A25" s="1398"/>
      <c r="B25" s="1398"/>
      <c r="C25" s="1398"/>
      <c r="D25" s="1398"/>
      <c r="E25" s="1398"/>
      <c r="F25" s="1398"/>
      <c r="G25" s="886"/>
      <c r="H25" s="886"/>
      <c r="I25" s="1398"/>
      <c r="J25" s="1398"/>
      <c r="K25" s="894"/>
      <c r="L25" s="567"/>
      <c r="M25" s="613"/>
      <c r="N25" s="553"/>
      <c r="O25" s="530"/>
      <c r="P25" s="530"/>
      <c r="Q25" s="551" t="str">
        <f>R24 &amp; "-" &amp; T24</f>
        <v>-</v>
      </c>
      <c r="R25" s="1405"/>
      <c r="S25" s="1406"/>
      <c r="T25" s="1405"/>
      <c r="U25" s="1406"/>
      <c r="V25" s="545"/>
      <c r="W25" s="1417"/>
    </row>
    <row r="26" spans="1:34" s="444" customFormat="1" ht="15" customHeight="1">
      <c r="A26" s="1398"/>
      <c r="B26" s="1398"/>
      <c r="C26" s="1398"/>
      <c r="D26" s="1398"/>
      <c r="E26" s="1398"/>
      <c r="F26" s="1398"/>
      <c r="G26" s="888"/>
      <c r="H26" s="886"/>
      <c r="I26" s="1398"/>
      <c r="J26" s="1398"/>
      <c r="K26" s="893"/>
      <c r="L26" s="506"/>
      <c r="M26" s="524" t="s">
        <v>24</v>
      </c>
      <c r="N26" s="519"/>
      <c r="O26" s="513"/>
      <c r="P26" s="513"/>
      <c r="Q26" s="513"/>
      <c r="R26" s="540"/>
      <c r="S26" s="532"/>
      <c r="T26" s="531"/>
      <c r="U26" s="519"/>
      <c r="V26" s="528"/>
      <c r="W26" s="1418"/>
      <c r="X26" s="469"/>
      <c r="Y26" s="469"/>
      <c r="Z26" s="469"/>
      <c r="AA26" s="469"/>
      <c r="AB26" s="469"/>
      <c r="AC26" s="469"/>
      <c r="AD26" s="469"/>
      <c r="AE26" s="469"/>
      <c r="AF26" s="469"/>
      <c r="AG26" s="469"/>
      <c r="AH26" s="469"/>
    </row>
    <row r="27" spans="1:34" s="444" customFormat="1" ht="15" customHeight="1">
      <c r="A27" s="1398"/>
      <c r="B27" s="1398"/>
      <c r="C27" s="1398"/>
      <c r="D27" s="1398"/>
      <c r="E27" s="1398"/>
      <c r="F27" s="888"/>
      <c r="G27" s="888"/>
      <c r="H27" s="886"/>
      <c r="I27" s="1398"/>
      <c r="J27" s="888"/>
      <c r="K27" s="893"/>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4" s="444" customFormat="1" ht="0.2" customHeight="1">
      <c r="A28" s="1398"/>
      <c r="B28" s="1398"/>
      <c r="C28" s="1398"/>
      <c r="D28" s="1398"/>
      <c r="E28" s="892"/>
      <c r="F28" s="888"/>
      <c r="G28" s="888"/>
      <c r="H28" s="888"/>
      <c r="I28" s="884"/>
      <c r="J28" s="881"/>
      <c r="K28" s="891"/>
      <c r="L28" s="506"/>
      <c r="M28" s="519"/>
      <c r="N28" s="517"/>
      <c r="O28" s="513"/>
      <c r="P28" s="513"/>
      <c r="Q28" s="513"/>
      <c r="R28" s="540"/>
      <c r="S28" s="532"/>
      <c r="T28" s="531"/>
      <c r="U28" s="517"/>
      <c r="V28" s="532"/>
      <c r="W28" s="528"/>
      <c r="X28" s="469"/>
      <c r="Y28" s="469"/>
      <c r="Z28" s="469"/>
      <c r="AA28" s="469"/>
      <c r="AB28" s="469"/>
      <c r="AC28" s="469"/>
      <c r="AD28" s="469"/>
      <c r="AE28" s="469"/>
      <c r="AF28" s="469"/>
      <c r="AG28" s="469"/>
      <c r="AH28" s="469"/>
    </row>
    <row r="29" spans="1:34" s="444" customFormat="1" ht="15" customHeight="1">
      <c r="A29" s="1398"/>
      <c r="B29" s="1398"/>
      <c r="C29" s="1398"/>
      <c r="D29" s="892"/>
      <c r="E29" s="892"/>
      <c r="F29" s="888"/>
      <c r="G29" s="888"/>
      <c r="H29" s="888"/>
      <c r="I29" s="884"/>
      <c r="J29" s="881"/>
      <c r="K29" s="891"/>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4" s="444" customFormat="1" ht="15" customHeight="1">
      <c r="A30" s="1398"/>
      <c r="B30" s="1398"/>
      <c r="C30" s="892"/>
      <c r="D30" s="892"/>
      <c r="E30" s="892"/>
      <c r="F30" s="892"/>
      <c r="G30" s="897"/>
      <c r="H30" s="884"/>
      <c r="I30" s="895"/>
      <c r="J30" s="881"/>
      <c r="K30" s="896"/>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4" s="444" customFormat="1" ht="15" customHeight="1">
      <c r="A31" s="1398"/>
      <c r="B31" s="892"/>
      <c r="C31" s="892"/>
      <c r="D31" s="892"/>
      <c r="E31" s="892"/>
      <c r="F31" s="892"/>
      <c r="G31" s="897"/>
      <c r="H31" s="884"/>
      <c r="I31" s="884"/>
      <c r="J31" s="881"/>
      <c r="K31" s="891"/>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4" s="444" customFormat="1" ht="15" customHeight="1">
      <c r="A32" s="880"/>
      <c r="B32" s="880"/>
      <c r="C32" s="880"/>
      <c r="D32" s="880"/>
      <c r="E32" s="880"/>
      <c r="F32" s="880"/>
      <c r="G32" s="880"/>
      <c r="H32" s="880"/>
      <c r="I32" s="880"/>
      <c r="J32" s="880"/>
      <c r="K32" s="880"/>
      <c r="L32" s="461"/>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23.75" customHeight="1">
      <c r="L34" s="1">
        <v>1</v>
      </c>
      <c r="M34" s="1391" t="s">
        <v>733</v>
      </c>
      <c r="N34" s="1391"/>
      <c r="O34" s="1391"/>
      <c r="P34" s="1391"/>
      <c r="Q34" s="1391"/>
      <c r="R34" s="1391"/>
      <c r="S34" s="1391"/>
      <c r="T34" s="1391"/>
      <c r="U34" s="1391"/>
      <c r="V34" s="1391"/>
      <c r="W34" s="1391"/>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181</v>
      </c>
    </row>
    <row r="2" spans="1:20" ht="22.5">
      <c r="F2" s="1392" t="s">
        <v>469</v>
      </c>
      <c r="G2" s="1393"/>
      <c r="H2" s="1394"/>
      <c r="I2" s="607"/>
    </row>
    <row r="3" spans="1:20" ht="3" customHeight="1"/>
    <row r="4" spans="1:20" s="537" customFormat="1" ht="11.25">
      <c r="A4" s="557"/>
      <c r="B4" s="557"/>
      <c r="C4" s="557"/>
      <c r="D4" s="557"/>
      <c r="F4" s="1350" t="s">
        <v>444</v>
      </c>
      <c r="G4" s="1350"/>
      <c r="H4" s="1350"/>
      <c r="I4" s="139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39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23.09.2019</v>
      </c>
      <c r="I7" s="548" t="s">
        <v>471</v>
      </c>
      <c r="J7" s="582"/>
      <c r="K7" s="557"/>
      <c r="L7" s="557"/>
      <c r="M7" s="557"/>
      <c r="N7" s="557"/>
      <c r="O7" s="557"/>
      <c r="P7" s="557"/>
      <c r="Q7" s="557"/>
      <c r="R7" s="557"/>
      <c r="S7" s="557"/>
      <c r="T7" s="557"/>
    </row>
    <row r="8" spans="1:20" s="537" customFormat="1" ht="45">
      <c r="A8" s="139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39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39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c r="O11" s="557"/>
      <c r="P11" s="557"/>
      <c r="Q11" s="557"/>
      <c r="R11" s="557"/>
      <c r="S11" s="557"/>
      <c r="T11" s="557"/>
    </row>
    <row r="12" spans="1:20" s="537" customFormat="1" ht="22.5">
      <c r="A12" s="1396"/>
      <c r="B12" s="1396"/>
      <c r="C12" s="139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396"/>
      <c r="B13" s="1396"/>
      <c r="C13" s="1396"/>
      <c r="D13" s="590">
        <v>1</v>
      </c>
      <c r="F13" s="583" t="e">
        <f ca="1">"4."&amp;mergeValue(A13) &amp;"."&amp;mergeValue(B13)&amp;"."&amp;mergeValue(C13)&amp;"."&amp;mergeValue(D13)</f>
        <v>#NAME?</v>
      </c>
      <c r="G13" s="600" t="s">
        <v>476</v>
      </c>
      <c r="H13" s="571"/>
      <c r="I13" s="1397" t="s">
        <v>568</v>
      </c>
      <c r="J13" s="582"/>
      <c r="K13" s="557"/>
      <c r="L13" s="557"/>
      <c r="M13" s="557"/>
      <c r="N13" s="557"/>
      <c r="O13" s="557"/>
      <c r="P13" s="557"/>
      <c r="Q13" s="557"/>
      <c r="R13" s="557"/>
      <c r="S13" s="557"/>
      <c r="T13" s="557"/>
    </row>
    <row r="14" spans="1:20" s="537" customFormat="1" ht="18.75">
      <c r="A14" s="1396"/>
      <c r="B14" s="1396"/>
      <c r="C14" s="1396"/>
      <c r="D14" s="590"/>
      <c r="F14" s="586"/>
      <c r="G14" s="518" t="s">
        <v>4</v>
      </c>
      <c r="H14" s="591"/>
      <c r="I14" s="1397"/>
      <c r="J14" s="582"/>
      <c r="K14" s="557"/>
      <c r="L14" s="557"/>
      <c r="M14" s="557"/>
      <c r="N14" s="557"/>
      <c r="O14" s="557"/>
      <c r="P14" s="557"/>
      <c r="Q14" s="557"/>
      <c r="R14" s="557"/>
      <c r="S14" s="557"/>
      <c r="T14" s="557"/>
    </row>
    <row r="15" spans="1:20" s="537" customFormat="1" ht="18.75">
      <c r="A15" s="1396"/>
      <c r="B15" s="1396"/>
      <c r="C15" s="590"/>
      <c r="D15" s="590"/>
      <c r="F15" s="601"/>
      <c r="G15" s="544" t="s">
        <v>400</v>
      </c>
      <c r="H15" s="602"/>
      <c r="I15" s="603"/>
      <c r="J15" s="582"/>
      <c r="K15" s="557"/>
      <c r="L15" s="557"/>
      <c r="M15" s="557"/>
      <c r="N15" s="557"/>
      <c r="O15" s="557"/>
      <c r="P15" s="557"/>
      <c r="Q15" s="557"/>
      <c r="R15" s="557"/>
      <c r="S15" s="557"/>
      <c r="T15" s="557"/>
    </row>
    <row r="16" spans="1:20" s="537" customFormat="1" ht="18.75">
      <c r="A16" s="139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391" t="s">
        <v>570</v>
      </c>
      <c r="H19" s="139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413" t="s">
        <v>615</v>
      </c>
      <c r="M5" s="1413"/>
      <c r="N5" s="1413"/>
      <c r="O5" s="1413"/>
      <c r="P5" s="1413"/>
      <c r="Q5" s="1413"/>
      <c r="R5" s="1413"/>
      <c r="S5" s="1413"/>
      <c r="T5" s="1413"/>
      <c r="U5" s="465"/>
    </row>
    <row r="6" spans="1:34" ht="3" customHeight="1">
      <c r="J6" s="450"/>
      <c r="K6" s="450"/>
      <c r="L6" s="446"/>
      <c r="M6" s="446"/>
      <c r="N6" s="446"/>
      <c r="O6" s="449"/>
      <c r="P6" s="449"/>
      <c r="Q6" s="449"/>
      <c r="R6" s="449"/>
      <c r="S6" s="449"/>
      <c r="T6" s="449"/>
      <c r="U6" s="446"/>
    </row>
    <row r="7" spans="1:34"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34"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633"/>
      <c r="X8" s="557"/>
      <c r="Y8" s="557"/>
      <c r="Z8" s="557"/>
      <c r="AA8" s="557"/>
      <c r="AB8" s="557"/>
      <c r="AC8" s="557"/>
      <c r="AD8" s="557"/>
      <c r="AE8" s="557"/>
      <c r="AF8" s="557"/>
      <c r="AG8" s="557"/>
      <c r="AH8" s="557"/>
    </row>
    <row r="9" spans="1:34"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633"/>
      <c r="X9" s="473"/>
      <c r="Y9" s="473"/>
      <c r="Z9" s="473"/>
      <c r="AA9" s="473"/>
      <c r="AB9" s="473"/>
      <c r="AC9" s="473"/>
      <c r="AD9" s="473"/>
      <c r="AE9" s="473"/>
      <c r="AF9" s="473"/>
      <c r="AG9" s="473"/>
      <c r="AH9" s="473"/>
    </row>
    <row r="10" spans="1:34"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34" s="460" customFormat="1" ht="11.25" hidden="1">
      <c r="A11" s="473"/>
      <c r="B11" s="473"/>
      <c r="C11" s="473"/>
      <c r="D11" s="473"/>
      <c r="E11" s="473"/>
      <c r="F11" s="473"/>
      <c r="G11" s="473"/>
      <c r="H11" s="473"/>
      <c r="L11" s="520"/>
      <c r="M11" s="520"/>
      <c r="N11" s="534"/>
      <c r="O11" s="549"/>
      <c r="P11" s="549"/>
      <c r="Q11" s="549"/>
      <c r="R11" s="549"/>
      <c r="S11" s="549"/>
      <c r="T11" s="549"/>
      <c r="U11" s="471" t="s">
        <v>370</v>
      </c>
      <c r="X11" s="473"/>
      <c r="Y11" s="473"/>
      <c r="Z11" s="473"/>
      <c r="AA11" s="473"/>
      <c r="AB11" s="473"/>
      <c r="AC11" s="473"/>
      <c r="AD11" s="473"/>
      <c r="AE11" s="473"/>
      <c r="AF11" s="473"/>
      <c r="AG11" s="473"/>
      <c r="AH11" s="473"/>
    </row>
    <row r="12" spans="1:34" ht="15" customHeight="1">
      <c r="J12" s="450"/>
      <c r="K12" s="450"/>
      <c r="L12" s="446"/>
      <c r="M12" s="446"/>
      <c r="N12" s="446"/>
      <c r="O12" s="1445"/>
      <c r="P12" s="1445"/>
      <c r="Q12" s="1445"/>
      <c r="R12" s="1445"/>
      <c r="S12" s="1445"/>
      <c r="T12" s="1445"/>
      <c r="U12" s="1445"/>
    </row>
    <row r="13" spans="1:34">
      <c r="J13" s="450"/>
      <c r="K13" s="450"/>
      <c r="L13" s="1350" t="s">
        <v>444</v>
      </c>
      <c r="M13" s="1350"/>
      <c r="N13" s="1350"/>
      <c r="O13" s="1350"/>
      <c r="P13" s="1350"/>
      <c r="Q13" s="1350"/>
      <c r="R13" s="1350"/>
      <c r="S13" s="1350"/>
      <c r="T13" s="1350"/>
      <c r="U13" s="1350"/>
      <c r="V13" s="1350"/>
      <c r="W13" s="1350" t="s">
        <v>445</v>
      </c>
    </row>
    <row r="14" spans="1:34" ht="14.25" customHeight="1">
      <c r="J14" s="450"/>
      <c r="K14" s="450"/>
      <c r="L14" s="1427" t="s">
        <v>90</v>
      </c>
      <c r="M14" s="1427" t="s">
        <v>601</v>
      </c>
      <c r="N14" s="489"/>
      <c r="O14" s="1428" t="s">
        <v>603</v>
      </c>
      <c r="P14" s="1429"/>
      <c r="Q14" s="1429"/>
      <c r="R14" s="1429"/>
      <c r="S14" s="1429"/>
      <c r="T14" s="1430"/>
      <c r="U14" s="1410" t="s">
        <v>338</v>
      </c>
      <c r="V14" s="1424" t="s">
        <v>273</v>
      </c>
      <c r="W14" s="1350"/>
    </row>
    <row r="15" spans="1:34" s="491" customFormat="1" ht="14.25" customHeight="1">
      <c r="A15" s="552"/>
      <c r="B15" s="552"/>
      <c r="C15" s="552"/>
      <c r="D15" s="552"/>
      <c r="E15" s="552"/>
      <c r="F15" s="552"/>
      <c r="G15" s="558"/>
      <c r="H15" s="558"/>
      <c r="I15" s="499"/>
      <c r="J15" s="497"/>
      <c r="K15" s="497"/>
      <c r="L15" s="1427"/>
      <c r="M15" s="1427"/>
      <c r="N15" s="489"/>
      <c r="O15" s="1433" t="s">
        <v>674</v>
      </c>
      <c r="P15" s="1431" t="s">
        <v>269</v>
      </c>
      <c r="Q15" s="1432"/>
      <c r="R15" s="1408" t="s">
        <v>614</v>
      </c>
      <c r="S15" s="1408"/>
      <c r="T15" s="1409"/>
      <c r="U15" s="1411"/>
      <c r="V15" s="1425"/>
      <c r="W15" s="1350"/>
      <c r="X15" s="552"/>
      <c r="Y15" s="552"/>
      <c r="Z15" s="552"/>
      <c r="AA15" s="552"/>
      <c r="AB15" s="552"/>
      <c r="AC15" s="552"/>
      <c r="AD15" s="552"/>
      <c r="AE15" s="552"/>
      <c r="AF15" s="552"/>
      <c r="AG15" s="552"/>
      <c r="AH15" s="552"/>
    </row>
    <row r="16" spans="1:34" ht="33.75">
      <c r="J16" s="450"/>
      <c r="K16" s="450"/>
      <c r="L16" s="1427"/>
      <c r="M16" s="1427"/>
      <c r="N16" s="488"/>
      <c r="O16" s="1434"/>
      <c r="P16" s="503" t="s">
        <v>669</v>
      </c>
      <c r="Q16" s="503" t="s">
        <v>670</v>
      </c>
      <c r="R16" s="504" t="s">
        <v>272</v>
      </c>
      <c r="S16" s="1422" t="s">
        <v>271</v>
      </c>
      <c r="T16" s="1423"/>
      <c r="U16" s="1412"/>
      <c r="V16" s="1426"/>
      <c r="W16" s="1350"/>
    </row>
    <row r="17" spans="1:35">
      <c r="J17" s="450"/>
      <c r="K17" s="458">
        <v>1</v>
      </c>
      <c r="L17" s="493" t="s">
        <v>91</v>
      </c>
      <c r="M17" s="493" t="s">
        <v>47</v>
      </c>
      <c r="N17" s="464" t="s">
        <v>47</v>
      </c>
      <c r="O17" s="456">
        <f ca="1">OFFSET(O17,0,-1)+1</f>
        <v>3</v>
      </c>
      <c r="P17" s="456">
        <f ca="1">OFFSET(P17,0,-1)+1</f>
        <v>4</v>
      </c>
      <c r="Q17" s="456">
        <f ca="1">OFFSET(Q17,0,-1)+1</f>
        <v>5</v>
      </c>
      <c r="R17" s="456">
        <f ca="1">OFFSET(R17,0,-1)+1</f>
        <v>6</v>
      </c>
      <c r="S17" s="1415">
        <f ca="1">OFFSET(S17,0,-1)+1</f>
        <v>7</v>
      </c>
      <c r="T17" s="1415"/>
      <c r="U17" s="456">
        <f ca="1">OFFSET(U17,0,-2)+1</f>
        <v>8</v>
      </c>
      <c r="V17" s="618">
        <f ca="1">OFFSET(V17,0,-1)</f>
        <v>8</v>
      </c>
      <c r="W17" s="456">
        <f ca="1">OFFSET(W17,0,-1)+1</f>
        <v>9</v>
      </c>
    </row>
    <row r="18" spans="1:35" ht="22.5">
      <c r="A18" s="1398">
        <v>1</v>
      </c>
      <c r="B18" s="904"/>
      <c r="C18" s="904"/>
      <c r="D18" s="904"/>
      <c r="E18" s="905"/>
      <c r="F18" s="906"/>
      <c r="G18" s="906"/>
      <c r="H18" s="906"/>
      <c r="I18" s="907"/>
      <c r="J18" s="902"/>
      <c r="K18" s="909"/>
      <c r="L18" s="560" t="e">
        <f ca="1">mergeValue(A18)</f>
        <v>#NAME?</v>
      </c>
      <c r="M18" s="608" t="s">
        <v>19</v>
      </c>
      <c r="N18" s="547"/>
      <c r="O18" s="1442"/>
      <c r="P18" s="1442"/>
      <c r="Q18" s="1442"/>
      <c r="R18" s="1442"/>
      <c r="S18" s="1442"/>
      <c r="T18" s="1442"/>
      <c r="U18" s="1442"/>
      <c r="V18" s="1442"/>
      <c r="W18" s="1121" t="s">
        <v>717</v>
      </c>
    </row>
    <row r="19" spans="1:35" ht="22.5">
      <c r="A19" s="1398"/>
      <c r="B19" s="1398">
        <v>1</v>
      </c>
      <c r="C19" s="904"/>
      <c r="D19" s="904"/>
      <c r="E19" s="906"/>
      <c r="F19" s="906"/>
      <c r="G19" s="906"/>
      <c r="H19" s="906"/>
      <c r="I19" s="901"/>
      <c r="J19" s="900"/>
      <c r="K19" s="903"/>
      <c r="L19" s="560" t="e">
        <f ca="1">mergeValue(A19) &amp;"."&amp; mergeValue(B19)</f>
        <v>#NAME?</v>
      </c>
      <c r="M19" s="514" t="s">
        <v>15</v>
      </c>
      <c r="N19" s="547"/>
      <c r="O19" s="1442"/>
      <c r="P19" s="1442"/>
      <c r="Q19" s="1442"/>
      <c r="R19" s="1442"/>
      <c r="S19" s="1442"/>
      <c r="T19" s="1442"/>
      <c r="U19" s="1442"/>
      <c r="V19" s="1442"/>
      <c r="W19" s="1121" t="s">
        <v>458</v>
      </c>
    </row>
    <row r="20" spans="1:35" ht="22.5">
      <c r="A20" s="1398"/>
      <c r="B20" s="1398"/>
      <c r="C20" s="1398">
        <v>1</v>
      </c>
      <c r="D20" s="904"/>
      <c r="E20" s="906"/>
      <c r="F20" s="906"/>
      <c r="G20" s="906"/>
      <c r="H20" s="906"/>
      <c r="I20" s="908"/>
      <c r="J20" s="900"/>
      <c r="K20" s="903"/>
      <c r="L20" s="560" t="e">
        <f ca="1">mergeValue(A20) &amp;"."&amp; mergeValue(B20)&amp;"."&amp; mergeValue(C20)</f>
        <v>#NAME?</v>
      </c>
      <c r="M20" s="515" t="s">
        <v>7</v>
      </c>
      <c r="N20" s="547"/>
      <c r="O20" s="1442"/>
      <c r="P20" s="1442"/>
      <c r="Q20" s="1442"/>
      <c r="R20" s="1442"/>
      <c r="S20" s="1442"/>
      <c r="T20" s="1442"/>
      <c r="U20" s="1442"/>
      <c r="V20" s="1442"/>
      <c r="W20" s="1121" t="s">
        <v>599</v>
      </c>
    </row>
    <row r="21" spans="1:35" ht="22.5">
      <c r="A21" s="1398"/>
      <c r="B21" s="1398"/>
      <c r="C21" s="1398"/>
      <c r="D21" s="1398">
        <v>1</v>
      </c>
      <c r="E21" s="906"/>
      <c r="F21" s="906"/>
      <c r="G21" s="906"/>
      <c r="H21" s="906"/>
      <c r="I21" s="908"/>
      <c r="J21" s="900"/>
      <c r="K21" s="903"/>
      <c r="L21" s="560" t="e">
        <f ca="1">mergeValue(A21) &amp;"."&amp; mergeValue(B21)&amp;"."&amp; mergeValue(C21)&amp;"."&amp; mergeValue(D21)</f>
        <v>#NAME?</v>
      </c>
      <c r="M21" s="516" t="s">
        <v>21</v>
      </c>
      <c r="N21" s="547"/>
      <c r="O21" s="1442"/>
      <c r="P21" s="1442"/>
      <c r="Q21" s="1442"/>
      <c r="R21" s="1442"/>
      <c r="S21" s="1442"/>
      <c r="T21" s="1442"/>
      <c r="U21" s="1442"/>
      <c r="V21" s="1442"/>
      <c r="W21" s="1121" t="s">
        <v>600</v>
      </c>
    </row>
    <row r="22" spans="1:35" ht="11.25" hidden="1" customHeight="1">
      <c r="A22" s="1398"/>
      <c r="B22" s="1398"/>
      <c r="C22" s="1398"/>
      <c r="D22" s="1398"/>
      <c r="E22" s="1398">
        <v>1</v>
      </c>
      <c r="F22" s="906"/>
      <c r="G22" s="906"/>
      <c r="H22" s="904">
        <v>1</v>
      </c>
      <c r="I22" s="1398">
        <v>1</v>
      </c>
      <c r="J22" s="906"/>
      <c r="K22" s="911"/>
      <c r="L22" s="560"/>
      <c r="M22" s="522"/>
      <c r="N22" s="548"/>
      <c r="O22" s="598"/>
      <c r="P22" s="598"/>
      <c r="Q22" s="598"/>
      <c r="R22" s="598"/>
      <c r="S22" s="598"/>
      <c r="T22" s="598"/>
      <c r="U22" s="598"/>
      <c r="V22" s="476"/>
      <c r="W22" s="1082"/>
    </row>
    <row r="23" spans="1:35" ht="33.75">
      <c r="A23" s="1398"/>
      <c r="B23" s="1398"/>
      <c r="C23" s="1398"/>
      <c r="D23" s="1398"/>
      <c r="E23" s="1398"/>
      <c r="F23" s="1398">
        <v>1</v>
      </c>
      <c r="G23" s="904"/>
      <c r="H23" s="904"/>
      <c r="I23" s="1398"/>
      <c r="J23" s="1398">
        <v>1</v>
      </c>
      <c r="K23" s="912"/>
      <c r="L23" s="560" t="e">
        <f ca="1">mergeValue(A23) &amp;"."&amp; mergeValue(B23)&amp;"."&amp; mergeValue(C23)&amp;"."&amp; mergeValue(D23)&amp;"."&amp;  mergeValue(F23)</f>
        <v>#NAME?</v>
      </c>
      <c r="M23" s="523" t="s">
        <v>9</v>
      </c>
      <c r="N23" s="548"/>
      <c r="O23" s="1400"/>
      <c r="P23" s="1400"/>
      <c r="Q23" s="1400"/>
      <c r="R23" s="1400"/>
      <c r="S23" s="1400"/>
      <c r="T23" s="1400"/>
      <c r="U23" s="1400"/>
      <c r="V23" s="1400"/>
      <c r="W23" s="1121" t="s">
        <v>719</v>
      </c>
      <c r="Y23" s="472" t="e">
        <f ca="1">strCheckUnique(Z23:Z26)</f>
        <v>#NAME?</v>
      </c>
      <c r="AA23" s="472"/>
    </row>
    <row r="24" spans="1:35" ht="99" customHeight="1">
      <c r="A24" s="1398"/>
      <c r="B24" s="1398"/>
      <c r="C24" s="1398"/>
      <c r="D24" s="1398"/>
      <c r="E24" s="1398"/>
      <c r="F24" s="1398"/>
      <c r="G24" s="904">
        <v>1</v>
      </c>
      <c r="H24" s="904"/>
      <c r="I24" s="1398"/>
      <c r="J24" s="1398"/>
      <c r="K24" s="912">
        <v>1</v>
      </c>
      <c r="L24" s="560" t="e">
        <f ca="1">mergeValue(A24) &amp;"."&amp; mergeValue(B24)&amp;"."&amp; mergeValue(C24)&amp;"."&amp; mergeValue(D24)&amp;"."&amp; mergeValue(F24)&amp;"."&amp; mergeValue(G24)</f>
        <v>#NAME?</v>
      </c>
      <c r="M24" s="1081"/>
      <c r="N24" s="553"/>
      <c r="O24" s="530"/>
      <c r="P24" s="530"/>
      <c r="Q24" s="1033"/>
      <c r="R24" s="1404"/>
      <c r="S24" s="1406" t="s">
        <v>82</v>
      </c>
      <c r="T24" s="1404"/>
      <c r="U24" s="1406" t="s">
        <v>83</v>
      </c>
      <c r="V24" s="545"/>
      <c r="W24" s="1416" t="s">
        <v>732</v>
      </c>
      <c r="X24" s="468" t="e">
        <f ca="1">strCheckDate(O25:V25)</f>
        <v>#NAME?</v>
      </c>
      <c r="Y24" s="472"/>
      <c r="Z24" s="472" t="str">
        <f>IF(M24="","",M24 )</f>
        <v/>
      </c>
      <c r="AA24" s="472"/>
      <c r="AB24" s="472"/>
      <c r="AC24" s="472"/>
    </row>
    <row r="25" spans="1:35" ht="11.25" hidden="1">
      <c r="A25" s="1398"/>
      <c r="B25" s="1398"/>
      <c r="C25" s="1398"/>
      <c r="D25" s="1398"/>
      <c r="E25" s="1398"/>
      <c r="F25" s="1398"/>
      <c r="G25" s="904"/>
      <c r="H25" s="904"/>
      <c r="I25" s="1398"/>
      <c r="J25" s="1398"/>
      <c r="K25" s="912"/>
      <c r="L25" s="567"/>
      <c r="M25" s="613"/>
      <c r="N25" s="553"/>
      <c r="O25" s="530"/>
      <c r="P25" s="530"/>
      <c r="Q25" s="551" t="str">
        <f>R24 &amp; "-" &amp; T24</f>
        <v>-</v>
      </c>
      <c r="R25" s="1405"/>
      <c r="S25" s="1406"/>
      <c r="T25" s="1405"/>
      <c r="U25" s="1406"/>
      <c r="V25" s="545"/>
      <c r="W25" s="1417"/>
    </row>
    <row r="26" spans="1:35" s="444" customFormat="1" ht="15" customHeight="1">
      <c r="A26" s="1398"/>
      <c r="B26" s="1398"/>
      <c r="C26" s="1398"/>
      <c r="D26" s="1398"/>
      <c r="E26" s="1398"/>
      <c r="F26" s="1398"/>
      <c r="G26" s="906"/>
      <c r="H26" s="904"/>
      <c r="I26" s="1398"/>
      <c r="J26" s="1398"/>
      <c r="K26" s="911"/>
      <c r="L26" s="506"/>
      <c r="M26" s="524" t="s">
        <v>24</v>
      </c>
      <c r="N26" s="519"/>
      <c r="O26" s="513"/>
      <c r="P26" s="513"/>
      <c r="Q26" s="513"/>
      <c r="R26" s="540"/>
      <c r="S26" s="532"/>
      <c r="T26" s="531"/>
      <c r="U26" s="519"/>
      <c r="V26" s="528"/>
      <c r="W26" s="1418"/>
      <c r="X26" s="469"/>
      <c r="Y26" s="469"/>
      <c r="Z26" s="469"/>
      <c r="AA26" s="469"/>
      <c r="AB26" s="469"/>
      <c r="AC26" s="469"/>
      <c r="AD26" s="469"/>
      <c r="AE26" s="469"/>
      <c r="AF26" s="469"/>
      <c r="AG26" s="469"/>
      <c r="AH26" s="469"/>
    </row>
    <row r="27" spans="1:35" s="444" customFormat="1" ht="15" customHeight="1">
      <c r="A27" s="1398"/>
      <c r="B27" s="1398"/>
      <c r="C27" s="1398"/>
      <c r="D27" s="1398"/>
      <c r="E27" s="1398"/>
      <c r="F27" s="906"/>
      <c r="G27" s="906"/>
      <c r="H27" s="904"/>
      <c r="I27" s="1398"/>
      <c r="J27" s="906"/>
      <c r="K27" s="911"/>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5" s="444" customFormat="1" ht="15" hidden="1" customHeight="1">
      <c r="A28" s="1398"/>
      <c r="B28" s="1398"/>
      <c r="C28" s="1398"/>
      <c r="D28" s="1398"/>
      <c r="E28" s="910"/>
      <c r="F28" s="906"/>
      <c r="G28" s="906"/>
      <c r="H28" s="906"/>
      <c r="I28" s="902"/>
      <c r="J28" s="899"/>
      <c r="K28" s="909"/>
      <c r="L28" s="506"/>
      <c r="M28" s="519"/>
      <c r="N28" s="519"/>
      <c r="O28" s="519"/>
      <c r="P28" s="519"/>
      <c r="Q28" s="519"/>
      <c r="R28" s="519"/>
      <c r="S28" s="519"/>
      <c r="T28" s="519"/>
      <c r="U28" s="519"/>
      <c r="V28" s="532"/>
      <c r="W28" s="528"/>
      <c r="X28" s="469"/>
      <c r="Y28" s="469"/>
      <c r="Z28" s="469"/>
      <c r="AA28" s="469"/>
      <c r="AB28" s="469"/>
      <c r="AC28" s="469"/>
      <c r="AD28" s="469"/>
      <c r="AE28" s="469"/>
      <c r="AF28" s="469"/>
      <c r="AG28" s="469"/>
      <c r="AH28" s="469"/>
      <c r="AI28" s="469"/>
    </row>
    <row r="29" spans="1:35" s="444" customFormat="1" ht="15" customHeight="1">
      <c r="A29" s="1398"/>
      <c r="B29" s="1398"/>
      <c r="C29" s="1398"/>
      <c r="D29" s="910"/>
      <c r="E29" s="910"/>
      <c r="F29" s="906"/>
      <c r="G29" s="906"/>
      <c r="H29" s="906"/>
      <c r="I29" s="902"/>
      <c r="J29" s="899"/>
      <c r="K29" s="909"/>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5" s="444" customFormat="1" ht="15" customHeight="1">
      <c r="A30" s="1398"/>
      <c r="B30" s="1398"/>
      <c r="C30" s="910"/>
      <c r="D30" s="910"/>
      <c r="E30" s="910"/>
      <c r="F30" s="910"/>
      <c r="G30" s="915"/>
      <c r="H30" s="902"/>
      <c r="I30" s="913"/>
      <c r="J30" s="899"/>
      <c r="K30" s="914"/>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5" s="444" customFormat="1" ht="15" customHeight="1">
      <c r="A31" s="1398"/>
      <c r="B31" s="910"/>
      <c r="C31" s="910"/>
      <c r="D31" s="910"/>
      <c r="E31" s="910"/>
      <c r="F31" s="910"/>
      <c r="G31" s="915"/>
      <c r="H31" s="902"/>
      <c r="I31" s="902"/>
      <c r="J31" s="899"/>
      <c r="K31" s="909"/>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5" s="444" customFormat="1" ht="15" customHeight="1">
      <c r="A32" s="898"/>
      <c r="B32" s="898"/>
      <c r="C32" s="898"/>
      <c r="D32" s="898"/>
      <c r="E32" s="898"/>
      <c r="F32" s="898"/>
      <c r="G32" s="898"/>
      <c r="H32" s="898"/>
      <c r="I32" s="898"/>
      <c r="J32" s="898"/>
      <c r="K32" s="898"/>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41.75" customHeight="1">
      <c r="L34" s="1">
        <v>1</v>
      </c>
      <c r="M34" s="1391" t="s">
        <v>733</v>
      </c>
      <c r="N34" s="1391"/>
      <c r="O34" s="1391"/>
      <c r="P34" s="1391"/>
      <c r="Q34" s="1391"/>
      <c r="R34" s="1391"/>
      <c r="S34" s="1391"/>
      <c r="T34" s="1391"/>
      <c r="U34" s="1391"/>
      <c r="V34" s="1391"/>
      <c r="W34" s="1391"/>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392" t="s">
        <v>469</v>
      </c>
      <c r="G2" s="1393"/>
      <c r="H2" s="1394"/>
      <c r="I2" s="406"/>
    </row>
    <row r="3" spans="1:20" ht="3" customHeight="1"/>
    <row r="4" spans="1:20" s="182" customFormat="1" ht="11.25">
      <c r="A4" s="206"/>
      <c r="B4" s="206"/>
      <c r="C4" s="206"/>
      <c r="D4" s="206"/>
      <c r="F4" s="1350" t="s">
        <v>444</v>
      </c>
      <c r="G4" s="1350"/>
      <c r="H4" s="1350"/>
      <c r="I4" s="139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39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23.09.2019</v>
      </c>
      <c r="I7" s="188" t="s">
        <v>471</v>
      </c>
      <c r="J7" s="311"/>
      <c r="K7" s="206"/>
      <c r="L7" s="206"/>
      <c r="M7" s="206"/>
      <c r="N7" s="206"/>
      <c r="O7" s="206"/>
      <c r="P7" s="206"/>
      <c r="Q7" s="206"/>
      <c r="R7" s="206"/>
      <c r="S7" s="206"/>
      <c r="T7" s="206"/>
    </row>
    <row r="8" spans="1:20" s="182" customFormat="1" ht="45">
      <c r="A8" s="1396">
        <v>1</v>
      </c>
      <c r="B8" s="206"/>
      <c r="C8" s="206"/>
      <c r="D8" s="206"/>
      <c r="F8" s="312" t="e">
        <f ca="1">"2." &amp;mergeValue(A8)</f>
        <v>#NAME?</v>
      </c>
      <c r="G8" s="388" t="s">
        <v>472</v>
      </c>
      <c r="H8" s="297" t="str">
        <f>IF('Перечень тарифов'!R26="","наименование отсутствует","" &amp; 'Перечень тарифов'!R26 &amp; "")</f>
        <v>наименование отсутствует</v>
      </c>
      <c r="I8" s="188" t="s">
        <v>567</v>
      </c>
      <c r="J8" s="311"/>
      <c r="K8" s="206"/>
      <c r="L8" s="206"/>
      <c r="M8" s="206"/>
      <c r="N8" s="206"/>
      <c r="O8" s="206"/>
      <c r="P8" s="206"/>
      <c r="Q8" s="206"/>
      <c r="R8" s="206"/>
      <c r="S8" s="206"/>
      <c r="T8" s="206"/>
    </row>
    <row r="9" spans="1:20" s="182" customFormat="1" ht="22.5">
      <c r="A9" s="1396"/>
      <c r="B9" s="206"/>
      <c r="C9" s="206"/>
      <c r="D9" s="206"/>
      <c r="F9" s="312" t="e">
        <f ca="1">"3." &amp;mergeValue(A9)</f>
        <v>#NAME?</v>
      </c>
      <c r="G9" s="388" t="s">
        <v>473</v>
      </c>
      <c r="H9" s="297"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9" s="188" t="s">
        <v>565</v>
      </c>
      <c r="J9" s="311"/>
      <c r="K9" s="206"/>
      <c r="L9" s="206"/>
      <c r="M9" s="206"/>
      <c r="N9" s="206"/>
      <c r="O9" s="206"/>
      <c r="P9" s="206"/>
      <c r="Q9" s="206"/>
      <c r="R9" s="206"/>
      <c r="S9" s="206"/>
      <c r="T9" s="206"/>
    </row>
    <row r="10" spans="1:20" s="182" customFormat="1" ht="22.5">
      <c r="A10" s="139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396"/>
      <c r="B11" s="1396">
        <v>1</v>
      </c>
      <c r="C11" s="320"/>
      <c r="D11" s="320"/>
      <c r="F11" s="312" t="e">
        <f ca="1">"4."&amp;mergeValue(A11) &amp;"."&amp;mergeValue(B11)</f>
        <v>#NAME?</v>
      </c>
      <c r="G11" s="304" t="s">
        <v>569</v>
      </c>
      <c r="H11" s="297" t="str">
        <f>IF(region_name="","",region_name)</f>
        <v>Ленинградская область</v>
      </c>
      <c r="I11" s="188" t="s">
        <v>477</v>
      </c>
      <c r="J11" s="311"/>
      <c r="K11" s="206"/>
      <c r="L11" s="206"/>
      <c r="M11" s="206"/>
      <c r="N11" s="206"/>
      <c r="O11" s="206"/>
      <c r="P11" s="206"/>
      <c r="Q11" s="206"/>
      <c r="R11" s="206"/>
      <c r="S11" s="206"/>
      <c r="T11" s="206"/>
    </row>
    <row r="12" spans="1:20" s="182" customFormat="1" ht="22.5">
      <c r="A12" s="1396"/>
      <c r="B12" s="1396"/>
      <c r="C12" s="1396">
        <v>1</v>
      </c>
      <c r="D12" s="320"/>
      <c r="F12" s="312" t="e">
        <f ca="1">"4."&amp;mergeValue(A12) &amp;"."&amp;mergeValue(B12)&amp;"."&amp;mergeValue(C12)</f>
        <v>#NAME?</v>
      </c>
      <c r="G12" s="317" t="s">
        <v>475</v>
      </c>
      <c r="H12" s="297" t="str">
        <f>IF(Территории!H13="","","" &amp; Территории!H13 &amp; "")</f>
        <v>Тосненский муниципальный район</v>
      </c>
      <c r="I12" s="188" t="s">
        <v>478</v>
      </c>
      <c r="J12" s="311"/>
      <c r="K12" s="206"/>
      <c r="L12" s="206"/>
      <c r="M12" s="206"/>
      <c r="N12" s="206"/>
      <c r="O12" s="206"/>
      <c r="P12" s="206"/>
      <c r="Q12" s="206"/>
      <c r="R12" s="206"/>
      <c r="S12" s="206"/>
      <c r="T12" s="206"/>
    </row>
    <row r="13" spans="1:20" s="182" customFormat="1" ht="56.25">
      <c r="A13" s="1396"/>
      <c r="B13" s="1396"/>
      <c r="C13" s="1396"/>
      <c r="D13" s="320">
        <v>1</v>
      </c>
      <c r="F13" s="312" t="e">
        <f ca="1">"4."&amp;mergeValue(A13) &amp;"."&amp;mergeValue(B13)&amp;"."&amp;mergeValue(C13)&amp;"."&amp;mergeValue(D13)</f>
        <v>#NAME?</v>
      </c>
      <c r="G13" s="391" t="s">
        <v>476</v>
      </c>
      <c r="H13" s="297" t="str">
        <f>IF(Территории!R14="","","" &amp; Территории!R14 &amp; "")</f>
        <v>Тельмановское (41648443)</v>
      </c>
      <c r="I13" s="1289" t="s">
        <v>568</v>
      </c>
      <c r="J13" s="311"/>
      <c r="K13" s="206"/>
      <c r="L13" s="206"/>
      <c r="M13" s="206"/>
      <c r="N13" s="206"/>
      <c r="O13" s="206"/>
      <c r="P13" s="206"/>
      <c r="Q13" s="206"/>
      <c r="R13" s="206"/>
      <c r="S13" s="206"/>
      <c r="T13" s="206"/>
    </row>
    <row r="14" spans="1:20" s="306" customFormat="1" ht="3" customHeight="1">
      <c r="A14" s="307"/>
      <c r="B14" s="307"/>
      <c r="C14" s="307"/>
      <c r="D14" s="307"/>
      <c r="F14" s="321"/>
      <c r="G14" s="322"/>
      <c r="H14" s="323"/>
      <c r="I14" s="324"/>
      <c r="J14" s="307"/>
      <c r="K14" s="307"/>
      <c r="L14" s="307"/>
      <c r="M14" s="307"/>
      <c r="N14" s="307"/>
      <c r="O14" s="307"/>
      <c r="P14" s="307"/>
      <c r="Q14" s="307"/>
      <c r="R14" s="307"/>
      <c r="S14" s="307"/>
      <c r="T14" s="307"/>
    </row>
    <row r="15" spans="1:20" s="306" customFormat="1" ht="15" customHeight="1">
      <c r="A15" s="307"/>
      <c r="B15" s="307"/>
      <c r="C15" s="307"/>
      <c r="D15" s="307"/>
      <c r="F15" s="305"/>
      <c r="G15" s="1391" t="s">
        <v>570</v>
      </c>
      <c r="H15" s="1391"/>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Q31"/>
  <sheetViews>
    <sheetView showGridLines="0" topLeftCell="AN4" zoomScaleNormal="100" workbookViewId="0">
      <selection activeCell="BI24" sqref="BI24:BI25"/>
    </sheetView>
  </sheetViews>
  <sheetFormatPr defaultColWidth="10.5703125" defaultRowHeight="14.25"/>
  <cols>
    <col min="1" max="6" width="10.5703125" style="468" hidden="1" customWidth="1"/>
    <col min="7" max="8" width="11.140625" style="474"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6" width="23.7109375" style="445" customWidth="1"/>
    <col min="17"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customWidth="1"/>
    <col min="27" max="28" width="23.7109375" style="1176" customWidth="1"/>
    <col min="29" max="33" width="23.7109375" style="1176" hidden="1" customWidth="1"/>
    <col min="34" max="34" width="1.7109375" style="1176" hidden="1" customWidth="1"/>
    <col min="35" max="35" width="11.7109375" style="1176" customWidth="1"/>
    <col min="36" max="36" width="3.7109375" style="1176" customWidth="1"/>
    <col min="37" max="37" width="11.7109375" style="1176" customWidth="1"/>
    <col min="38" max="38" width="8.5703125" style="1176" customWidth="1"/>
    <col min="39" max="40" width="23.7109375" style="1176" customWidth="1"/>
    <col min="41" max="45" width="23.7109375" style="1176" hidden="1" customWidth="1"/>
    <col min="46" max="46" width="1.7109375" style="1176" hidden="1" customWidth="1"/>
    <col min="47" max="47" width="11.7109375" style="1176" customWidth="1"/>
    <col min="48" max="48" width="3.7109375" style="1176" customWidth="1"/>
    <col min="49" max="49" width="11.7109375" style="1176" customWidth="1"/>
    <col min="50" max="50" width="8.5703125" style="1176" customWidth="1"/>
    <col min="51" max="52" width="23.7109375" style="1176" customWidth="1"/>
    <col min="53" max="57" width="23.7109375" style="1176" hidden="1" customWidth="1"/>
    <col min="58" max="58" width="1.7109375" style="1176" hidden="1" customWidth="1"/>
    <col min="59" max="59" width="11.7109375" style="1176" customWidth="1"/>
    <col min="60" max="60" width="3.7109375" style="1176" customWidth="1"/>
    <col min="61" max="61" width="11.7109375" style="1176" customWidth="1"/>
    <col min="62" max="62" width="8.5703125" style="1176" hidden="1" customWidth="1"/>
    <col min="63" max="63" width="4.7109375" style="445" customWidth="1"/>
    <col min="64" max="64" width="115.7109375" style="445" customWidth="1"/>
    <col min="65" max="69" width="10.5703125" style="468"/>
    <col min="70" max="285" width="10.5703125" style="445"/>
    <col min="286" max="293" width="0" style="445" hidden="1" customWidth="1"/>
    <col min="294" max="296" width="3.7109375" style="445" customWidth="1"/>
    <col min="297" max="297" width="12.7109375" style="445" customWidth="1"/>
    <col min="298" max="298" width="47.42578125" style="445" customWidth="1"/>
    <col min="299" max="307" width="0" style="445" hidden="1" customWidth="1"/>
    <col min="308" max="308" width="11.7109375" style="445" customWidth="1"/>
    <col min="309" max="309" width="6.42578125" style="445" bestFit="1" customWidth="1"/>
    <col min="310" max="310" width="11.7109375" style="445" customWidth="1"/>
    <col min="311" max="311" width="0" style="445" hidden="1" customWidth="1"/>
    <col min="312" max="312" width="3.7109375" style="445" customWidth="1"/>
    <col min="313" max="313" width="11.140625" style="445" bestFit="1" customWidth="1"/>
    <col min="314" max="541" width="10.5703125" style="445"/>
    <col min="542" max="549" width="0" style="445" hidden="1" customWidth="1"/>
    <col min="550" max="552" width="3.7109375" style="445" customWidth="1"/>
    <col min="553" max="553" width="12.7109375" style="445" customWidth="1"/>
    <col min="554" max="554" width="47.42578125" style="445" customWidth="1"/>
    <col min="555" max="563" width="0" style="445" hidden="1" customWidth="1"/>
    <col min="564" max="564" width="11.7109375" style="445" customWidth="1"/>
    <col min="565" max="565" width="6.42578125" style="445" bestFit="1" customWidth="1"/>
    <col min="566" max="566" width="11.7109375" style="445" customWidth="1"/>
    <col min="567" max="567" width="0" style="445" hidden="1" customWidth="1"/>
    <col min="568" max="568" width="3.7109375" style="445" customWidth="1"/>
    <col min="569" max="569" width="11.140625" style="445" bestFit="1" customWidth="1"/>
    <col min="570" max="797" width="10.5703125" style="445"/>
    <col min="798" max="805" width="0" style="445" hidden="1" customWidth="1"/>
    <col min="806" max="808" width="3.7109375" style="445" customWidth="1"/>
    <col min="809" max="809" width="12.7109375" style="445" customWidth="1"/>
    <col min="810" max="810" width="47.42578125" style="445" customWidth="1"/>
    <col min="811" max="819" width="0" style="445" hidden="1" customWidth="1"/>
    <col min="820" max="820" width="11.7109375" style="445" customWidth="1"/>
    <col min="821" max="821" width="6.42578125" style="445" bestFit="1" customWidth="1"/>
    <col min="822" max="822" width="11.7109375" style="445" customWidth="1"/>
    <col min="823" max="823" width="0" style="445" hidden="1" customWidth="1"/>
    <col min="824" max="824" width="3.7109375" style="445" customWidth="1"/>
    <col min="825" max="825" width="11.140625" style="445" bestFit="1" customWidth="1"/>
    <col min="826" max="1053" width="10.5703125" style="445"/>
    <col min="1054" max="1061" width="0" style="445" hidden="1" customWidth="1"/>
    <col min="1062" max="1064" width="3.7109375" style="445" customWidth="1"/>
    <col min="1065" max="1065" width="12.7109375" style="445" customWidth="1"/>
    <col min="1066" max="1066" width="47.42578125" style="445" customWidth="1"/>
    <col min="1067" max="1075" width="0" style="445" hidden="1" customWidth="1"/>
    <col min="1076" max="1076" width="11.7109375" style="445" customWidth="1"/>
    <col min="1077" max="1077" width="6.42578125" style="445" bestFit="1" customWidth="1"/>
    <col min="1078" max="1078" width="11.7109375" style="445" customWidth="1"/>
    <col min="1079" max="1079" width="0" style="445" hidden="1" customWidth="1"/>
    <col min="1080" max="1080" width="3.7109375" style="445" customWidth="1"/>
    <col min="1081" max="1081" width="11.140625" style="445" bestFit="1" customWidth="1"/>
    <col min="1082" max="1309" width="10.5703125" style="445"/>
    <col min="1310" max="1317" width="0" style="445" hidden="1" customWidth="1"/>
    <col min="1318" max="1320" width="3.7109375" style="445" customWidth="1"/>
    <col min="1321" max="1321" width="12.7109375" style="445" customWidth="1"/>
    <col min="1322" max="1322" width="47.42578125" style="445" customWidth="1"/>
    <col min="1323" max="1331" width="0" style="445" hidden="1" customWidth="1"/>
    <col min="1332" max="1332" width="11.7109375" style="445" customWidth="1"/>
    <col min="1333" max="1333" width="6.42578125" style="445" bestFit="1" customWidth="1"/>
    <col min="1334" max="1334" width="11.7109375" style="445" customWidth="1"/>
    <col min="1335" max="1335" width="0" style="445" hidden="1" customWidth="1"/>
    <col min="1336" max="1336" width="3.7109375" style="445" customWidth="1"/>
    <col min="1337" max="1337" width="11.140625" style="445" bestFit="1" customWidth="1"/>
    <col min="1338" max="1565" width="10.5703125" style="445"/>
    <col min="1566" max="1573" width="0" style="445" hidden="1" customWidth="1"/>
    <col min="1574" max="1576" width="3.7109375" style="445" customWidth="1"/>
    <col min="1577" max="1577" width="12.7109375" style="445" customWidth="1"/>
    <col min="1578" max="1578" width="47.42578125" style="445" customWidth="1"/>
    <col min="1579" max="1587" width="0" style="445" hidden="1" customWidth="1"/>
    <col min="1588" max="1588" width="11.7109375" style="445" customWidth="1"/>
    <col min="1589" max="1589" width="6.42578125" style="445" bestFit="1" customWidth="1"/>
    <col min="1590" max="1590" width="11.7109375" style="445" customWidth="1"/>
    <col min="1591" max="1591" width="0" style="445" hidden="1" customWidth="1"/>
    <col min="1592" max="1592" width="3.7109375" style="445" customWidth="1"/>
    <col min="1593" max="1593" width="11.140625" style="445" bestFit="1" customWidth="1"/>
    <col min="1594" max="1821" width="10.5703125" style="445"/>
    <col min="1822" max="1829" width="0" style="445" hidden="1" customWidth="1"/>
    <col min="1830" max="1832" width="3.7109375" style="445" customWidth="1"/>
    <col min="1833" max="1833" width="12.7109375" style="445" customWidth="1"/>
    <col min="1834" max="1834" width="47.42578125" style="445" customWidth="1"/>
    <col min="1835" max="1843" width="0" style="445" hidden="1" customWidth="1"/>
    <col min="1844" max="1844" width="11.7109375" style="445" customWidth="1"/>
    <col min="1845" max="1845" width="6.42578125" style="445" bestFit="1" customWidth="1"/>
    <col min="1846" max="1846" width="11.7109375" style="445" customWidth="1"/>
    <col min="1847" max="1847" width="0" style="445" hidden="1" customWidth="1"/>
    <col min="1848" max="1848" width="3.7109375" style="445" customWidth="1"/>
    <col min="1849" max="1849" width="11.140625" style="445" bestFit="1" customWidth="1"/>
    <col min="1850" max="2077" width="10.5703125" style="445"/>
    <col min="2078" max="2085" width="0" style="445" hidden="1" customWidth="1"/>
    <col min="2086" max="2088" width="3.7109375" style="445" customWidth="1"/>
    <col min="2089" max="2089" width="12.7109375" style="445" customWidth="1"/>
    <col min="2090" max="2090" width="47.42578125" style="445" customWidth="1"/>
    <col min="2091" max="2099" width="0" style="445" hidden="1" customWidth="1"/>
    <col min="2100" max="2100" width="11.7109375" style="445" customWidth="1"/>
    <col min="2101" max="2101" width="6.42578125" style="445" bestFit="1" customWidth="1"/>
    <col min="2102" max="2102" width="11.7109375" style="445" customWidth="1"/>
    <col min="2103" max="2103" width="0" style="445" hidden="1" customWidth="1"/>
    <col min="2104" max="2104" width="3.7109375" style="445" customWidth="1"/>
    <col min="2105" max="2105" width="11.140625" style="445" bestFit="1" customWidth="1"/>
    <col min="2106" max="2333" width="10.5703125" style="445"/>
    <col min="2334" max="2341" width="0" style="445" hidden="1" customWidth="1"/>
    <col min="2342" max="2344" width="3.7109375" style="445" customWidth="1"/>
    <col min="2345" max="2345" width="12.7109375" style="445" customWidth="1"/>
    <col min="2346" max="2346" width="47.42578125" style="445" customWidth="1"/>
    <col min="2347" max="2355" width="0" style="445" hidden="1" customWidth="1"/>
    <col min="2356" max="2356" width="11.7109375" style="445" customWidth="1"/>
    <col min="2357" max="2357" width="6.42578125" style="445" bestFit="1" customWidth="1"/>
    <col min="2358" max="2358" width="11.7109375" style="445" customWidth="1"/>
    <col min="2359" max="2359" width="0" style="445" hidden="1" customWidth="1"/>
    <col min="2360" max="2360" width="3.7109375" style="445" customWidth="1"/>
    <col min="2361" max="2361" width="11.140625" style="445" bestFit="1" customWidth="1"/>
    <col min="2362" max="2589" width="10.5703125" style="445"/>
    <col min="2590" max="2597" width="0" style="445" hidden="1" customWidth="1"/>
    <col min="2598" max="2600" width="3.7109375" style="445" customWidth="1"/>
    <col min="2601" max="2601" width="12.7109375" style="445" customWidth="1"/>
    <col min="2602" max="2602" width="47.42578125" style="445" customWidth="1"/>
    <col min="2603" max="2611" width="0" style="445" hidden="1" customWidth="1"/>
    <col min="2612" max="2612" width="11.7109375" style="445" customWidth="1"/>
    <col min="2613" max="2613" width="6.42578125" style="445" bestFit="1" customWidth="1"/>
    <col min="2614" max="2614" width="11.7109375" style="445" customWidth="1"/>
    <col min="2615" max="2615" width="0" style="445" hidden="1" customWidth="1"/>
    <col min="2616" max="2616" width="3.7109375" style="445" customWidth="1"/>
    <col min="2617" max="2617" width="11.140625" style="445" bestFit="1" customWidth="1"/>
    <col min="2618" max="2845" width="10.5703125" style="445"/>
    <col min="2846" max="2853" width="0" style="445" hidden="1" customWidth="1"/>
    <col min="2854" max="2856" width="3.7109375" style="445" customWidth="1"/>
    <col min="2857" max="2857" width="12.7109375" style="445" customWidth="1"/>
    <col min="2858" max="2858" width="47.42578125" style="445" customWidth="1"/>
    <col min="2859" max="2867" width="0" style="445" hidden="1" customWidth="1"/>
    <col min="2868" max="2868" width="11.7109375" style="445" customWidth="1"/>
    <col min="2869" max="2869" width="6.42578125" style="445" bestFit="1" customWidth="1"/>
    <col min="2870" max="2870" width="11.7109375" style="445" customWidth="1"/>
    <col min="2871" max="2871" width="0" style="445" hidden="1" customWidth="1"/>
    <col min="2872" max="2872" width="3.7109375" style="445" customWidth="1"/>
    <col min="2873" max="2873" width="11.140625" style="445" bestFit="1" customWidth="1"/>
    <col min="2874" max="3101" width="10.5703125" style="445"/>
    <col min="3102" max="3109" width="0" style="445" hidden="1" customWidth="1"/>
    <col min="3110" max="3112" width="3.7109375" style="445" customWidth="1"/>
    <col min="3113" max="3113" width="12.7109375" style="445" customWidth="1"/>
    <col min="3114" max="3114" width="47.42578125" style="445" customWidth="1"/>
    <col min="3115" max="3123" width="0" style="445" hidden="1" customWidth="1"/>
    <col min="3124" max="3124" width="11.7109375" style="445" customWidth="1"/>
    <col min="3125" max="3125" width="6.42578125" style="445" bestFit="1" customWidth="1"/>
    <col min="3126" max="3126" width="11.7109375" style="445" customWidth="1"/>
    <col min="3127" max="3127" width="0" style="445" hidden="1" customWidth="1"/>
    <col min="3128" max="3128" width="3.7109375" style="445" customWidth="1"/>
    <col min="3129" max="3129" width="11.140625" style="445" bestFit="1" customWidth="1"/>
    <col min="3130" max="3357" width="10.5703125" style="445"/>
    <col min="3358" max="3365" width="0" style="445" hidden="1" customWidth="1"/>
    <col min="3366" max="3368" width="3.7109375" style="445" customWidth="1"/>
    <col min="3369" max="3369" width="12.7109375" style="445" customWidth="1"/>
    <col min="3370" max="3370" width="47.42578125" style="445" customWidth="1"/>
    <col min="3371" max="3379" width="0" style="445" hidden="1" customWidth="1"/>
    <col min="3380" max="3380" width="11.7109375" style="445" customWidth="1"/>
    <col min="3381" max="3381" width="6.42578125" style="445" bestFit="1" customWidth="1"/>
    <col min="3382" max="3382" width="11.7109375" style="445" customWidth="1"/>
    <col min="3383" max="3383" width="0" style="445" hidden="1" customWidth="1"/>
    <col min="3384" max="3384" width="3.7109375" style="445" customWidth="1"/>
    <col min="3385" max="3385" width="11.140625" style="445" bestFit="1" customWidth="1"/>
    <col min="3386" max="3613" width="10.5703125" style="445"/>
    <col min="3614" max="3621" width="0" style="445" hidden="1" customWidth="1"/>
    <col min="3622" max="3624" width="3.7109375" style="445" customWidth="1"/>
    <col min="3625" max="3625" width="12.7109375" style="445" customWidth="1"/>
    <col min="3626" max="3626" width="47.42578125" style="445" customWidth="1"/>
    <col min="3627" max="3635" width="0" style="445" hidden="1" customWidth="1"/>
    <col min="3636" max="3636" width="11.7109375" style="445" customWidth="1"/>
    <col min="3637" max="3637" width="6.42578125" style="445" bestFit="1" customWidth="1"/>
    <col min="3638" max="3638" width="11.7109375" style="445" customWidth="1"/>
    <col min="3639" max="3639" width="0" style="445" hidden="1" customWidth="1"/>
    <col min="3640" max="3640" width="3.7109375" style="445" customWidth="1"/>
    <col min="3641" max="3641" width="11.140625" style="445" bestFit="1" customWidth="1"/>
    <col min="3642" max="3869" width="10.5703125" style="445"/>
    <col min="3870" max="3877" width="0" style="445" hidden="1" customWidth="1"/>
    <col min="3878" max="3880" width="3.7109375" style="445" customWidth="1"/>
    <col min="3881" max="3881" width="12.7109375" style="445" customWidth="1"/>
    <col min="3882" max="3882" width="47.42578125" style="445" customWidth="1"/>
    <col min="3883" max="3891" width="0" style="445" hidden="1" customWidth="1"/>
    <col min="3892" max="3892" width="11.7109375" style="445" customWidth="1"/>
    <col min="3893" max="3893" width="6.42578125" style="445" bestFit="1" customWidth="1"/>
    <col min="3894" max="3894" width="11.7109375" style="445" customWidth="1"/>
    <col min="3895" max="3895" width="0" style="445" hidden="1" customWidth="1"/>
    <col min="3896" max="3896" width="3.7109375" style="445" customWidth="1"/>
    <col min="3897" max="3897" width="11.140625" style="445" bestFit="1" customWidth="1"/>
    <col min="3898" max="4125" width="10.5703125" style="445"/>
    <col min="4126" max="4133" width="0" style="445" hidden="1" customWidth="1"/>
    <col min="4134" max="4136" width="3.7109375" style="445" customWidth="1"/>
    <col min="4137" max="4137" width="12.7109375" style="445" customWidth="1"/>
    <col min="4138" max="4138" width="47.42578125" style="445" customWidth="1"/>
    <col min="4139" max="4147" width="0" style="445" hidden="1" customWidth="1"/>
    <col min="4148" max="4148" width="11.7109375" style="445" customWidth="1"/>
    <col min="4149" max="4149" width="6.42578125" style="445" bestFit="1" customWidth="1"/>
    <col min="4150" max="4150" width="11.7109375" style="445" customWidth="1"/>
    <col min="4151" max="4151" width="0" style="445" hidden="1" customWidth="1"/>
    <col min="4152" max="4152" width="3.7109375" style="445" customWidth="1"/>
    <col min="4153" max="4153" width="11.140625" style="445" bestFit="1" customWidth="1"/>
    <col min="4154" max="4381" width="10.5703125" style="445"/>
    <col min="4382" max="4389" width="0" style="445" hidden="1" customWidth="1"/>
    <col min="4390" max="4392" width="3.7109375" style="445" customWidth="1"/>
    <col min="4393" max="4393" width="12.7109375" style="445" customWidth="1"/>
    <col min="4394" max="4394" width="47.42578125" style="445" customWidth="1"/>
    <col min="4395" max="4403" width="0" style="445" hidden="1" customWidth="1"/>
    <col min="4404" max="4404" width="11.7109375" style="445" customWidth="1"/>
    <col min="4405" max="4405" width="6.42578125" style="445" bestFit="1" customWidth="1"/>
    <col min="4406" max="4406" width="11.7109375" style="445" customWidth="1"/>
    <col min="4407" max="4407" width="0" style="445" hidden="1" customWidth="1"/>
    <col min="4408" max="4408" width="3.7109375" style="445" customWidth="1"/>
    <col min="4409" max="4409" width="11.140625" style="445" bestFit="1" customWidth="1"/>
    <col min="4410" max="4637" width="10.5703125" style="445"/>
    <col min="4638" max="4645" width="0" style="445" hidden="1" customWidth="1"/>
    <col min="4646" max="4648" width="3.7109375" style="445" customWidth="1"/>
    <col min="4649" max="4649" width="12.7109375" style="445" customWidth="1"/>
    <col min="4650" max="4650" width="47.42578125" style="445" customWidth="1"/>
    <col min="4651" max="4659" width="0" style="445" hidden="1" customWidth="1"/>
    <col min="4660" max="4660" width="11.7109375" style="445" customWidth="1"/>
    <col min="4661" max="4661" width="6.42578125" style="445" bestFit="1" customWidth="1"/>
    <col min="4662" max="4662" width="11.7109375" style="445" customWidth="1"/>
    <col min="4663" max="4663" width="0" style="445" hidden="1" customWidth="1"/>
    <col min="4664" max="4664" width="3.7109375" style="445" customWidth="1"/>
    <col min="4665" max="4665" width="11.140625" style="445" bestFit="1" customWidth="1"/>
    <col min="4666" max="4893" width="10.5703125" style="445"/>
    <col min="4894" max="4901" width="0" style="445" hidden="1" customWidth="1"/>
    <col min="4902" max="4904" width="3.7109375" style="445" customWidth="1"/>
    <col min="4905" max="4905" width="12.7109375" style="445" customWidth="1"/>
    <col min="4906" max="4906" width="47.42578125" style="445" customWidth="1"/>
    <col min="4907" max="4915" width="0" style="445" hidden="1" customWidth="1"/>
    <col min="4916" max="4916" width="11.7109375" style="445" customWidth="1"/>
    <col min="4917" max="4917" width="6.42578125" style="445" bestFit="1" customWidth="1"/>
    <col min="4918" max="4918" width="11.7109375" style="445" customWidth="1"/>
    <col min="4919" max="4919" width="0" style="445" hidden="1" customWidth="1"/>
    <col min="4920" max="4920" width="3.7109375" style="445" customWidth="1"/>
    <col min="4921" max="4921" width="11.140625" style="445" bestFit="1" customWidth="1"/>
    <col min="4922" max="5149" width="10.5703125" style="445"/>
    <col min="5150" max="5157" width="0" style="445" hidden="1" customWidth="1"/>
    <col min="5158" max="5160" width="3.7109375" style="445" customWidth="1"/>
    <col min="5161" max="5161" width="12.7109375" style="445" customWidth="1"/>
    <col min="5162" max="5162" width="47.42578125" style="445" customWidth="1"/>
    <col min="5163" max="5171" width="0" style="445" hidden="1" customWidth="1"/>
    <col min="5172" max="5172" width="11.7109375" style="445" customWidth="1"/>
    <col min="5173" max="5173" width="6.42578125" style="445" bestFit="1" customWidth="1"/>
    <col min="5174" max="5174" width="11.7109375" style="445" customWidth="1"/>
    <col min="5175" max="5175" width="0" style="445" hidden="1" customWidth="1"/>
    <col min="5176" max="5176" width="3.7109375" style="445" customWidth="1"/>
    <col min="5177" max="5177" width="11.140625" style="445" bestFit="1" customWidth="1"/>
    <col min="5178" max="5405" width="10.5703125" style="445"/>
    <col min="5406" max="5413" width="0" style="445" hidden="1" customWidth="1"/>
    <col min="5414" max="5416" width="3.7109375" style="445" customWidth="1"/>
    <col min="5417" max="5417" width="12.7109375" style="445" customWidth="1"/>
    <col min="5418" max="5418" width="47.42578125" style="445" customWidth="1"/>
    <col min="5419" max="5427" width="0" style="445" hidden="1" customWidth="1"/>
    <col min="5428" max="5428" width="11.7109375" style="445" customWidth="1"/>
    <col min="5429" max="5429" width="6.42578125" style="445" bestFit="1" customWidth="1"/>
    <col min="5430" max="5430" width="11.7109375" style="445" customWidth="1"/>
    <col min="5431" max="5431" width="0" style="445" hidden="1" customWidth="1"/>
    <col min="5432" max="5432" width="3.7109375" style="445" customWidth="1"/>
    <col min="5433" max="5433" width="11.140625" style="445" bestFit="1" customWidth="1"/>
    <col min="5434" max="5661" width="10.5703125" style="445"/>
    <col min="5662" max="5669" width="0" style="445" hidden="1" customWidth="1"/>
    <col min="5670" max="5672" width="3.7109375" style="445" customWidth="1"/>
    <col min="5673" max="5673" width="12.7109375" style="445" customWidth="1"/>
    <col min="5674" max="5674" width="47.42578125" style="445" customWidth="1"/>
    <col min="5675" max="5683" width="0" style="445" hidden="1" customWidth="1"/>
    <col min="5684" max="5684" width="11.7109375" style="445" customWidth="1"/>
    <col min="5685" max="5685" width="6.42578125" style="445" bestFit="1" customWidth="1"/>
    <col min="5686" max="5686" width="11.7109375" style="445" customWidth="1"/>
    <col min="5687" max="5687" width="0" style="445" hidden="1" customWidth="1"/>
    <col min="5688" max="5688" width="3.7109375" style="445" customWidth="1"/>
    <col min="5689" max="5689" width="11.140625" style="445" bestFit="1" customWidth="1"/>
    <col min="5690" max="5917" width="10.5703125" style="445"/>
    <col min="5918" max="5925" width="0" style="445" hidden="1" customWidth="1"/>
    <col min="5926" max="5928" width="3.7109375" style="445" customWidth="1"/>
    <col min="5929" max="5929" width="12.7109375" style="445" customWidth="1"/>
    <col min="5930" max="5930" width="47.42578125" style="445" customWidth="1"/>
    <col min="5931" max="5939" width="0" style="445" hidden="1" customWidth="1"/>
    <col min="5940" max="5940" width="11.7109375" style="445" customWidth="1"/>
    <col min="5941" max="5941" width="6.42578125" style="445" bestFit="1" customWidth="1"/>
    <col min="5942" max="5942" width="11.7109375" style="445" customWidth="1"/>
    <col min="5943" max="5943" width="0" style="445" hidden="1" customWidth="1"/>
    <col min="5944" max="5944" width="3.7109375" style="445" customWidth="1"/>
    <col min="5945" max="5945" width="11.140625" style="445" bestFit="1" customWidth="1"/>
    <col min="5946" max="6173" width="10.5703125" style="445"/>
    <col min="6174" max="6181" width="0" style="445" hidden="1" customWidth="1"/>
    <col min="6182" max="6184" width="3.7109375" style="445" customWidth="1"/>
    <col min="6185" max="6185" width="12.7109375" style="445" customWidth="1"/>
    <col min="6186" max="6186" width="47.42578125" style="445" customWidth="1"/>
    <col min="6187" max="6195" width="0" style="445" hidden="1" customWidth="1"/>
    <col min="6196" max="6196" width="11.7109375" style="445" customWidth="1"/>
    <col min="6197" max="6197" width="6.42578125" style="445" bestFit="1" customWidth="1"/>
    <col min="6198" max="6198" width="11.7109375" style="445" customWidth="1"/>
    <col min="6199" max="6199" width="0" style="445" hidden="1" customWidth="1"/>
    <col min="6200" max="6200" width="3.7109375" style="445" customWidth="1"/>
    <col min="6201" max="6201" width="11.140625" style="445" bestFit="1" customWidth="1"/>
    <col min="6202" max="6429" width="10.5703125" style="445"/>
    <col min="6430" max="6437" width="0" style="445" hidden="1" customWidth="1"/>
    <col min="6438" max="6440" width="3.7109375" style="445" customWidth="1"/>
    <col min="6441" max="6441" width="12.7109375" style="445" customWidth="1"/>
    <col min="6442" max="6442" width="47.42578125" style="445" customWidth="1"/>
    <col min="6443" max="6451" width="0" style="445" hidden="1" customWidth="1"/>
    <col min="6452" max="6452" width="11.7109375" style="445" customWidth="1"/>
    <col min="6453" max="6453" width="6.42578125" style="445" bestFit="1" customWidth="1"/>
    <col min="6454" max="6454" width="11.7109375" style="445" customWidth="1"/>
    <col min="6455" max="6455" width="0" style="445" hidden="1" customWidth="1"/>
    <col min="6456" max="6456" width="3.7109375" style="445" customWidth="1"/>
    <col min="6457" max="6457" width="11.140625" style="445" bestFit="1" customWidth="1"/>
    <col min="6458" max="6685" width="10.5703125" style="445"/>
    <col min="6686" max="6693" width="0" style="445" hidden="1" customWidth="1"/>
    <col min="6694" max="6696" width="3.7109375" style="445" customWidth="1"/>
    <col min="6697" max="6697" width="12.7109375" style="445" customWidth="1"/>
    <col min="6698" max="6698" width="47.42578125" style="445" customWidth="1"/>
    <col min="6699" max="6707" width="0" style="445" hidden="1" customWidth="1"/>
    <col min="6708" max="6708" width="11.7109375" style="445" customWidth="1"/>
    <col min="6709" max="6709" width="6.42578125" style="445" bestFit="1" customWidth="1"/>
    <col min="6710" max="6710" width="11.7109375" style="445" customWidth="1"/>
    <col min="6711" max="6711" width="0" style="445" hidden="1" customWidth="1"/>
    <col min="6712" max="6712" width="3.7109375" style="445" customWidth="1"/>
    <col min="6713" max="6713" width="11.140625" style="445" bestFit="1" customWidth="1"/>
    <col min="6714" max="6941" width="10.5703125" style="445"/>
    <col min="6942" max="6949" width="0" style="445" hidden="1" customWidth="1"/>
    <col min="6950" max="6952" width="3.7109375" style="445" customWidth="1"/>
    <col min="6953" max="6953" width="12.7109375" style="445" customWidth="1"/>
    <col min="6954" max="6954" width="47.42578125" style="445" customWidth="1"/>
    <col min="6955" max="6963" width="0" style="445" hidden="1" customWidth="1"/>
    <col min="6964" max="6964" width="11.7109375" style="445" customWidth="1"/>
    <col min="6965" max="6965" width="6.42578125" style="445" bestFit="1" customWidth="1"/>
    <col min="6966" max="6966" width="11.7109375" style="445" customWidth="1"/>
    <col min="6967" max="6967" width="0" style="445" hidden="1" customWidth="1"/>
    <col min="6968" max="6968" width="3.7109375" style="445" customWidth="1"/>
    <col min="6969" max="6969" width="11.140625" style="445" bestFit="1" customWidth="1"/>
    <col min="6970" max="7197" width="10.5703125" style="445"/>
    <col min="7198" max="7205" width="0" style="445" hidden="1" customWidth="1"/>
    <col min="7206" max="7208" width="3.7109375" style="445" customWidth="1"/>
    <col min="7209" max="7209" width="12.7109375" style="445" customWidth="1"/>
    <col min="7210" max="7210" width="47.42578125" style="445" customWidth="1"/>
    <col min="7211" max="7219" width="0" style="445" hidden="1" customWidth="1"/>
    <col min="7220" max="7220" width="11.7109375" style="445" customWidth="1"/>
    <col min="7221" max="7221" width="6.42578125" style="445" bestFit="1" customWidth="1"/>
    <col min="7222" max="7222" width="11.7109375" style="445" customWidth="1"/>
    <col min="7223" max="7223" width="0" style="445" hidden="1" customWidth="1"/>
    <col min="7224" max="7224" width="3.7109375" style="445" customWidth="1"/>
    <col min="7225" max="7225" width="11.140625" style="445" bestFit="1" customWidth="1"/>
    <col min="7226" max="7453" width="10.5703125" style="445"/>
    <col min="7454" max="7461" width="0" style="445" hidden="1" customWidth="1"/>
    <col min="7462" max="7464" width="3.7109375" style="445" customWidth="1"/>
    <col min="7465" max="7465" width="12.7109375" style="445" customWidth="1"/>
    <col min="7466" max="7466" width="47.42578125" style="445" customWidth="1"/>
    <col min="7467" max="7475" width="0" style="445" hidden="1" customWidth="1"/>
    <col min="7476" max="7476" width="11.7109375" style="445" customWidth="1"/>
    <col min="7477" max="7477" width="6.42578125" style="445" bestFit="1" customWidth="1"/>
    <col min="7478" max="7478" width="11.7109375" style="445" customWidth="1"/>
    <col min="7479" max="7479" width="0" style="445" hidden="1" customWidth="1"/>
    <col min="7480" max="7480" width="3.7109375" style="445" customWidth="1"/>
    <col min="7481" max="7481" width="11.140625" style="445" bestFit="1" customWidth="1"/>
    <col min="7482" max="7709" width="10.5703125" style="445"/>
    <col min="7710" max="7717" width="0" style="445" hidden="1" customWidth="1"/>
    <col min="7718" max="7720" width="3.7109375" style="445" customWidth="1"/>
    <col min="7721" max="7721" width="12.7109375" style="445" customWidth="1"/>
    <col min="7722" max="7722" width="47.42578125" style="445" customWidth="1"/>
    <col min="7723" max="7731" width="0" style="445" hidden="1" customWidth="1"/>
    <col min="7732" max="7732" width="11.7109375" style="445" customWidth="1"/>
    <col min="7733" max="7733" width="6.42578125" style="445" bestFit="1" customWidth="1"/>
    <col min="7734" max="7734" width="11.7109375" style="445" customWidth="1"/>
    <col min="7735" max="7735" width="0" style="445" hidden="1" customWidth="1"/>
    <col min="7736" max="7736" width="3.7109375" style="445" customWidth="1"/>
    <col min="7737" max="7737" width="11.140625" style="445" bestFit="1" customWidth="1"/>
    <col min="7738" max="7965" width="10.5703125" style="445"/>
    <col min="7966" max="7973" width="0" style="445" hidden="1" customWidth="1"/>
    <col min="7974" max="7976" width="3.7109375" style="445" customWidth="1"/>
    <col min="7977" max="7977" width="12.7109375" style="445" customWidth="1"/>
    <col min="7978" max="7978" width="47.42578125" style="445" customWidth="1"/>
    <col min="7979" max="7987" width="0" style="445" hidden="1" customWidth="1"/>
    <col min="7988" max="7988" width="11.7109375" style="445" customWidth="1"/>
    <col min="7989" max="7989" width="6.42578125" style="445" bestFit="1" customWidth="1"/>
    <col min="7990" max="7990" width="11.7109375" style="445" customWidth="1"/>
    <col min="7991" max="7991" width="0" style="445" hidden="1" customWidth="1"/>
    <col min="7992" max="7992" width="3.7109375" style="445" customWidth="1"/>
    <col min="7993" max="7993" width="11.140625" style="445" bestFit="1" customWidth="1"/>
    <col min="7994" max="8221" width="10.5703125" style="445"/>
    <col min="8222" max="8229" width="0" style="445" hidden="1" customWidth="1"/>
    <col min="8230" max="8232" width="3.7109375" style="445" customWidth="1"/>
    <col min="8233" max="8233" width="12.7109375" style="445" customWidth="1"/>
    <col min="8234" max="8234" width="47.42578125" style="445" customWidth="1"/>
    <col min="8235" max="8243" width="0" style="445" hidden="1" customWidth="1"/>
    <col min="8244" max="8244" width="11.7109375" style="445" customWidth="1"/>
    <col min="8245" max="8245" width="6.42578125" style="445" bestFit="1" customWidth="1"/>
    <col min="8246" max="8246" width="11.7109375" style="445" customWidth="1"/>
    <col min="8247" max="8247" width="0" style="445" hidden="1" customWidth="1"/>
    <col min="8248" max="8248" width="3.7109375" style="445" customWidth="1"/>
    <col min="8249" max="8249" width="11.140625" style="445" bestFit="1" customWidth="1"/>
    <col min="8250" max="8477" width="10.5703125" style="445"/>
    <col min="8478" max="8485" width="0" style="445" hidden="1" customWidth="1"/>
    <col min="8486" max="8488" width="3.7109375" style="445" customWidth="1"/>
    <col min="8489" max="8489" width="12.7109375" style="445" customWidth="1"/>
    <col min="8490" max="8490" width="47.42578125" style="445" customWidth="1"/>
    <col min="8491" max="8499" width="0" style="445" hidden="1" customWidth="1"/>
    <col min="8500" max="8500" width="11.7109375" style="445" customWidth="1"/>
    <col min="8501" max="8501" width="6.42578125" style="445" bestFit="1" customWidth="1"/>
    <col min="8502" max="8502" width="11.7109375" style="445" customWidth="1"/>
    <col min="8503" max="8503" width="0" style="445" hidden="1" customWidth="1"/>
    <col min="8504" max="8504" width="3.7109375" style="445" customWidth="1"/>
    <col min="8505" max="8505" width="11.140625" style="445" bestFit="1" customWidth="1"/>
    <col min="8506" max="8733" width="10.5703125" style="445"/>
    <col min="8734" max="8741" width="0" style="445" hidden="1" customWidth="1"/>
    <col min="8742" max="8744" width="3.7109375" style="445" customWidth="1"/>
    <col min="8745" max="8745" width="12.7109375" style="445" customWidth="1"/>
    <col min="8746" max="8746" width="47.42578125" style="445" customWidth="1"/>
    <col min="8747" max="8755" width="0" style="445" hidden="1" customWidth="1"/>
    <col min="8756" max="8756" width="11.7109375" style="445" customWidth="1"/>
    <col min="8757" max="8757" width="6.42578125" style="445" bestFit="1" customWidth="1"/>
    <col min="8758" max="8758" width="11.7109375" style="445" customWidth="1"/>
    <col min="8759" max="8759" width="0" style="445" hidden="1" customWidth="1"/>
    <col min="8760" max="8760" width="3.7109375" style="445" customWidth="1"/>
    <col min="8761" max="8761" width="11.140625" style="445" bestFit="1" customWidth="1"/>
    <col min="8762" max="8989" width="10.5703125" style="445"/>
    <col min="8990" max="8997" width="0" style="445" hidden="1" customWidth="1"/>
    <col min="8998" max="9000" width="3.7109375" style="445" customWidth="1"/>
    <col min="9001" max="9001" width="12.7109375" style="445" customWidth="1"/>
    <col min="9002" max="9002" width="47.42578125" style="445" customWidth="1"/>
    <col min="9003" max="9011" width="0" style="445" hidden="1" customWidth="1"/>
    <col min="9012" max="9012" width="11.7109375" style="445" customWidth="1"/>
    <col min="9013" max="9013" width="6.42578125" style="445" bestFit="1" customWidth="1"/>
    <col min="9014" max="9014" width="11.7109375" style="445" customWidth="1"/>
    <col min="9015" max="9015" width="0" style="445" hidden="1" customWidth="1"/>
    <col min="9016" max="9016" width="3.7109375" style="445" customWidth="1"/>
    <col min="9017" max="9017" width="11.140625" style="445" bestFit="1" customWidth="1"/>
    <col min="9018" max="9245" width="10.5703125" style="445"/>
    <col min="9246" max="9253" width="0" style="445" hidden="1" customWidth="1"/>
    <col min="9254" max="9256" width="3.7109375" style="445" customWidth="1"/>
    <col min="9257" max="9257" width="12.7109375" style="445" customWidth="1"/>
    <col min="9258" max="9258" width="47.42578125" style="445" customWidth="1"/>
    <col min="9259" max="9267" width="0" style="445" hidden="1" customWidth="1"/>
    <col min="9268" max="9268" width="11.7109375" style="445" customWidth="1"/>
    <col min="9269" max="9269" width="6.42578125" style="445" bestFit="1" customWidth="1"/>
    <col min="9270" max="9270" width="11.7109375" style="445" customWidth="1"/>
    <col min="9271" max="9271" width="0" style="445" hidden="1" customWidth="1"/>
    <col min="9272" max="9272" width="3.7109375" style="445" customWidth="1"/>
    <col min="9273" max="9273" width="11.140625" style="445" bestFit="1" customWidth="1"/>
    <col min="9274" max="9501" width="10.5703125" style="445"/>
    <col min="9502" max="9509" width="0" style="445" hidden="1" customWidth="1"/>
    <col min="9510" max="9512" width="3.7109375" style="445" customWidth="1"/>
    <col min="9513" max="9513" width="12.7109375" style="445" customWidth="1"/>
    <col min="9514" max="9514" width="47.42578125" style="445" customWidth="1"/>
    <col min="9515" max="9523" width="0" style="445" hidden="1" customWidth="1"/>
    <col min="9524" max="9524" width="11.7109375" style="445" customWidth="1"/>
    <col min="9525" max="9525" width="6.42578125" style="445" bestFit="1" customWidth="1"/>
    <col min="9526" max="9526" width="11.7109375" style="445" customWidth="1"/>
    <col min="9527" max="9527" width="0" style="445" hidden="1" customWidth="1"/>
    <col min="9528" max="9528" width="3.7109375" style="445" customWidth="1"/>
    <col min="9529" max="9529" width="11.140625" style="445" bestFit="1" customWidth="1"/>
    <col min="9530" max="9757" width="10.5703125" style="445"/>
    <col min="9758" max="9765" width="0" style="445" hidden="1" customWidth="1"/>
    <col min="9766" max="9768" width="3.7109375" style="445" customWidth="1"/>
    <col min="9769" max="9769" width="12.7109375" style="445" customWidth="1"/>
    <col min="9770" max="9770" width="47.42578125" style="445" customWidth="1"/>
    <col min="9771" max="9779" width="0" style="445" hidden="1" customWidth="1"/>
    <col min="9780" max="9780" width="11.7109375" style="445" customWidth="1"/>
    <col min="9781" max="9781" width="6.42578125" style="445" bestFit="1" customWidth="1"/>
    <col min="9782" max="9782" width="11.7109375" style="445" customWidth="1"/>
    <col min="9783" max="9783" width="0" style="445" hidden="1" customWidth="1"/>
    <col min="9784" max="9784" width="3.7109375" style="445" customWidth="1"/>
    <col min="9785" max="9785" width="11.140625" style="445" bestFit="1" customWidth="1"/>
    <col min="9786" max="10013" width="10.5703125" style="445"/>
    <col min="10014" max="10021" width="0" style="445" hidden="1" customWidth="1"/>
    <col min="10022" max="10024" width="3.7109375" style="445" customWidth="1"/>
    <col min="10025" max="10025" width="12.7109375" style="445" customWidth="1"/>
    <col min="10026" max="10026" width="47.42578125" style="445" customWidth="1"/>
    <col min="10027" max="10035" width="0" style="445" hidden="1" customWidth="1"/>
    <col min="10036" max="10036" width="11.7109375" style="445" customWidth="1"/>
    <col min="10037" max="10037" width="6.42578125" style="445" bestFit="1" customWidth="1"/>
    <col min="10038" max="10038" width="11.7109375" style="445" customWidth="1"/>
    <col min="10039" max="10039" width="0" style="445" hidden="1" customWidth="1"/>
    <col min="10040" max="10040" width="3.7109375" style="445" customWidth="1"/>
    <col min="10041" max="10041" width="11.140625" style="445" bestFit="1" customWidth="1"/>
    <col min="10042" max="10269" width="10.5703125" style="445"/>
    <col min="10270" max="10277" width="0" style="445" hidden="1" customWidth="1"/>
    <col min="10278" max="10280" width="3.7109375" style="445" customWidth="1"/>
    <col min="10281" max="10281" width="12.7109375" style="445" customWidth="1"/>
    <col min="10282" max="10282" width="47.42578125" style="445" customWidth="1"/>
    <col min="10283" max="10291" width="0" style="445" hidden="1" customWidth="1"/>
    <col min="10292" max="10292" width="11.7109375" style="445" customWidth="1"/>
    <col min="10293" max="10293" width="6.42578125" style="445" bestFit="1" customWidth="1"/>
    <col min="10294" max="10294" width="11.7109375" style="445" customWidth="1"/>
    <col min="10295" max="10295" width="0" style="445" hidden="1" customWidth="1"/>
    <col min="10296" max="10296" width="3.7109375" style="445" customWidth="1"/>
    <col min="10297" max="10297" width="11.140625" style="445" bestFit="1" customWidth="1"/>
    <col min="10298" max="10525" width="10.5703125" style="445"/>
    <col min="10526" max="10533" width="0" style="445" hidden="1" customWidth="1"/>
    <col min="10534" max="10536" width="3.7109375" style="445" customWidth="1"/>
    <col min="10537" max="10537" width="12.7109375" style="445" customWidth="1"/>
    <col min="10538" max="10538" width="47.42578125" style="445" customWidth="1"/>
    <col min="10539" max="10547" width="0" style="445" hidden="1" customWidth="1"/>
    <col min="10548" max="10548" width="11.7109375" style="445" customWidth="1"/>
    <col min="10549" max="10549" width="6.42578125" style="445" bestFit="1" customWidth="1"/>
    <col min="10550" max="10550" width="11.7109375" style="445" customWidth="1"/>
    <col min="10551" max="10551" width="0" style="445" hidden="1" customWidth="1"/>
    <col min="10552" max="10552" width="3.7109375" style="445" customWidth="1"/>
    <col min="10553" max="10553" width="11.140625" style="445" bestFit="1" customWidth="1"/>
    <col min="10554" max="10781" width="10.5703125" style="445"/>
    <col min="10782" max="10789" width="0" style="445" hidden="1" customWidth="1"/>
    <col min="10790" max="10792" width="3.7109375" style="445" customWidth="1"/>
    <col min="10793" max="10793" width="12.7109375" style="445" customWidth="1"/>
    <col min="10794" max="10794" width="47.42578125" style="445" customWidth="1"/>
    <col min="10795" max="10803" width="0" style="445" hidden="1" customWidth="1"/>
    <col min="10804" max="10804" width="11.7109375" style="445" customWidth="1"/>
    <col min="10805" max="10805" width="6.42578125" style="445" bestFit="1" customWidth="1"/>
    <col min="10806" max="10806" width="11.7109375" style="445" customWidth="1"/>
    <col min="10807" max="10807" width="0" style="445" hidden="1" customWidth="1"/>
    <col min="10808" max="10808" width="3.7109375" style="445" customWidth="1"/>
    <col min="10809" max="10809" width="11.140625" style="445" bestFit="1" customWidth="1"/>
    <col min="10810" max="11037" width="10.5703125" style="445"/>
    <col min="11038" max="11045" width="0" style="445" hidden="1" customWidth="1"/>
    <col min="11046" max="11048" width="3.7109375" style="445" customWidth="1"/>
    <col min="11049" max="11049" width="12.7109375" style="445" customWidth="1"/>
    <col min="11050" max="11050" width="47.42578125" style="445" customWidth="1"/>
    <col min="11051" max="11059" width="0" style="445" hidden="1" customWidth="1"/>
    <col min="11060" max="11060" width="11.7109375" style="445" customWidth="1"/>
    <col min="11061" max="11061" width="6.42578125" style="445" bestFit="1" customWidth="1"/>
    <col min="11062" max="11062" width="11.7109375" style="445" customWidth="1"/>
    <col min="11063" max="11063" width="0" style="445" hidden="1" customWidth="1"/>
    <col min="11064" max="11064" width="3.7109375" style="445" customWidth="1"/>
    <col min="11065" max="11065" width="11.140625" style="445" bestFit="1" customWidth="1"/>
    <col min="11066" max="11293" width="10.5703125" style="445"/>
    <col min="11294" max="11301" width="0" style="445" hidden="1" customWidth="1"/>
    <col min="11302" max="11304" width="3.7109375" style="445" customWidth="1"/>
    <col min="11305" max="11305" width="12.7109375" style="445" customWidth="1"/>
    <col min="11306" max="11306" width="47.42578125" style="445" customWidth="1"/>
    <col min="11307" max="11315" width="0" style="445" hidden="1" customWidth="1"/>
    <col min="11316" max="11316" width="11.7109375" style="445" customWidth="1"/>
    <col min="11317" max="11317" width="6.42578125" style="445" bestFit="1" customWidth="1"/>
    <col min="11318" max="11318" width="11.7109375" style="445" customWidth="1"/>
    <col min="11319" max="11319" width="0" style="445" hidden="1" customWidth="1"/>
    <col min="11320" max="11320" width="3.7109375" style="445" customWidth="1"/>
    <col min="11321" max="11321" width="11.140625" style="445" bestFit="1" customWidth="1"/>
    <col min="11322" max="11549" width="10.5703125" style="445"/>
    <col min="11550" max="11557" width="0" style="445" hidden="1" customWidth="1"/>
    <col min="11558" max="11560" width="3.7109375" style="445" customWidth="1"/>
    <col min="11561" max="11561" width="12.7109375" style="445" customWidth="1"/>
    <col min="11562" max="11562" width="47.42578125" style="445" customWidth="1"/>
    <col min="11563" max="11571" width="0" style="445" hidden="1" customWidth="1"/>
    <col min="11572" max="11572" width="11.7109375" style="445" customWidth="1"/>
    <col min="11573" max="11573" width="6.42578125" style="445" bestFit="1" customWidth="1"/>
    <col min="11574" max="11574" width="11.7109375" style="445" customWidth="1"/>
    <col min="11575" max="11575" width="0" style="445" hidden="1" customWidth="1"/>
    <col min="11576" max="11576" width="3.7109375" style="445" customWidth="1"/>
    <col min="11577" max="11577" width="11.140625" style="445" bestFit="1" customWidth="1"/>
    <col min="11578" max="11805" width="10.5703125" style="445"/>
    <col min="11806" max="11813" width="0" style="445" hidden="1" customWidth="1"/>
    <col min="11814" max="11816" width="3.7109375" style="445" customWidth="1"/>
    <col min="11817" max="11817" width="12.7109375" style="445" customWidth="1"/>
    <col min="11818" max="11818" width="47.42578125" style="445" customWidth="1"/>
    <col min="11819" max="11827" width="0" style="445" hidden="1" customWidth="1"/>
    <col min="11828" max="11828" width="11.7109375" style="445" customWidth="1"/>
    <col min="11829" max="11829" width="6.42578125" style="445" bestFit="1" customWidth="1"/>
    <col min="11830" max="11830" width="11.7109375" style="445" customWidth="1"/>
    <col min="11831" max="11831" width="0" style="445" hidden="1" customWidth="1"/>
    <col min="11832" max="11832" width="3.7109375" style="445" customWidth="1"/>
    <col min="11833" max="11833" width="11.140625" style="445" bestFit="1" customWidth="1"/>
    <col min="11834" max="12061" width="10.5703125" style="445"/>
    <col min="12062" max="12069" width="0" style="445" hidden="1" customWidth="1"/>
    <col min="12070" max="12072" width="3.7109375" style="445" customWidth="1"/>
    <col min="12073" max="12073" width="12.7109375" style="445" customWidth="1"/>
    <col min="12074" max="12074" width="47.42578125" style="445" customWidth="1"/>
    <col min="12075" max="12083" width="0" style="445" hidden="1" customWidth="1"/>
    <col min="12084" max="12084" width="11.7109375" style="445" customWidth="1"/>
    <col min="12085" max="12085" width="6.42578125" style="445" bestFit="1" customWidth="1"/>
    <col min="12086" max="12086" width="11.7109375" style="445" customWidth="1"/>
    <col min="12087" max="12087" width="0" style="445" hidden="1" customWidth="1"/>
    <col min="12088" max="12088" width="3.7109375" style="445" customWidth="1"/>
    <col min="12089" max="12089" width="11.140625" style="445" bestFit="1" customWidth="1"/>
    <col min="12090" max="12317" width="10.5703125" style="445"/>
    <col min="12318" max="12325" width="0" style="445" hidden="1" customWidth="1"/>
    <col min="12326" max="12328" width="3.7109375" style="445" customWidth="1"/>
    <col min="12329" max="12329" width="12.7109375" style="445" customWidth="1"/>
    <col min="12330" max="12330" width="47.42578125" style="445" customWidth="1"/>
    <col min="12331" max="12339" width="0" style="445" hidden="1" customWidth="1"/>
    <col min="12340" max="12340" width="11.7109375" style="445" customWidth="1"/>
    <col min="12341" max="12341" width="6.42578125" style="445" bestFit="1" customWidth="1"/>
    <col min="12342" max="12342" width="11.7109375" style="445" customWidth="1"/>
    <col min="12343" max="12343" width="0" style="445" hidden="1" customWidth="1"/>
    <col min="12344" max="12344" width="3.7109375" style="445" customWidth="1"/>
    <col min="12345" max="12345" width="11.140625" style="445" bestFit="1" customWidth="1"/>
    <col min="12346" max="12573" width="10.5703125" style="445"/>
    <col min="12574" max="12581" width="0" style="445" hidden="1" customWidth="1"/>
    <col min="12582" max="12584" width="3.7109375" style="445" customWidth="1"/>
    <col min="12585" max="12585" width="12.7109375" style="445" customWidth="1"/>
    <col min="12586" max="12586" width="47.42578125" style="445" customWidth="1"/>
    <col min="12587" max="12595" width="0" style="445" hidden="1" customWidth="1"/>
    <col min="12596" max="12596" width="11.7109375" style="445" customWidth="1"/>
    <col min="12597" max="12597" width="6.42578125" style="445" bestFit="1" customWidth="1"/>
    <col min="12598" max="12598" width="11.7109375" style="445" customWidth="1"/>
    <col min="12599" max="12599" width="0" style="445" hidden="1" customWidth="1"/>
    <col min="12600" max="12600" width="3.7109375" style="445" customWidth="1"/>
    <col min="12601" max="12601" width="11.140625" style="445" bestFit="1" customWidth="1"/>
    <col min="12602" max="12829" width="10.5703125" style="445"/>
    <col min="12830" max="12837" width="0" style="445" hidden="1" customWidth="1"/>
    <col min="12838" max="12840" width="3.7109375" style="445" customWidth="1"/>
    <col min="12841" max="12841" width="12.7109375" style="445" customWidth="1"/>
    <col min="12842" max="12842" width="47.42578125" style="445" customWidth="1"/>
    <col min="12843" max="12851" width="0" style="445" hidden="1" customWidth="1"/>
    <col min="12852" max="12852" width="11.7109375" style="445" customWidth="1"/>
    <col min="12853" max="12853" width="6.42578125" style="445" bestFit="1" customWidth="1"/>
    <col min="12854" max="12854" width="11.7109375" style="445" customWidth="1"/>
    <col min="12855" max="12855" width="0" style="445" hidden="1" customWidth="1"/>
    <col min="12856" max="12856" width="3.7109375" style="445" customWidth="1"/>
    <col min="12857" max="12857" width="11.140625" style="445" bestFit="1" customWidth="1"/>
    <col min="12858" max="13085" width="10.5703125" style="445"/>
    <col min="13086" max="13093" width="0" style="445" hidden="1" customWidth="1"/>
    <col min="13094" max="13096" width="3.7109375" style="445" customWidth="1"/>
    <col min="13097" max="13097" width="12.7109375" style="445" customWidth="1"/>
    <col min="13098" max="13098" width="47.42578125" style="445" customWidth="1"/>
    <col min="13099" max="13107" width="0" style="445" hidden="1" customWidth="1"/>
    <col min="13108" max="13108" width="11.7109375" style="445" customWidth="1"/>
    <col min="13109" max="13109" width="6.42578125" style="445" bestFit="1" customWidth="1"/>
    <col min="13110" max="13110" width="11.7109375" style="445" customWidth="1"/>
    <col min="13111" max="13111" width="0" style="445" hidden="1" customWidth="1"/>
    <col min="13112" max="13112" width="3.7109375" style="445" customWidth="1"/>
    <col min="13113" max="13113" width="11.140625" style="445" bestFit="1" customWidth="1"/>
    <col min="13114" max="13341" width="10.5703125" style="445"/>
    <col min="13342" max="13349" width="0" style="445" hidden="1" customWidth="1"/>
    <col min="13350" max="13352" width="3.7109375" style="445" customWidth="1"/>
    <col min="13353" max="13353" width="12.7109375" style="445" customWidth="1"/>
    <col min="13354" max="13354" width="47.42578125" style="445" customWidth="1"/>
    <col min="13355" max="13363" width="0" style="445" hidden="1" customWidth="1"/>
    <col min="13364" max="13364" width="11.7109375" style="445" customWidth="1"/>
    <col min="13365" max="13365" width="6.42578125" style="445" bestFit="1" customWidth="1"/>
    <col min="13366" max="13366" width="11.7109375" style="445" customWidth="1"/>
    <col min="13367" max="13367" width="0" style="445" hidden="1" customWidth="1"/>
    <col min="13368" max="13368" width="3.7109375" style="445" customWidth="1"/>
    <col min="13369" max="13369" width="11.140625" style="445" bestFit="1" customWidth="1"/>
    <col min="13370" max="13597" width="10.5703125" style="445"/>
    <col min="13598" max="13605" width="0" style="445" hidden="1" customWidth="1"/>
    <col min="13606" max="13608" width="3.7109375" style="445" customWidth="1"/>
    <col min="13609" max="13609" width="12.7109375" style="445" customWidth="1"/>
    <col min="13610" max="13610" width="47.42578125" style="445" customWidth="1"/>
    <col min="13611" max="13619" width="0" style="445" hidden="1" customWidth="1"/>
    <col min="13620" max="13620" width="11.7109375" style="445" customWidth="1"/>
    <col min="13621" max="13621" width="6.42578125" style="445" bestFit="1" customWidth="1"/>
    <col min="13622" max="13622" width="11.7109375" style="445" customWidth="1"/>
    <col min="13623" max="13623" width="0" style="445" hidden="1" customWidth="1"/>
    <col min="13624" max="13624" width="3.7109375" style="445" customWidth="1"/>
    <col min="13625" max="13625" width="11.140625" style="445" bestFit="1" customWidth="1"/>
    <col min="13626" max="13853" width="10.5703125" style="445"/>
    <col min="13854" max="13861" width="0" style="445" hidden="1" customWidth="1"/>
    <col min="13862" max="13864" width="3.7109375" style="445" customWidth="1"/>
    <col min="13865" max="13865" width="12.7109375" style="445" customWidth="1"/>
    <col min="13866" max="13866" width="47.42578125" style="445" customWidth="1"/>
    <col min="13867" max="13875" width="0" style="445" hidden="1" customWidth="1"/>
    <col min="13876" max="13876" width="11.7109375" style="445" customWidth="1"/>
    <col min="13877" max="13877" width="6.42578125" style="445" bestFit="1" customWidth="1"/>
    <col min="13878" max="13878" width="11.7109375" style="445" customWidth="1"/>
    <col min="13879" max="13879" width="0" style="445" hidden="1" customWidth="1"/>
    <col min="13880" max="13880" width="3.7109375" style="445" customWidth="1"/>
    <col min="13881" max="13881" width="11.140625" style="445" bestFit="1" customWidth="1"/>
    <col min="13882" max="14109" width="10.5703125" style="445"/>
    <col min="14110" max="14117" width="0" style="445" hidden="1" customWidth="1"/>
    <col min="14118" max="14120" width="3.7109375" style="445" customWidth="1"/>
    <col min="14121" max="14121" width="12.7109375" style="445" customWidth="1"/>
    <col min="14122" max="14122" width="47.42578125" style="445" customWidth="1"/>
    <col min="14123" max="14131" width="0" style="445" hidden="1" customWidth="1"/>
    <col min="14132" max="14132" width="11.7109375" style="445" customWidth="1"/>
    <col min="14133" max="14133" width="6.42578125" style="445" bestFit="1" customWidth="1"/>
    <col min="14134" max="14134" width="11.7109375" style="445" customWidth="1"/>
    <col min="14135" max="14135" width="0" style="445" hidden="1" customWidth="1"/>
    <col min="14136" max="14136" width="3.7109375" style="445" customWidth="1"/>
    <col min="14137" max="14137" width="11.140625" style="445" bestFit="1" customWidth="1"/>
    <col min="14138" max="14365" width="10.5703125" style="445"/>
    <col min="14366" max="14373" width="0" style="445" hidden="1" customWidth="1"/>
    <col min="14374" max="14376" width="3.7109375" style="445" customWidth="1"/>
    <col min="14377" max="14377" width="12.7109375" style="445" customWidth="1"/>
    <col min="14378" max="14378" width="47.42578125" style="445" customWidth="1"/>
    <col min="14379" max="14387" width="0" style="445" hidden="1" customWidth="1"/>
    <col min="14388" max="14388" width="11.7109375" style="445" customWidth="1"/>
    <col min="14389" max="14389" width="6.42578125" style="445" bestFit="1" customWidth="1"/>
    <col min="14390" max="14390" width="11.7109375" style="445" customWidth="1"/>
    <col min="14391" max="14391" width="0" style="445" hidden="1" customWidth="1"/>
    <col min="14392" max="14392" width="3.7109375" style="445" customWidth="1"/>
    <col min="14393" max="14393" width="11.140625" style="445" bestFit="1" customWidth="1"/>
    <col min="14394" max="14621" width="10.5703125" style="445"/>
    <col min="14622" max="14629" width="0" style="445" hidden="1" customWidth="1"/>
    <col min="14630" max="14632" width="3.7109375" style="445" customWidth="1"/>
    <col min="14633" max="14633" width="12.7109375" style="445" customWidth="1"/>
    <col min="14634" max="14634" width="47.42578125" style="445" customWidth="1"/>
    <col min="14635" max="14643" width="0" style="445" hidden="1" customWidth="1"/>
    <col min="14644" max="14644" width="11.7109375" style="445" customWidth="1"/>
    <col min="14645" max="14645" width="6.42578125" style="445" bestFit="1" customWidth="1"/>
    <col min="14646" max="14646" width="11.7109375" style="445" customWidth="1"/>
    <col min="14647" max="14647" width="0" style="445" hidden="1" customWidth="1"/>
    <col min="14648" max="14648" width="3.7109375" style="445" customWidth="1"/>
    <col min="14649" max="14649" width="11.140625" style="445" bestFit="1" customWidth="1"/>
    <col min="14650" max="14877" width="10.5703125" style="445"/>
    <col min="14878" max="14885" width="0" style="445" hidden="1" customWidth="1"/>
    <col min="14886" max="14888" width="3.7109375" style="445" customWidth="1"/>
    <col min="14889" max="14889" width="12.7109375" style="445" customWidth="1"/>
    <col min="14890" max="14890" width="47.42578125" style="445" customWidth="1"/>
    <col min="14891" max="14899" width="0" style="445" hidden="1" customWidth="1"/>
    <col min="14900" max="14900" width="11.7109375" style="445" customWidth="1"/>
    <col min="14901" max="14901" width="6.42578125" style="445" bestFit="1" customWidth="1"/>
    <col min="14902" max="14902" width="11.7109375" style="445" customWidth="1"/>
    <col min="14903" max="14903" width="0" style="445" hidden="1" customWidth="1"/>
    <col min="14904" max="14904" width="3.7109375" style="445" customWidth="1"/>
    <col min="14905" max="14905" width="11.140625" style="445" bestFit="1" customWidth="1"/>
    <col min="14906" max="15133" width="10.5703125" style="445"/>
    <col min="15134" max="15141" width="0" style="445" hidden="1" customWidth="1"/>
    <col min="15142" max="15144" width="3.7109375" style="445" customWidth="1"/>
    <col min="15145" max="15145" width="12.7109375" style="445" customWidth="1"/>
    <col min="15146" max="15146" width="47.42578125" style="445" customWidth="1"/>
    <col min="15147" max="15155" width="0" style="445" hidden="1" customWidth="1"/>
    <col min="15156" max="15156" width="11.7109375" style="445" customWidth="1"/>
    <col min="15157" max="15157" width="6.42578125" style="445" bestFit="1" customWidth="1"/>
    <col min="15158" max="15158" width="11.7109375" style="445" customWidth="1"/>
    <col min="15159" max="15159" width="0" style="445" hidden="1" customWidth="1"/>
    <col min="15160" max="15160" width="3.7109375" style="445" customWidth="1"/>
    <col min="15161" max="15161" width="11.140625" style="445" bestFit="1" customWidth="1"/>
    <col min="15162" max="15389" width="10.5703125" style="445"/>
    <col min="15390" max="15397" width="0" style="445" hidden="1" customWidth="1"/>
    <col min="15398" max="15400" width="3.7109375" style="445" customWidth="1"/>
    <col min="15401" max="15401" width="12.7109375" style="445" customWidth="1"/>
    <col min="15402" max="15402" width="47.42578125" style="445" customWidth="1"/>
    <col min="15403" max="15411" width="0" style="445" hidden="1" customWidth="1"/>
    <col min="15412" max="15412" width="11.7109375" style="445" customWidth="1"/>
    <col min="15413" max="15413" width="6.42578125" style="445" bestFit="1" customWidth="1"/>
    <col min="15414" max="15414" width="11.7109375" style="445" customWidth="1"/>
    <col min="15415" max="15415" width="0" style="445" hidden="1" customWidth="1"/>
    <col min="15416" max="15416" width="3.7109375" style="445" customWidth="1"/>
    <col min="15417" max="15417" width="11.140625" style="445" bestFit="1" customWidth="1"/>
    <col min="15418" max="15645" width="10.5703125" style="445"/>
    <col min="15646" max="15653" width="0" style="445" hidden="1" customWidth="1"/>
    <col min="15654" max="15656" width="3.7109375" style="445" customWidth="1"/>
    <col min="15657" max="15657" width="12.7109375" style="445" customWidth="1"/>
    <col min="15658" max="15658" width="47.42578125" style="445" customWidth="1"/>
    <col min="15659" max="15667" width="0" style="445" hidden="1" customWidth="1"/>
    <col min="15668" max="15668" width="11.7109375" style="445" customWidth="1"/>
    <col min="15669" max="15669" width="6.42578125" style="445" bestFit="1" customWidth="1"/>
    <col min="15670" max="15670" width="11.7109375" style="445" customWidth="1"/>
    <col min="15671" max="15671" width="0" style="445" hidden="1" customWidth="1"/>
    <col min="15672" max="15672" width="3.7109375" style="445" customWidth="1"/>
    <col min="15673" max="15673" width="11.140625" style="445" bestFit="1" customWidth="1"/>
    <col min="15674" max="15901" width="10.5703125" style="445"/>
    <col min="15902" max="15909" width="0" style="445" hidden="1" customWidth="1"/>
    <col min="15910" max="15912" width="3.7109375" style="445" customWidth="1"/>
    <col min="15913" max="15913" width="12.7109375" style="445" customWidth="1"/>
    <col min="15914" max="15914" width="47.42578125" style="445" customWidth="1"/>
    <col min="15915" max="15923" width="0" style="445" hidden="1" customWidth="1"/>
    <col min="15924" max="15924" width="11.7109375" style="445" customWidth="1"/>
    <col min="15925" max="15925" width="6.42578125" style="445" bestFit="1" customWidth="1"/>
    <col min="15926" max="15926" width="11.7109375" style="445" customWidth="1"/>
    <col min="15927" max="15927" width="0" style="445" hidden="1" customWidth="1"/>
    <col min="15928" max="15928" width="3.7109375" style="445" customWidth="1"/>
    <col min="15929" max="15929" width="11.140625" style="445" bestFit="1" customWidth="1"/>
    <col min="15930" max="16157" width="10.5703125" style="445"/>
    <col min="16158" max="16165" width="0" style="445" hidden="1" customWidth="1"/>
    <col min="16166" max="16168" width="3.7109375" style="445" customWidth="1"/>
    <col min="16169" max="16169" width="12.7109375" style="445" customWidth="1"/>
    <col min="16170" max="16170" width="47.42578125" style="445" customWidth="1"/>
    <col min="16171" max="16179" width="0" style="445" hidden="1" customWidth="1"/>
    <col min="16180" max="16180" width="11.7109375" style="445" customWidth="1"/>
    <col min="16181" max="16181" width="6.42578125" style="445" bestFit="1" customWidth="1"/>
    <col min="16182" max="16182" width="11.7109375" style="445" customWidth="1"/>
    <col min="16183" max="16183" width="0" style="445" hidden="1" customWidth="1"/>
    <col min="16184" max="16184" width="3.7109375" style="445" customWidth="1"/>
    <col min="16185" max="16185" width="11.140625" style="445" bestFit="1" customWidth="1"/>
    <col min="16186" max="16384" width="10.5703125" style="445"/>
  </cols>
  <sheetData>
    <row r="1" spans="1:69" hidden="1"/>
    <row r="2" spans="1:69" hidden="1"/>
    <row r="3" spans="1:69" hidden="1"/>
    <row r="4" spans="1:69" ht="3" customHeight="1">
      <c r="J4" s="450"/>
      <c r="K4" s="450"/>
      <c r="L4" s="446"/>
      <c r="M4" s="446"/>
      <c r="N4" s="446"/>
      <c r="O4" s="453"/>
      <c r="P4" s="453"/>
      <c r="Q4" s="453"/>
      <c r="R4" s="453"/>
      <c r="S4" s="453"/>
      <c r="T4" s="453"/>
      <c r="U4" s="453"/>
      <c r="V4" s="453"/>
      <c r="W4" s="453"/>
      <c r="X4" s="453"/>
      <c r="Y4" s="453"/>
      <c r="Z4" s="446"/>
      <c r="AA4" s="1180"/>
      <c r="AB4" s="1180"/>
      <c r="AC4" s="1180"/>
      <c r="AD4" s="1180"/>
      <c r="AE4" s="1180"/>
      <c r="AF4" s="1180"/>
      <c r="AG4" s="1180"/>
      <c r="AH4" s="1180"/>
      <c r="AI4" s="1180"/>
      <c r="AJ4" s="1180"/>
      <c r="AK4" s="1180"/>
      <c r="AL4" s="1244"/>
      <c r="AM4" s="1180"/>
      <c r="AN4" s="1180"/>
      <c r="AO4" s="1180"/>
      <c r="AP4" s="1180"/>
      <c r="AQ4" s="1180"/>
      <c r="AR4" s="1180"/>
      <c r="AS4" s="1180"/>
      <c r="AT4" s="1180"/>
      <c r="AU4" s="1180"/>
      <c r="AV4" s="1180"/>
      <c r="AW4" s="1180"/>
      <c r="AX4" s="1244"/>
      <c r="AY4" s="1180"/>
      <c r="AZ4" s="1180"/>
      <c r="BA4" s="1180"/>
      <c r="BB4" s="1180"/>
      <c r="BC4" s="1180"/>
      <c r="BD4" s="1180"/>
      <c r="BE4" s="1180"/>
      <c r="BF4" s="1180"/>
      <c r="BG4" s="1180"/>
      <c r="BH4" s="1180"/>
      <c r="BI4" s="1180"/>
      <c r="BJ4" s="1244"/>
    </row>
    <row r="5" spans="1:69" ht="26.1" customHeight="1">
      <c r="J5" s="450"/>
      <c r="K5" s="450"/>
      <c r="L5" s="1413" t="s">
        <v>734</v>
      </c>
      <c r="M5" s="1413"/>
      <c r="N5" s="1413"/>
      <c r="O5" s="1413"/>
      <c r="P5" s="1413"/>
      <c r="Q5" s="1413"/>
      <c r="R5" s="1413"/>
      <c r="S5" s="1413"/>
      <c r="T5" s="1413"/>
      <c r="U5" s="546"/>
      <c r="V5" s="491"/>
      <c r="W5" s="491"/>
      <c r="X5" s="552"/>
      <c r="Y5" s="552"/>
      <c r="Z5" s="465"/>
      <c r="AA5" s="1251"/>
      <c r="AB5" s="1251"/>
      <c r="AC5" s="1251"/>
      <c r="AD5" s="1251"/>
      <c r="AE5" s="1251"/>
      <c r="AF5" s="1251"/>
      <c r="AG5" s="1251"/>
      <c r="AJ5" s="1198"/>
      <c r="AK5" s="1198"/>
      <c r="AL5" s="1251"/>
      <c r="AM5" s="1251"/>
      <c r="AN5" s="1251"/>
      <c r="AO5" s="1251"/>
      <c r="AP5" s="1251"/>
      <c r="AQ5" s="1251"/>
      <c r="AR5" s="1251"/>
      <c r="AS5" s="1251"/>
      <c r="AV5" s="1198"/>
      <c r="AW5" s="1198"/>
      <c r="AX5" s="1251"/>
      <c r="AY5" s="1251"/>
      <c r="AZ5" s="1251"/>
      <c r="BA5" s="1251"/>
      <c r="BB5" s="1251"/>
      <c r="BC5" s="1251"/>
      <c r="BD5" s="1251"/>
      <c r="BE5" s="1251"/>
      <c r="BH5" s="1198"/>
      <c r="BI5" s="1198"/>
      <c r="BJ5" s="1251"/>
    </row>
    <row r="6" spans="1:69" ht="3" customHeight="1">
      <c r="J6" s="450"/>
      <c r="K6" s="450"/>
      <c r="L6" s="446"/>
      <c r="M6" s="446"/>
      <c r="N6" s="446"/>
      <c r="O6" s="449"/>
      <c r="P6" s="449"/>
      <c r="Q6" s="449"/>
      <c r="R6" s="449"/>
      <c r="S6" s="449"/>
      <c r="T6" s="449"/>
      <c r="U6" s="446"/>
      <c r="V6" s="446"/>
      <c r="AA6" s="1245"/>
      <c r="AB6" s="1245"/>
      <c r="AC6" s="1245"/>
      <c r="AD6" s="1245"/>
      <c r="AE6" s="1245"/>
      <c r="AF6" s="1245"/>
      <c r="AG6" s="1244"/>
      <c r="AH6" s="1244"/>
      <c r="AM6" s="1245"/>
      <c r="AN6" s="1245"/>
      <c r="AO6" s="1245"/>
      <c r="AP6" s="1245"/>
      <c r="AQ6" s="1245"/>
      <c r="AR6" s="1245"/>
      <c r="AS6" s="1244"/>
      <c r="AT6" s="1244"/>
      <c r="AY6" s="1245"/>
      <c r="AZ6" s="1245"/>
      <c r="BA6" s="1245"/>
      <c r="BB6" s="1245"/>
      <c r="BC6" s="1245"/>
      <c r="BD6" s="1245"/>
      <c r="BE6" s="1244"/>
      <c r="BF6" s="1244"/>
    </row>
    <row r="7" spans="1:69" s="744" customFormat="1" ht="11.25" hidden="1">
      <c r="A7" s="1113"/>
      <c r="B7" s="1113"/>
      <c r="C7" s="1113"/>
      <c r="D7" s="1113"/>
      <c r="E7" s="1113"/>
      <c r="F7" s="1113"/>
      <c r="G7" s="1113"/>
      <c r="H7" s="1113"/>
      <c r="L7" s="1162"/>
      <c r="M7" s="1039"/>
      <c r="O7" s="1419"/>
      <c r="P7" s="1419"/>
      <c r="Q7" s="1419"/>
      <c r="R7" s="1419"/>
      <c r="S7" s="1419"/>
      <c r="T7" s="1419"/>
      <c r="U7" s="778"/>
      <c r="V7" s="778"/>
      <c r="X7" s="1113"/>
      <c r="Y7" s="1113"/>
      <c r="Z7" s="1113"/>
      <c r="AA7"/>
      <c r="AB7"/>
      <c r="AC7"/>
      <c r="AD7"/>
      <c r="AE7"/>
      <c r="AF7"/>
      <c r="AG7"/>
      <c r="AH7"/>
      <c r="AI7"/>
      <c r="AJ7"/>
      <c r="AK7"/>
      <c r="AL7"/>
      <c r="AM7"/>
      <c r="AN7"/>
      <c r="AO7"/>
      <c r="AP7"/>
      <c r="AQ7"/>
      <c r="AR7"/>
      <c r="AS7"/>
      <c r="AT7"/>
      <c r="AU7"/>
      <c r="AV7"/>
      <c r="AW7"/>
      <c r="AX7"/>
      <c r="AY7"/>
      <c r="AZ7"/>
      <c r="BA7"/>
      <c r="BB7"/>
      <c r="BC7"/>
      <c r="BD7"/>
      <c r="BE7"/>
      <c r="BF7"/>
      <c r="BG7"/>
      <c r="BH7"/>
      <c r="BI7"/>
      <c r="BJ7"/>
      <c r="BK7" s="1113"/>
      <c r="BL7" s="1113"/>
    </row>
    <row r="8" spans="1:69" s="460" customFormat="1" ht="18.75">
      <c r="A8" s="473"/>
      <c r="B8" s="473"/>
      <c r="C8" s="473"/>
      <c r="D8" s="473"/>
      <c r="E8" s="473"/>
      <c r="F8" s="473"/>
      <c r="G8" s="473"/>
      <c r="H8" s="473"/>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633"/>
      <c r="V8" s="455"/>
      <c r="AA8"/>
      <c r="AB8"/>
      <c r="AC8"/>
      <c r="AD8"/>
      <c r="AE8"/>
      <c r="AF8"/>
      <c r="AG8"/>
      <c r="AH8"/>
      <c r="AI8"/>
      <c r="AJ8"/>
      <c r="AK8"/>
      <c r="AL8"/>
      <c r="AM8"/>
      <c r="AN8"/>
      <c r="AO8"/>
      <c r="AP8"/>
      <c r="AQ8"/>
      <c r="AR8"/>
      <c r="AS8"/>
      <c r="AT8"/>
      <c r="AU8"/>
      <c r="AV8"/>
      <c r="AW8"/>
      <c r="AX8"/>
      <c r="AY8"/>
      <c r="AZ8"/>
      <c r="BA8"/>
      <c r="BB8"/>
      <c r="BC8"/>
      <c r="BD8"/>
      <c r="BE8"/>
      <c r="BF8"/>
      <c r="BG8"/>
      <c r="BH8"/>
      <c r="BI8"/>
      <c r="BJ8"/>
      <c r="BM8" s="473"/>
      <c r="BN8" s="473"/>
      <c r="BO8" s="473"/>
      <c r="BP8" s="473"/>
      <c r="BQ8" s="473"/>
    </row>
    <row r="9" spans="1:6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633"/>
      <c r="V9" s="455"/>
      <c r="AA9"/>
      <c r="AB9"/>
      <c r="AC9"/>
      <c r="AD9"/>
      <c r="AE9"/>
      <c r="AF9"/>
      <c r="AG9"/>
      <c r="AH9"/>
      <c r="AI9"/>
      <c r="AJ9"/>
      <c r="AK9"/>
      <c r="AL9"/>
      <c r="AM9"/>
      <c r="AN9"/>
      <c r="AO9"/>
      <c r="AP9"/>
      <c r="AQ9"/>
      <c r="AR9"/>
      <c r="AS9"/>
      <c r="AT9"/>
      <c r="AU9"/>
      <c r="AV9"/>
      <c r="AW9"/>
      <c r="AX9"/>
      <c r="AY9"/>
      <c r="AZ9"/>
      <c r="BA9"/>
      <c r="BB9"/>
      <c r="BC9"/>
      <c r="BD9"/>
      <c r="BE9"/>
      <c r="BF9"/>
      <c r="BG9"/>
      <c r="BH9"/>
      <c r="BI9"/>
      <c r="BJ9"/>
      <c r="BM9" s="473"/>
      <c r="BN9" s="473"/>
      <c r="BO9" s="473"/>
      <c r="BP9" s="473"/>
      <c r="BQ9" s="473"/>
    </row>
    <row r="10" spans="1:69" s="744" customFormat="1" ht="11.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1113"/>
      <c r="BL10" s="1113"/>
    </row>
    <row r="11" spans="1:69" s="460" customFormat="1" ht="11.25" hidden="1">
      <c r="A11" s="473"/>
      <c r="B11" s="473"/>
      <c r="C11" s="473"/>
      <c r="D11" s="473"/>
      <c r="E11" s="473"/>
      <c r="F11" s="473"/>
      <c r="G11" s="473"/>
      <c r="H11" s="473"/>
      <c r="L11" s="520"/>
      <c r="M11" s="520"/>
      <c r="N11" s="534"/>
      <c r="O11" s="549"/>
      <c r="P11" s="549"/>
      <c r="Q11" s="549"/>
      <c r="R11" s="549"/>
      <c r="S11" s="549"/>
      <c r="T11" s="549"/>
      <c r="U11" s="455"/>
      <c r="V11" s="455"/>
      <c r="Z11" s="471" t="s">
        <v>370</v>
      </c>
      <c r="AA11" s="1252"/>
      <c r="AB11" s="1252"/>
      <c r="AC11" s="1252"/>
      <c r="AD11" s="1252"/>
      <c r="AE11" s="1252"/>
      <c r="AF11" s="1252"/>
      <c r="AG11" s="1247"/>
      <c r="AH11" s="1247"/>
      <c r="AI11" s="1196"/>
      <c r="AJ11" s="1196"/>
      <c r="AK11" s="1196"/>
      <c r="AL11" s="1253" t="s">
        <v>370</v>
      </c>
      <c r="AM11" s="1252"/>
      <c r="AN11" s="1252"/>
      <c r="AO11" s="1252"/>
      <c r="AP11" s="1252"/>
      <c r="AQ11" s="1252"/>
      <c r="AR11" s="1252"/>
      <c r="AS11" s="1247"/>
      <c r="AT11" s="1247"/>
      <c r="AU11" s="1196"/>
      <c r="AV11" s="1196"/>
      <c r="AW11" s="1196"/>
      <c r="AX11" s="1253" t="s">
        <v>370</v>
      </c>
      <c r="AY11" s="1252"/>
      <c r="AZ11" s="1252"/>
      <c r="BA11" s="1252"/>
      <c r="BB11" s="1252"/>
      <c r="BC11" s="1252"/>
      <c r="BD11" s="1252"/>
      <c r="BE11" s="1247"/>
      <c r="BF11" s="1247"/>
      <c r="BG11" s="1196"/>
      <c r="BH11" s="1196"/>
      <c r="BI11" s="1196"/>
      <c r="BJ11" s="1253" t="s">
        <v>370</v>
      </c>
      <c r="BM11" s="473"/>
      <c r="BN11" s="473"/>
      <c r="BO11" s="473"/>
      <c r="BP11" s="473"/>
      <c r="BQ11" s="473"/>
    </row>
    <row r="12" spans="1:69">
      <c r="J12" s="450"/>
      <c r="K12" s="450"/>
      <c r="L12" s="446"/>
      <c r="M12" s="446"/>
      <c r="N12" s="446"/>
      <c r="O12" s="1441"/>
      <c r="P12" s="1441"/>
      <c r="Q12" s="1441"/>
      <c r="R12" s="1441"/>
      <c r="S12" s="1441"/>
      <c r="T12" s="1441"/>
      <c r="U12" s="1441"/>
      <c r="V12" s="1441"/>
      <c r="W12" s="1441"/>
      <c r="X12" s="1441"/>
      <c r="Y12" s="1441"/>
      <c r="Z12" s="1441"/>
      <c r="AA12" s="1441" t="s">
        <v>1880</v>
      </c>
      <c r="AB12" s="1441"/>
      <c r="AC12" s="1441"/>
      <c r="AD12" s="1441"/>
      <c r="AE12" s="1441"/>
      <c r="AF12" s="1441"/>
      <c r="AG12" s="1441"/>
      <c r="AH12" s="1441"/>
      <c r="AI12" s="1441"/>
      <c r="AJ12" s="1441"/>
      <c r="AK12" s="1441"/>
      <c r="AL12" s="1441"/>
      <c r="AM12" s="1441" t="s">
        <v>1880</v>
      </c>
      <c r="AN12" s="1441"/>
      <c r="AO12" s="1441"/>
      <c r="AP12" s="1441"/>
      <c r="AQ12" s="1441"/>
      <c r="AR12" s="1441"/>
      <c r="AS12" s="1441"/>
      <c r="AT12" s="1441"/>
      <c r="AU12" s="1441"/>
      <c r="AV12" s="1441"/>
      <c r="AW12" s="1441"/>
      <c r="AX12" s="1441"/>
      <c r="AY12" s="1441" t="s">
        <v>1880</v>
      </c>
      <c r="AZ12" s="1441"/>
      <c r="BA12" s="1441"/>
      <c r="BB12" s="1441"/>
      <c r="BC12" s="1441"/>
      <c r="BD12" s="1441"/>
      <c r="BE12" s="1441"/>
      <c r="BF12" s="1441"/>
      <c r="BG12" s="1441"/>
      <c r="BH12" s="1441"/>
      <c r="BI12" s="1441"/>
      <c r="BJ12" s="1441"/>
    </row>
    <row r="13" spans="1:69" ht="14.25" customHeight="1">
      <c r="J13" s="450"/>
      <c r="K13" s="450"/>
      <c r="L13" s="1427" t="s">
        <v>444</v>
      </c>
      <c r="M13" s="1427"/>
      <c r="N13" s="1427"/>
      <c r="O13" s="1427"/>
      <c r="P13" s="1427"/>
      <c r="Q13" s="1427"/>
      <c r="R13" s="1427"/>
      <c r="S13" s="1427"/>
      <c r="T13" s="1427"/>
      <c r="U13" s="1427"/>
      <c r="V13" s="1427"/>
      <c r="W13" s="1427"/>
      <c r="X13" s="1427"/>
      <c r="Y13" s="1427"/>
      <c r="Z13" s="1427"/>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350" t="s">
        <v>445</v>
      </c>
    </row>
    <row r="14" spans="1:69" ht="14.25" customHeight="1">
      <c r="J14" s="450"/>
      <c r="K14" s="450"/>
      <c r="L14" s="1427" t="s">
        <v>90</v>
      </c>
      <c r="M14" s="1427" t="s">
        <v>601</v>
      </c>
      <c r="N14" s="545"/>
      <c r="O14" s="1350" t="s">
        <v>603</v>
      </c>
      <c r="P14" s="1350"/>
      <c r="Q14" s="1350"/>
      <c r="R14" s="1350"/>
      <c r="S14" s="1350"/>
      <c r="T14" s="1350"/>
      <c r="U14" s="1350"/>
      <c r="V14" s="1350"/>
      <c r="W14" s="1350"/>
      <c r="X14" s="1350"/>
      <c r="Y14" s="1350"/>
      <c r="Z14" s="1427" t="s">
        <v>338</v>
      </c>
      <c r="AA14" s="1350" t="s">
        <v>603</v>
      </c>
      <c r="AB14" s="1350"/>
      <c r="AC14" s="1350"/>
      <c r="AD14" s="1350"/>
      <c r="AE14" s="1350"/>
      <c r="AF14" s="1350"/>
      <c r="AG14" s="1350"/>
      <c r="AH14" s="1350"/>
      <c r="AI14" s="1350"/>
      <c r="AJ14" s="1350"/>
      <c r="AK14" s="1350"/>
      <c r="AL14" s="1427" t="s">
        <v>338</v>
      </c>
      <c r="AM14" s="1350" t="s">
        <v>603</v>
      </c>
      <c r="AN14" s="1350"/>
      <c r="AO14" s="1350"/>
      <c r="AP14" s="1350"/>
      <c r="AQ14" s="1350"/>
      <c r="AR14" s="1350"/>
      <c r="AS14" s="1350"/>
      <c r="AT14" s="1350"/>
      <c r="AU14" s="1350"/>
      <c r="AV14" s="1350"/>
      <c r="AW14" s="1350"/>
      <c r="AX14" s="1427" t="s">
        <v>338</v>
      </c>
      <c r="AY14" s="1350" t="s">
        <v>603</v>
      </c>
      <c r="AZ14" s="1350"/>
      <c r="BA14" s="1350"/>
      <c r="BB14" s="1350"/>
      <c r="BC14" s="1350"/>
      <c r="BD14" s="1350"/>
      <c r="BE14" s="1350"/>
      <c r="BF14" s="1350"/>
      <c r="BG14" s="1350"/>
      <c r="BH14" s="1350"/>
      <c r="BI14" s="1350"/>
      <c r="BJ14" s="1427" t="s">
        <v>338</v>
      </c>
      <c r="BK14" s="1440" t="s">
        <v>273</v>
      </c>
      <c r="BL14" s="1350"/>
    </row>
    <row r="15" spans="1:69" s="491" customFormat="1" ht="14.25" customHeight="1">
      <c r="A15" s="552"/>
      <c r="B15" s="552"/>
      <c r="C15" s="552"/>
      <c r="D15" s="552"/>
      <c r="E15" s="552"/>
      <c r="F15" s="552"/>
      <c r="G15" s="558"/>
      <c r="H15" s="558"/>
      <c r="I15" s="499"/>
      <c r="J15" s="497"/>
      <c r="K15" s="497"/>
      <c r="L15" s="1427"/>
      <c r="M15" s="1427"/>
      <c r="N15" s="545"/>
      <c r="O15" s="1451" t="s">
        <v>616</v>
      </c>
      <c r="P15" s="1451" t="s">
        <v>588</v>
      </c>
      <c r="Q15" s="1451" t="s">
        <v>589</v>
      </c>
      <c r="R15" s="1451" t="s">
        <v>269</v>
      </c>
      <c r="S15" s="1451"/>
      <c r="T15" s="1451" t="s">
        <v>269</v>
      </c>
      <c r="U15" s="1451"/>
      <c r="V15" s="619"/>
      <c r="W15" s="1448" t="s">
        <v>614</v>
      </c>
      <c r="X15" s="1448"/>
      <c r="Y15" s="1448"/>
      <c r="Z15" s="1427"/>
      <c r="AA15" s="1451" t="s">
        <v>616</v>
      </c>
      <c r="AB15" s="1451" t="s">
        <v>588</v>
      </c>
      <c r="AC15" s="1451" t="s">
        <v>589</v>
      </c>
      <c r="AD15" s="1451" t="s">
        <v>269</v>
      </c>
      <c r="AE15" s="1451"/>
      <c r="AF15" s="1451" t="s">
        <v>269</v>
      </c>
      <c r="AG15" s="1451"/>
      <c r="AH15" s="1274"/>
      <c r="AI15" s="1448" t="s">
        <v>614</v>
      </c>
      <c r="AJ15" s="1448"/>
      <c r="AK15" s="1448"/>
      <c r="AL15" s="1427"/>
      <c r="AM15" s="1451" t="s">
        <v>616</v>
      </c>
      <c r="AN15" s="1451" t="s">
        <v>588</v>
      </c>
      <c r="AO15" s="1451" t="s">
        <v>589</v>
      </c>
      <c r="AP15" s="1451" t="s">
        <v>269</v>
      </c>
      <c r="AQ15" s="1451"/>
      <c r="AR15" s="1451" t="s">
        <v>269</v>
      </c>
      <c r="AS15" s="1451"/>
      <c r="AT15" s="1274"/>
      <c r="AU15" s="1448" t="s">
        <v>614</v>
      </c>
      <c r="AV15" s="1448"/>
      <c r="AW15" s="1448"/>
      <c r="AX15" s="1427"/>
      <c r="AY15" s="1451" t="s">
        <v>616</v>
      </c>
      <c r="AZ15" s="1451" t="s">
        <v>588</v>
      </c>
      <c r="BA15" s="1451" t="s">
        <v>589</v>
      </c>
      <c r="BB15" s="1451" t="s">
        <v>269</v>
      </c>
      <c r="BC15" s="1451"/>
      <c r="BD15" s="1451" t="s">
        <v>269</v>
      </c>
      <c r="BE15" s="1451"/>
      <c r="BF15" s="1274"/>
      <c r="BG15" s="1448" t="s">
        <v>614</v>
      </c>
      <c r="BH15" s="1448"/>
      <c r="BI15" s="1448"/>
      <c r="BJ15" s="1427"/>
      <c r="BK15" s="1440"/>
      <c r="BL15" s="1350"/>
      <c r="BM15" s="552"/>
      <c r="BN15" s="552"/>
      <c r="BO15" s="552"/>
      <c r="BP15" s="552"/>
      <c r="BQ15" s="552"/>
    </row>
    <row r="16" spans="1:69" ht="56.25" customHeight="1">
      <c r="J16" s="450"/>
      <c r="K16" s="450"/>
      <c r="L16" s="1427"/>
      <c r="M16" s="1427"/>
      <c r="N16" s="545"/>
      <c r="O16" s="1451"/>
      <c r="P16" s="1451"/>
      <c r="Q16" s="1451"/>
      <c r="R16" s="503" t="s">
        <v>590</v>
      </c>
      <c r="S16" s="503" t="s">
        <v>591</v>
      </c>
      <c r="T16" s="503" t="s">
        <v>592</v>
      </c>
      <c r="U16" s="503" t="s">
        <v>593</v>
      </c>
      <c r="V16" s="503"/>
      <c r="W16" s="504" t="s">
        <v>272</v>
      </c>
      <c r="X16" s="1447" t="s">
        <v>271</v>
      </c>
      <c r="Y16" s="1447"/>
      <c r="Z16" s="1427"/>
      <c r="AA16" s="1451"/>
      <c r="AB16" s="1451"/>
      <c r="AC16" s="1451"/>
      <c r="AD16" s="1182" t="s">
        <v>590</v>
      </c>
      <c r="AE16" s="1182" t="s">
        <v>591</v>
      </c>
      <c r="AF16" s="1182" t="s">
        <v>592</v>
      </c>
      <c r="AG16" s="1182" t="s">
        <v>593</v>
      </c>
      <c r="AH16" s="1182"/>
      <c r="AI16" s="1183" t="s">
        <v>272</v>
      </c>
      <c r="AJ16" s="1447" t="s">
        <v>271</v>
      </c>
      <c r="AK16" s="1447"/>
      <c r="AL16" s="1427"/>
      <c r="AM16" s="1451"/>
      <c r="AN16" s="1451"/>
      <c r="AO16" s="1451"/>
      <c r="AP16" s="1182" t="s">
        <v>590</v>
      </c>
      <c r="AQ16" s="1182" t="s">
        <v>591</v>
      </c>
      <c r="AR16" s="1182" t="s">
        <v>592</v>
      </c>
      <c r="AS16" s="1182" t="s">
        <v>593</v>
      </c>
      <c r="AT16" s="1182"/>
      <c r="AU16" s="1183" t="s">
        <v>272</v>
      </c>
      <c r="AV16" s="1447" t="s">
        <v>271</v>
      </c>
      <c r="AW16" s="1447"/>
      <c r="AX16" s="1427"/>
      <c r="AY16" s="1451"/>
      <c r="AZ16" s="1451"/>
      <c r="BA16" s="1451"/>
      <c r="BB16" s="1182" t="s">
        <v>590</v>
      </c>
      <c r="BC16" s="1182" t="s">
        <v>591</v>
      </c>
      <c r="BD16" s="1182" t="s">
        <v>592</v>
      </c>
      <c r="BE16" s="1182" t="s">
        <v>593</v>
      </c>
      <c r="BF16" s="1182"/>
      <c r="BG16" s="1183" t="s">
        <v>272</v>
      </c>
      <c r="BH16" s="1447" t="s">
        <v>271</v>
      </c>
      <c r="BI16" s="1447"/>
      <c r="BJ16" s="1427"/>
      <c r="BK16" s="1440"/>
      <c r="BL16" s="1350"/>
    </row>
    <row r="17" spans="1:69">
      <c r="J17" s="450"/>
      <c r="K17" s="458">
        <v>1</v>
      </c>
      <c r="L17" s="447" t="s">
        <v>91</v>
      </c>
      <c r="M17" s="447" t="s">
        <v>47</v>
      </c>
      <c r="N17" s="464" t="s">
        <v>47</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3">
        <f ca="1">OFFSET(V17,0,-1)</f>
        <v>9</v>
      </c>
      <c r="W17" s="456">
        <f t="shared" ca="1" si="0"/>
        <v>10</v>
      </c>
      <c r="X17" s="1415">
        <f ca="1">OFFSET(X17,0,-1)+1</f>
        <v>11</v>
      </c>
      <c r="Y17" s="1415"/>
      <c r="Z17" s="456">
        <f ca="1">OFFSET(Z17,0,-2)+1</f>
        <v>12</v>
      </c>
      <c r="AA17" s="1248">
        <f ca="1">OFFSET(AA17,0,-1)+1</f>
        <v>13</v>
      </c>
      <c r="AB17" s="1248">
        <f t="shared" ref="AB17:AI17" ca="1" si="1">OFFSET(AB17,0,-1)+1</f>
        <v>14</v>
      </c>
      <c r="AC17" s="1248">
        <f t="shared" ca="1" si="1"/>
        <v>15</v>
      </c>
      <c r="AD17" s="1248">
        <f t="shared" ca="1" si="1"/>
        <v>16</v>
      </c>
      <c r="AE17" s="1248">
        <f t="shared" ca="1" si="1"/>
        <v>17</v>
      </c>
      <c r="AF17" s="1248">
        <f t="shared" ca="1" si="1"/>
        <v>18</v>
      </c>
      <c r="AG17" s="1248">
        <f t="shared" ca="1" si="1"/>
        <v>19</v>
      </c>
      <c r="AH17" s="1250">
        <f ca="1">OFFSET(AH17,0,-1)</f>
        <v>19</v>
      </c>
      <c r="AI17" s="1248">
        <f t="shared" ca="1" si="1"/>
        <v>20</v>
      </c>
      <c r="AJ17" s="1415">
        <f ca="1">OFFSET(AJ17,0,-1)+1</f>
        <v>21</v>
      </c>
      <c r="AK17" s="1415"/>
      <c r="AL17" s="1248">
        <f ca="1">OFFSET(AL17,0,-2)+1</f>
        <v>22</v>
      </c>
      <c r="AM17" s="1248">
        <f ca="1">OFFSET(AM17,0,-1)+1</f>
        <v>23</v>
      </c>
      <c r="AN17" s="1248">
        <f t="shared" ref="AN17:AU17" ca="1" si="2">OFFSET(AN17,0,-1)+1</f>
        <v>24</v>
      </c>
      <c r="AO17" s="1248">
        <f t="shared" ca="1" si="2"/>
        <v>25</v>
      </c>
      <c r="AP17" s="1248">
        <f t="shared" ca="1" si="2"/>
        <v>26</v>
      </c>
      <c r="AQ17" s="1248">
        <f t="shared" ca="1" si="2"/>
        <v>27</v>
      </c>
      <c r="AR17" s="1248">
        <f t="shared" ca="1" si="2"/>
        <v>28</v>
      </c>
      <c r="AS17" s="1248">
        <f t="shared" ca="1" si="2"/>
        <v>29</v>
      </c>
      <c r="AT17" s="1250">
        <f ca="1">OFFSET(AT17,0,-1)</f>
        <v>29</v>
      </c>
      <c r="AU17" s="1248">
        <f t="shared" ca="1" si="2"/>
        <v>30</v>
      </c>
      <c r="AV17" s="1415">
        <f ca="1">OFFSET(AV17,0,-1)+1</f>
        <v>31</v>
      </c>
      <c r="AW17" s="1415"/>
      <c r="AX17" s="1248">
        <f ca="1">OFFSET(AX17,0,-2)+1</f>
        <v>32</v>
      </c>
      <c r="AY17" s="1248">
        <f ca="1">OFFSET(AY17,0,-1)+1</f>
        <v>33</v>
      </c>
      <c r="AZ17" s="1248">
        <f t="shared" ref="AZ17:BG17" ca="1" si="3">OFFSET(AZ17,0,-1)+1</f>
        <v>34</v>
      </c>
      <c r="BA17" s="1248">
        <f t="shared" ca="1" si="3"/>
        <v>35</v>
      </c>
      <c r="BB17" s="1248">
        <f t="shared" ca="1" si="3"/>
        <v>36</v>
      </c>
      <c r="BC17" s="1248">
        <f t="shared" ca="1" si="3"/>
        <v>37</v>
      </c>
      <c r="BD17" s="1248">
        <f t="shared" ca="1" si="3"/>
        <v>38</v>
      </c>
      <c r="BE17" s="1248">
        <f t="shared" ca="1" si="3"/>
        <v>39</v>
      </c>
      <c r="BF17" s="1250">
        <f ca="1">OFFSET(BF17,0,-1)</f>
        <v>39</v>
      </c>
      <c r="BG17" s="1248">
        <f t="shared" ca="1" si="3"/>
        <v>40</v>
      </c>
      <c r="BH17" s="1415">
        <f ca="1">OFFSET(BH17,0,-1)+1</f>
        <v>41</v>
      </c>
      <c r="BI17" s="1415"/>
      <c r="BJ17" s="1248">
        <f ca="1">OFFSET(BJ17,0,-2)+1</f>
        <v>42</v>
      </c>
      <c r="BL17" s="456">
        <f ca="1">OFFSET(BL17,0,-2)+1</f>
        <v>43</v>
      </c>
    </row>
    <row r="18" spans="1:69" ht="22.5">
      <c r="A18" s="1398">
        <v>1</v>
      </c>
      <c r="B18" s="996"/>
      <c r="C18" s="996"/>
      <c r="D18" s="996"/>
      <c r="E18" s="997"/>
      <c r="F18" s="998"/>
      <c r="G18" s="996"/>
      <c r="H18" s="996"/>
      <c r="I18" s="985"/>
      <c r="J18" s="989"/>
      <c r="K18" s="989"/>
      <c r="L18" s="560" t="e">
        <f ca="1">mergeValue(A18)</f>
        <v>#NAME?</v>
      </c>
      <c r="M18" s="608" t="s">
        <v>19</v>
      </c>
      <c r="N18" s="547"/>
      <c r="O18" s="1442" t="str">
        <f>IF('Перечень тарифов'!J26="","","" &amp; 'Перечень тарифов'!J26 &amp; "")</f>
        <v>Тариф на тепловую энергию, поставляемую потребителям (кроме населения)</v>
      </c>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597" t="s">
        <v>717</v>
      </c>
    </row>
    <row r="19" spans="1:69" ht="22.5">
      <c r="A19" s="1398"/>
      <c r="B19" s="1398">
        <v>1</v>
      </c>
      <c r="C19" s="996"/>
      <c r="D19" s="996"/>
      <c r="E19" s="998"/>
      <c r="F19" s="998"/>
      <c r="G19" s="996"/>
      <c r="H19" s="996"/>
      <c r="I19" s="991"/>
      <c r="J19" s="987"/>
      <c r="K19" s="986"/>
      <c r="L19" s="560" t="e">
        <f ca="1">mergeValue(A19) &amp;"."&amp; mergeValue(B19)</f>
        <v>#NAME?</v>
      </c>
      <c r="M19" s="514" t="s">
        <v>15</v>
      </c>
      <c r="N19" s="547"/>
      <c r="O19" s="1442" t="str">
        <f>IF('Перечень тарифов'!N26="","","" &amp; 'Перечень тарифов'!N26 &amp; "")</f>
        <v>Тосненский муниципальный район, Тельмановское (41648443);</v>
      </c>
      <c r="P19" s="1442"/>
      <c r="Q19" s="1442"/>
      <c r="R19" s="1442"/>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442"/>
      <c r="BD19" s="1442"/>
      <c r="BE19" s="1442"/>
      <c r="BF19" s="1442"/>
      <c r="BG19" s="1442"/>
      <c r="BH19" s="1442"/>
      <c r="BI19" s="1442"/>
      <c r="BJ19" s="1442"/>
      <c r="BK19" s="1442"/>
      <c r="BL19" s="597" t="s">
        <v>458</v>
      </c>
    </row>
    <row r="20" spans="1:69" hidden="1">
      <c r="A20" s="1398"/>
      <c r="B20" s="1398"/>
      <c r="C20" s="1398">
        <v>1</v>
      </c>
      <c r="D20" s="996"/>
      <c r="E20" s="998"/>
      <c r="F20" s="998"/>
      <c r="G20" s="996"/>
      <c r="H20" s="996"/>
      <c r="I20" s="991"/>
      <c r="J20" s="987"/>
      <c r="K20" s="986"/>
      <c r="L20" s="560" t="e">
        <f ca="1">mergeValue(A20) &amp;"."&amp; mergeValue(B20)&amp;"."&amp; mergeValue(C20)</f>
        <v>#NAME?</v>
      </c>
      <c r="M20" s="515"/>
      <c r="N20" s="547"/>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597"/>
    </row>
    <row r="21" spans="1:69" hidden="1">
      <c r="A21" s="1398"/>
      <c r="B21" s="1398"/>
      <c r="C21" s="1398"/>
      <c r="D21" s="1398">
        <v>1</v>
      </c>
      <c r="E21" s="998"/>
      <c r="F21" s="998"/>
      <c r="G21" s="996"/>
      <c r="H21" s="996"/>
      <c r="I21" s="991"/>
      <c r="J21" s="987"/>
      <c r="K21" s="986"/>
      <c r="L21" s="560" t="e">
        <f ca="1">mergeValue(A21) &amp;"."&amp; mergeValue(B21)&amp;"."&amp; mergeValue(C21)&amp;"."&amp; mergeValue(D21)</f>
        <v>#NAME?</v>
      </c>
      <c r="M21" s="516"/>
      <c r="N21" s="547"/>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c r="BB21" s="1442"/>
      <c r="BC21" s="1442"/>
      <c r="BD21" s="1442"/>
      <c r="BE21" s="1442"/>
      <c r="BF21" s="1442"/>
      <c r="BG21" s="1442"/>
      <c r="BH21" s="1442"/>
      <c r="BI21" s="1442"/>
      <c r="BJ21" s="1442"/>
      <c r="BK21" s="1442"/>
      <c r="BL21" s="597"/>
    </row>
    <row r="22" spans="1:69" hidden="1">
      <c r="A22" s="1398"/>
      <c r="B22" s="1398"/>
      <c r="C22" s="1398"/>
      <c r="D22" s="1398"/>
      <c r="E22" s="1398">
        <v>1</v>
      </c>
      <c r="F22" s="998"/>
      <c r="G22" s="996"/>
      <c r="H22" s="996"/>
      <c r="I22" s="990"/>
      <c r="J22" s="987"/>
      <c r="K22" s="986"/>
      <c r="L22" s="560"/>
      <c r="M22" s="522"/>
      <c r="N22" s="548"/>
      <c r="O22" s="598"/>
      <c r="P22" s="598"/>
      <c r="Q22" s="598"/>
      <c r="R22" s="598"/>
      <c r="S22" s="598"/>
      <c r="T22" s="598"/>
      <c r="U22" s="598"/>
      <c r="V22" s="598"/>
      <c r="W22" s="598"/>
      <c r="X22" s="598"/>
      <c r="Y22" s="598"/>
      <c r="Z22" s="598"/>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476"/>
      <c r="BL22" s="597"/>
    </row>
    <row r="23" spans="1:69" ht="33.75">
      <c r="A23" s="1398"/>
      <c r="B23" s="1398"/>
      <c r="C23" s="1398"/>
      <c r="D23" s="1398"/>
      <c r="E23" s="1398"/>
      <c r="F23" s="1398">
        <v>1</v>
      </c>
      <c r="G23" s="996"/>
      <c r="H23" s="996"/>
      <c r="I23" s="1449"/>
      <c r="J23" s="987"/>
      <c r="K23" s="986"/>
      <c r="L23" s="560" t="e">
        <f ca="1">mergeValue(A23) &amp;"."&amp; mergeValue(B23)&amp;"."&amp; mergeValue(C23)&amp;"."&amp; mergeValue(D23)&amp;"."&amp; mergeValue(F23)</f>
        <v>#NAME?</v>
      </c>
      <c r="M23" s="523" t="s">
        <v>9</v>
      </c>
      <c r="N23" s="548"/>
      <c r="O23" s="1401" t="s">
        <v>3</v>
      </c>
      <c r="P23" s="1402"/>
      <c r="Q23" s="1402"/>
      <c r="R23" s="1402"/>
      <c r="S23" s="1402"/>
      <c r="T23" s="1402"/>
      <c r="U23" s="1402"/>
      <c r="V23" s="1402"/>
      <c r="W23" s="1402"/>
      <c r="X23" s="1402"/>
      <c r="Y23" s="1402"/>
      <c r="Z23" s="1402"/>
      <c r="AA23" s="1402"/>
      <c r="AB23" s="1402"/>
      <c r="AC23" s="1402"/>
      <c r="AD23" s="1402"/>
      <c r="AE23" s="1402"/>
      <c r="AF23" s="1402"/>
      <c r="AG23" s="1402"/>
      <c r="AH23" s="1402"/>
      <c r="AI23" s="1402"/>
      <c r="AJ23" s="1402"/>
      <c r="AK23" s="1402"/>
      <c r="AL23" s="1402"/>
      <c r="AM23" s="1402"/>
      <c r="AN23" s="1402"/>
      <c r="AO23" s="1402"/>
      <c r="AP23" s="1402"/>
      <c r="AQ23" s="1402"/>
      <c r="AR23" s="1402"/>
      <c r="AS23" s="1402"/>
      <c r="AT23" s="1402"/>
      <c r="AU23" s="1402"/>
      <c r="AV23" s="1402"/>
      <c r="AW23" s="1402"/>
      <c r="AX23" s="1402"/>
      <c r="AY23" s="1402"/>
      <c r="AZ23" s="1402"/>
      <c r="BA23" s="1402"/>
      <c r="BB23" s="1402"/>
      <c r="BC23" s="1402"/>
      <c r="BD23" s="1402"/>
      <c r="BE23" s="1402"/>
      <c r="BF23" s="1402"/>
      <c r="BG23" s="1402"/>
      <c r="BH23" s="1402"/>
      <c r="BI23" s="1402"/>
      <c r="BJ23" s="1402"/>
      <c r="BK23" s="1403"/>
      <c r="BL23" s="597" t="s">
        <v>719</v>
      </c>
      <c r="BN23" s="472" t="e">
        <f ca="1">strCheckUnique(BO23:BO27)</f>
        <v>#NAME?</v>
      </c>
      <c r="BP23" s="472"/>
    </row>
    <row r="24" spans="1:69" ht="56.25">
      <c r="A24" s="1398"/>
      <c r="B24" s="1398"/>
      <c r="C24" s="1398"/>
      <c r="D24" s="1398"/>
      <c r="E24" s="1398"/>
      <c r="F24" s="1398"/>
      <c r="G24" s="1398">
        <v>1</v>
      </c>
      <c r="H24" s="996"/>
      <c r="I24" s="1449"/>
      <c r="J24" s="1450"/>
      <c r="K24" s="992"/>
      <c r="L24" s="560" t="e">
        <f ca="1">mergeValue(A24) &amp;"."&amp; mergeValue(B24)&amp;"."&amp; mergeValue(C24)&amp;"."&amp; mergeValue(D24)&amp;"."&amp; mergeValue(F24)&amp;"."&amp; mergeValue(G24)</f>
        <v>#NAME?</v>
      </c>
      <c r="M24" s="1081" t="s">
        <v>612</v>
      </c>
      <c r="N24" s="613"/>
      <c r="O24" s="1277">
        <v>17.52</v>
      </c>
      <c r="P24" s="1277">
        <v>1908.97</v>
      </c>
      <c r="Q24" s="530"/>
      <c r="R24" s="462"/>
      <c r="S24" s="1034"/>
      <c r="T24" s="462"/>
      <c r="U24" s="1034"/>
      <c r="V24" s="551" t="str">
        <f>W24 &amp; "-" &amp; Y24</f>
        <v>01.01.2020-31.12.2020</v>
      </c>
      <c r="W24" s="1404" t="s">
        <v>1223</v>
      </c>
      <c r="X24" s="1406" t="s">
        <v>82</v>
      </c>
      <c r="Y24" s="1404" t="s">
        <v>1895</v>
      </c>
      <c r="Z24" s="1406" t="s">
        <v>82</v>
      </c>
      <c r="AA24" s="1277">
        <v>18.43</v>
      </c>
      <c r="AB24" s="1277">
        <v>1984.84</v>
      </c>
      <c r="AC24" s="1263"/>
      <c r="AD24" s="1249"/>
      <c r="AE24" s="1287"/>
      <c r="AF24" s="1249"/>
      <c r="AG24" s="1287"/>
      <c r="AH24" s="1267" t="str">
        <f>AI24 &amp; "-" &amp; AK24</f>
        <v>01.01.2021-31.12.2021</v>
      </c>
      <c r="AI24" s="1404" t="s">
        <v>1896</v>
      </c>
      <c r="AJ24" s="1406" t="s">
        <v>82</v>
      </c>
      <c r="AK24" s="1404" t="s">
        <v>1897</v>
      </c>
      <c r="AL24" s="1406" t="s">
        <v>82</v>
      </c>
      <c r="AM24" s="1277">
        <v>19.14</v>
      </c>
      <c r="AN24" s="1277">
        <v>2067.86</v>
      </c>
      <c r="AO24" s="1263"/>
      <c r="AP24" s="1249"/>
      <c r="AQ24" s="1287"/>
      <c r="AR24" s="1249"/>
      <c r="AS24" s="1287"/>
      <c r="AT24" s="1267" t="str">
        <f>AU24 &amp; "-" &amp; AW24</f>
        <v>01.01.2022-31.12.2022</v>
      </c>
      <c r="AU24" s="1404" t="s">
        <v>1898</v>
      </c>
      <c r="AV24" s="1406" t="s">
        <v>82</v>
      </c>
      <c r="AW24" s="1404" t="s">
        <v>1899</v>
      </c>
      <c r="AX24" s="1406" t="s">
        <v>82</v>
      </c>
      <c r="AY24" s="1277">
        <v>19.72</v>
      </c>
      <c r="AZ24" s="1277">
        <v>2230.0500000000002</v>
      </c>
      <c r="BA24" s="1263"/>
      <c r="BB24" s="1249"/>
      <c r="BC24" s="1287"/>
      <c r="BD24" s="1249"/>
      <c r="BE24" s="1287"/>
      <c r="BF24" s="1267" t="str">
        <f>BG24 &amp; "-" &amp; BI24</f>
        <v>01.01.2023-31.12.2023</v>
      </c>
      <c r="BG24" s="1404" t="s">
        <v>1900</v>
      </c>
      <c r="BH24" s="1406" t="s">
        <v>82</v>
      </c>
      <c r="BI24" s="1404" t="s">
        <v>1224</v>
      </c>
      <c r="BJ24" s="1406" t="s">
        <v>83</v>
      </c>
      <c r="BK24" s="505"/>
      <c r="BL24" s="597" t="s">
        <v>737</v>
      </c>
      <c r="BM24" s="468" t="e">
        <f ca="1">strCheckDate(O24:BK24)</f>
        <v>#NAME?</v>
      </c>
      <c r="BN24" s="472"/>
      <c r="BO24" s="472" t="str">
        <f>IF(M24="","",M24 )</f>
        <v>горячая вода в системе централизованного теплоснабжения на горячее водоснабжение</v>
      </c>
      <c r="BP24" s="472"/>
      <c r="BQ24" s="472"/>
    </row>
    <row r="25" spans="1:69" ht="14.25" hidden="1" customHeight="1">
      <c r="A25" s="1398"/>
      <c r="B25" s="1398"/>
      <c r="C25" s="1398"/>
      <c r="D25" s="1398"/>
      <c r="E25" s="1398"/>
      <c r="F25" s="1398"/>
      <c r="G25" s="1398"/>
      <c r="H25" s="996"/>
      <c r="I25" s="1449"/>
      <c r="J25" s="1450"/>
      <c r="K25" s="992"/>
      <c r="L25" s="567"/>
      <c r="M25" s="613"/>
      <c r="N25" s="613"/>
      <c r="O25" s="530"/>
      <c r="P25" s="462"/>
      <c r="Q25" s="462"/>
      <c r="R25" s="462"/>
      <c r="S25" s="462"/>
      <c r="T25" s="462"/>
      <c r="U25" s="527"/>
      <c r="V25" s="551"/>
      <c r="W25" s="1405"/>
      <c r="X25" s="1406"/>
      <c r="Y25" s="1405"/>
      <c r="Z25" s="1406"/>
      <c r="AA25" s="1263"/>
      <c r="AB25" s="1249"/>
      <c r="AC25" s="1249"/>
      <c r="AD25" s="1249"/>
      <c r="AE25" s="1249"/>
      <c r="AF25" s="1249"/>
      <c r="AG25" s="1261"/>
      <c r="AH25" s="1267"/>
      <c r="AI25" s="1405"/>
      <c r="AJ25" s="1406"/>
      <c r="AK25" s="1405"/>
      <c r="AL25" s="1406"/>
      <c r="AM25" s="1263"/>
      <c r="AN25" s="1249"/>
      <c r="AO25" s="1249"/>
      <c r="AP25" s="1249"/>
      <c r="AQ25" s="1249"/>
      <c r="AR25" s="1249"/>
      <c r="AS25" s="1261"/>
      <c r="AT25" s="1267"/>
      <c r="AU25" s="1405"/>
      <c r="AV25" s="1406"/>
      <c r="AW25" s="1405"/>
      <c r="AX25" s="1406"/>
      <c r="AY25" s="1263"/>
      <c r="AZ25" s="1249"/>
      <c r="BA25" s="1249"/>
      <c r="BB25" s="1249"/>
      <c r="BC25" s="1249"/>
      <c r="BD25" s="1249"/>
      <c r="BE25" s="1261"/>
      <c r="BF25" s="1267"/>
      <c r="BG25" s="1405"/>
      <c r="BH25" s="1406"/>
      <c r="BI25" s="1405"/>
      <c r="BJ25" s="1406"/>
      <c r="BK25" s="505"/>
      <c r="BL25" s="1417"/>
      <c r="BP25" s="472">
        <f ca="1">OFFSET(BP25,-1,0)</f>
        <v>0</v>
      </c>
    </row>
    <row r="26" spans="1:69" s="444" customFormat="1" ht="15" hidden="1" customHeight="1">
      <c r="A26" s="1398"/>
      <c r="B26" s="1398"/>
      <c r="C26" s="1398"/>
      <c r="D26" s="1398"/>
      <c r="E26" s="1398"/>
      <c r="F26" s="1398"/>
      <c r="G26" s="1398"/>
      <c r="H26" s="996"/>
      <c r="I26" s="1449"/>
      <c r="J26" s="1450"/>
      <c r="K26" s="993"/>
      <c r="L26" s="506"/>
      <c r="M26" s="525"/>
      <c r="N26" s="519"/>
      <c r="O26" s="513"/>
      <c r="P26" s="513"/>
      <c r="Q26" s="513"/>
      <c r="R26" s="513"/>
      <c r="S26" s="513"/>
      <c r="T26" s="513"/>
      <c r="U26" s="513"/>
      <c r="V26" s="513"/>
      <c r="W26" s="531"/>
      <c r="X26" s="532"/>
      <c r="Y26" s="531"/>
      <c r="Z26" s="519"/>
      <c r="AA26" s="1255"/>
      <c r="AB26" s="1255"/>
      <c r="AC26" s="1255"/>
      <c r="AD26" s="1255"/>
      <c r="AE26" s="1255"/>
      <c r="AF26" s="1255"/>
      <c r="AG26" s="1255"/>
      <c r="AH26" s="1255"/>
      <c r="AI26" s="1264"/>
      <c r="AJ26" s="1193"/>
      <c r="AK26" s="1264"/>
      <c r="AL26" s="1256"/>
      <c r="AM26" s="1255"/>
      <c r="AN26" s="1255"/>
      <c r="AO26" s="1255"/>
      <c r="AP26" s="1255"/>
      <c r="AQ26" s="1255"/>
      <c r="AR26" s="1255"/>
      <c r="AS26" s="1255"/>
      <c r="AT26" s="1255"/>
      <c r="AU26" s="1264"/>
      <c r="AV26" s="1193"/>
      <c r="AW26" s="1264"/>
      <c r="AX26" s="1256"/>
      <c r="AY26" s="1255"/>
      <c r="AZ26" s="1255"/>
      <c r="BA26" s="1255"/>
      <c r="BB26" s="1255"/>
      <c r="BC26" s="1255"/>
      <c r="BD26" s="1255"/>
      <c r="BE26" s="1255"/>
      <c r="BF26" s="1255"/>
      <c r="BG26" s="1264"/>
      <c r="BH26" s="1193"/>
      <c r="BI26" s="1264"/>
      <c r="BJ26" s="1256"/>
      <c r="BK26" s="528"/>
      <c r="BL26" s="1418"/>
      <c r="BM26" s="469"/>
      <c r="BN26" s="469"/>
      <c r="BO26" s="469"/>
      <c r="BP26" s="469"/>
      <c r="BQ26" s="469"/>
    </row>
    <row r="27" spans="1:69" s="444" customFormat="1" ht="15" customHeight="1">
      <c r="A27" s="1398"/>
      <c r="B27" s="1398"/>
      <c r="C27" s="1398"/>
      <c r="D27" s="1398"/>
      <c r="E27" s="1398"/>
      <c r="F27" s="1398"/>
      <c r="G27" s="996"/>
      <c r="H27" s="996"/>
      <c r="I27" s="1449"/>
      <c r="J27" s="994"/>
      <c r="K27" s="993"/>
      <c r="L27" s="506"/>
      <c r="M27" s="524" t="s">
        <v>24</v>
      </c>
      <c r="N27" s="525"/>
      <c r="O27" s="525"/>
      <c r="P27" s="525"/>
      <c r="Q27" s="525"/>
      <c r="R27" s="525"/>
      <c r="S27" s="525"/>
      <c r="T27" s="525"/>
      <c r="U27" s="525"/>
      <c r="V27" s="525"/>
      <c r="W27" s="525"/>
      <c r="X27" s="525"/>
      <c r="Y27" s="525"/>
      <c r="Z27" s="525"/>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525"/>
      <c r="BL27" s="528"/>
      <c r="BM27" s="469"/>
      <c r="BN27" s="469"/>
      <c r="BO27" s="469"/>
      <c r="BP27" s="469"/>
      <c r="BQ27" s="469"/>
    </row>
    <row r="28" spans="1:69" s="444" customFormat="1" ht="15" customHeight="1">
      <c r="A28" s="1398"/>
      <c r="B28" s="1398"/>
      <c r="C28" s="1398"/>
      <c r="D28" s="1398"/>
      <c r="E28" s="1398"/>
      <c r="F28" s="999"/>
      <c r="G28" s="996"/>
      <c r="H28" s="996"/>
      <c r="I28" s="990"/>
      <c r="J28" s="988"/>
      <c r="K28" s="993"/>
      <c r="L28" s="506"/>
      <c r="M28" s="519" t="s">
        <v>10</v>
      </c>
      <c r="N28" s="518"/>
      <c r="O28" s="513"/>
      <c r="P28" s="513"/>
      <c r="Q28" s="513"/>
      <c r="R28" s="513"/>
      <c r="S28" s="513"/>
      <c r="T28" s="513"/>
      <c r="U28" s="513"/>
      <c r="V28" s="513"/>
      <c r="W28" s="540"/>
      <c r="X28" s="532"/>
      <c r="Y28" s="531"/>
      <c r="Z28" s="518"/>
      <c r="AA28" s="1255"/>
      <c r="AB28" s="1255"/>
      <c r="AC28" s="1255"/>
      <c r="AD28" s="1255"/>
      <c r="AE28" s="1255"/>
      <c r="AF28" s="1255"/>
      <c r="AG28" s="1255"/>
      <c r="AH28" s="1255"/>
      <c r="AI28" s="1265"/>
      <c r="AJ28" s="1193"/>
      <c r="AK28" s="1264"/>
      <c r="AL28" s="1190"/>
      <c r="AM28" s="1255"/>
      <c r="AN28" s="1255"/>
      <c r="AO28" s="1255"/>
      <c r="AP28" s="1255"/>
      <c r="AQ28" s="1255"/>
      <c r="AR28" s="1255"/>
      <c r="AS28" s="1255"/>
      <c r="AT28" s="1255"/>
      <c r="AU28" s="1265"/>
      <c r="AV28" s="1193"/>
      <c r="AW28" s="1264"/>
      <c r="AX28" s="1190"/>
      <c r="AY28" s="1255"/>
      <c r="AZ28" s="1255"/>
      <c r="BA28" s="1255"/>
      <c r="BB28" s="1255"/>
      <c r="BC28" s="1255"/>
      <c r="BD28" s="1255"/>
      <c r="BE28" s="1255"/>
      <c r="BF28" s="1255"/>
      <c r="BG28" s="1265"/>
      <c r="BH28" s="1193"/>
      <c r="BI28" s="1264"/>
      <c r="BJ28" s="1190"/>
      <c r="BK28" s="532"/>
      <c r="BL28" s="528"/>
      <c r="BM28" s="469"/>
      <c r="BN28" s="469"/>
      <c r="BO28" s="469"/>
      <c r="BP28" s="469"/>
      <c r="BQ28" s="469"/>
    </row>
    <row r="29" spans="1:69" s="444" customFormat="1" hidden="1">
      <c r="A29" s="1398"/>
      <c r="B29" s="1398"/>
      <c r="C29" s="1398"/>
      <c r="D29" s="1398"/>
      <c r="E29" s="999"/>
      <c r="F29" s="999"/>
      <c r="G29" s="996"/>
      <c r="H29" s="996"/>
      <c r="I29" s="995"/>
      <c r="J29" s="988"/>
      <c r="K29" s="985"/>
      <c r="L29" s="506"/>
      <c r="M29" s="519"/>
      <c r="N29" s="519"/>
      <c r="O29" s="519"/>
      <c r="P29" s="519"/>
      <c r="Q29" s="519"/>
      <c r="R29" s="519"/>
      <c r="S29" s="519"/>
      <c r="T29" s="519"/>
      <c r="U29" s="519"/>
      <c r="V29" s="519"/>
      <c r="W29" s="519"/>
      <c r="X29" s="519"/>
      <c r="Y29" s="519"/>
      <c r="Z29" s="519"/>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519"/>
      <c r="BL29" s="528"/>
      <c r="BM29" s="469"/>
      <c r="BN29" s="469"/>
      <c r="BO29" s="469"/>
      <c r="BP29" s="469"/>
      <c r="BQ29" s="469"/>
    </row>
    <row r="30" spans="1:69" ht="3" customHeight="1">
      <c r="L30" s="454"/>
      <c r="M30" s="454"/>
      <c r="N30" s="454"/>
      <c r="O30" s="454"/>
      <c r="P30" s="454"/>
      <c r="Q30" s="454"/>
      <c r="R30" s="454"/>
      <c r="S30" s="454"/>
      <c r="T30" s="454"/>
      <c r="U30" s="454"/>
      <c r="V30" s="454"/>
      <c r="W30" s="454"/>
      <c r="X30" s="454"/>
      <c r="Y30" s="454"/>
      <c r="Z30" s="454"/>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row>
    <row r="31" spans="1:69" ht="89.25" customHeight="1">
      <c r="L31" s="1">
        <v>1</v>
      </c>
      <c r="M31" s="1391" t="s">
        <v>738</v>
      </c>
      <c r="N31" s="1391"/>
      <c r="O31" s="1391"/>
      <c r="P31" s="1391"/>
      <c r="Q31" s="1391"/>
      <c r="R31" s="1391"/>
      <c r="S31" s="1391"/>
      <c r="T31" s="1391"/>
      <c r="U31" s="1391"/>
      <c r="V31" s="1391"/>
      <c r="W31" s="1391"/>
    </row>
  </sheetData>
  <sheetProtection password="FA9C" sheet="1" objects="1" scenarios="1" formatColumns="0" formatRows="0"/>
  <dataConsolidate/>
  <mergeCells count="86">
    <mergeCell ref="BG24:BG25"/>
    <mergeCell ref="BH24:BH25"/>
    <mergeCell ref="BI24:BI25"/>
    <mergeCell ref="BJ24:BJ25"/>
    <mergeCell ref="AU24:AU25"/>
    <mergeCell ref="AV24:AV25"/>
    <mergeCell ref="AW24:AW25"/>
    <mergeCell ref="AX24:AX25"/>
    <mergeCell ref="AY12:BJ12"/>
    <mergeCell ref="AY14:BI14"/>
    <mergeCell ref="BJ14:BJ16"/>
    <mergeCell ref="AY15:AY16"/>
    <mergeCell ref="AZ15:AZ16"/>
    <mergeCell ref="BA15:BA16"/>
    <mergeCell ref="BB15:BC15"/>
    <mergeCell ref="BD15:BE15"/>
    <mergeCell ref="AI24:AI2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A18:A29"/>
    <mergeCell ref="B19:B29"/>
    <mergeCell ref="C20:C29"/>
    <mergeCell ref="G24:G26"/>
    <mergeCell ref="E22:E28"/>
    <mergeCell ref="F23:F27"/>
    <mergeCell ref="D21:D29"/>
    <mergeCell ref="I23:I27"/>
    <mergeCell ref="J24:J26"/>
    <mergeCell ref="M31:W31"/>
    <mergeCell ref="BL25:BL26"/>
    <mergeCell ref="W15:Y15"/>
    <mergeCell ref="T15:U15"/>
    <mergeCell ref="R15:S15"/>
    <mergeCell ref="O15:O16"/>
    <mergeCell ref="P15:P16"/>
    <mergeCell ref="Q15:Q16"/>
    <mergeCell ref="M14:M16"/>
    <mergeCell ref="Z14:Z16"/>
    <mergeCell ref="BK14:BK16"/>
    <mergeCell ref="O14:Y14"/>
    <mergeCell ref="X17:Y17"/>
    <mergeCell ref="Y24:Y25"/>
    <mergeCell ref="Z24:Z25"/>
    <mergeCell ref="O9:T9"/>
    <mergeCell ref="O10:T10"/>
    <mergeCell ref="L5:T5"/>
    <mergeCell ref="O7:T7"/>
    <mergeCell ref="O8:T8"/>
    <mergeCell ref="O12:Z12"/>
    <mergeCell ref="L14:L16"/>
    <mergeCell ref="L13:BK13"/>
    <mergeCell ref="O21:BK21"/>
    <mergeCell ref="O23:BK23"/>
    <mergeCell ref="W24:W25"/>
    <mergeCell ref="X24:X25"/>
    <mergeCell ref="AB15:AB16"/>
    <mergeCell ref="AC15:AC16"/>
    <mergeCell ref="AD15:AE15"/>
    <mergeCell ref="BL13:BL16"/>
    <mergeCell ref="X16:Y16"/>
    <mergeCell ref="O18:BK18"/>
    <mergeCell ref="O19:BK19"/>
    <mergeCell ref="O20:BK20"/>
    <mergeCell ref="AJ17:AK17"/>
    <mergeCell ref="AU15:AW15"/>
    <mergeCell ref="AV16:AW16"/>
    <mergeCell ref="AV17:AW17"/>
    <mergeCell ref="BG15:BI15"/>
    <mergeCell ref="BH16:BI16"/>
    <mergeCell ref="BH17:BI17"/>
    <mergeCell ref="AF15:AG15"/>
    <mergeCell ref="AI15:AK15"/>
    <mergeCell ref="AJ16:AK16"/>
  </mergeCells>
  <dataValidations count="11">
    <dataValidation allowBlank="1" sqref="KK29:LA29 UG29:UW29 AEC29:AES29 ANY29:AOO29 AXU29:AYK29 BHQ29:BIG29 BRM29:BSC29 CBI29:CBY29 CLE29:CLU29 CVA29:CVQ29 DEW29:DFM29 DOS29:DPI29 DYO29:DZE29 EIK29:EJA29 ESG29:ESW29 FCC29:FCS29 FLY29:FMO29 FVU29:FWK29 GFQ29:GGG29 GPM29:GQC29 GZI29:GZY29 HJE29:HJU29 HTA29:HTQ29 ICW29:IDM29 IMS29:INI29 IWO29:IXE29 JGK29:JHA29 JQG29:JQW29 KAC29:KAS29 KJY29:KKO29 KTU29:KUK29 LDQ29:LEG29 LNM29:LOC29 LXI29:LXY29 MHE29:MHU29 MRA29:MRQ29 NAW29:NBM29 NKS29:NLI29 NUO29:NVE29 OEK29:OFA29 OOG29:OOW29 OYC29:OYS29 PHY29:PIO29 PRU29:PSK29 QBQ29:QCG29 QLM29:QMC29 QVI29:QVY29 RFE29:RFU29 RPA29:RPQ29 RYW29:RZM29 SIS29:SJI29 SSO29:STE29 TCK29:TDA29 TMG29:TMW29 TWC29:TWS29 UFY29:UGO29 UPU29:UQK29 UZQ29:VAG29 VJM29:VKC29 VTI29:VTY29 WDE29:WDU29 WNA29:WNQ29 WWW29:WXM29 WWW983065:WXM983065 KK65561:LA65561 UG65561:UW65561 AEC65561:AES65561 ANY65561:AOO65561 AXU65561:AYK65561 BHQ65561:BIG65561 BRM65561:BSC65561 CBI65561:CBY65561 CLE65561:CLU65561 CVA65561:CVQ65561 DEW65561:DFM65561 DOS65561:DPI65561 DYO65561:DZE65561 EIK65561:EJA65561 ESG65561:ESW65561 FCC65561:FCS65561 FLY65561:FMO65561 FVU65561:FWK65561 GFQ65561:GGG65561 GPM65561:GQC65561 GZI65561:GZY65561 HJE65561:HJU65561 HTA65561:HTQ65561 ICW65561:IDM65561 IMS65561:INI65561 IWO65561:IXE65561 JGK65561:JHA65561 JQG65561:JQW65561 KAC65561:KAS65561 KJY65561:KKO65561 KTU65561:KUK65561 LDQ65561:LEG65561 LNM65561:LOC65561 LXI65561:LXY65561 MHE65561:MHU65561 MRA65561:MRQ65561 NAW65561:NBM65561 NKS65561:NLI65561 NUO65561:NVE65561 OEK65561:OFA65561 OOG65561:OOW65561 OYC65561:OYS65561 PHY65561:PIO65561 PRU65561:PSK65561 QBQ65561:QCG65561 QLM65561:QMC65561 QVI65561:QVY65561 RFE65561:RFU65561 RPA65561:RPQ65561 RYW65561:RZM65561 SIS65561:SJI65561 SSO65561:STE65561 TCK65561:TDA65561 TMG65561:TMW65561 TWC65561:TWS65561 UFY65561:UGO65561 UPU65561:UQK65561 UZQ65561:VAG65561 VJM65561:VKC65561 VTI65561:VTY65561 WDE65561:WDU65561 WNA65561:WNQ65561 WWW65561:WXM65561 KK131097:LA131097 UG131097:UW131097 AEC131097:AES131097 ANY131097:AOO131097 AXU131097:AYK131097 BHQ131097:BIG131097 BRM131097:BSC131097 CBI131097:CBY131097 CLE131097:CLU131097 CVA131097:CVQ131097 DEW131097:DFM131097 DOS131097:DPI131097 DYO131097:DZE131097 EIK131097:EJA131097 ESG131097:ESW131097 FCC131097:FCS131097 FLY131097:FMO131097 FVU131097:FWK131097 GFQ131097:GGG131097 GPM131097:GQC131097 GZI131097:GZY131097 HJE131097:HJU131097 HTA131097:HTQ131097 ICW131097:IDM131097 IMS131097:INI131097 IWO131097:IXE131097 JGK131097:JHA131097 JQG131097:JQW131097 KAC131097:KAS131097 KJY131097:KKO131097 KTU131097:KUK131097 LDQ131097:LEG131097 LNM131097:LOC131097 LXI131097:LXY131097 MHE131097:MHU131097 MRA131097:MRQ131097 NAW131097:NBM131097 NKS131097:NLI131097 NUO131097:NVE131097 OEK131097:OFA131097 OOG131097:OOW131097 OYC131097:OYS131097 PHY131097:PIO131097 PRU131097:PSK131097 QBQ131097:QCG131097 QLM131097:QMC131097 QVI131097:QVY131097 RFE131097:RFU131097 RPA131097:RPQ131097 RYW131097:RZM131097 SIS131097:SJI131097 SSO131097:STE131097 TCK131097:TDA131097 TMG131097:TMW131097 TWC131097:TWS131097 UFY131097:UGO131097 UPU131097:UQK131097 UZQ131097:VAG131097 VJM131097:VKC131097 VTI131097:VTY131097 WDE131097:WDU131097 WNA131097:WNQ131097 WWW131097:WXM131097 KK196633:LA196633 UG196633:UW196633 AEC196633:AES196633 ANY196633:AOO196633 AXU196633:AYK196633 BHQ196633:BIG196633 BRM196633:BSC196633 CBI196633:CBY196633 CLE196633:CLU196633 CVA196633:CVQ196633 DEW196633:DFM196633 DOS196633:DPI196633 DYO196633:DZE196633 EIK196633:EJA196633 ESG196633:ESW196633 FCC196633:FCS196633 FLY196633:FMO196633 FVU196633:FWK196633 GFQ196633:GGG196633 GPM196633:GQC196633 GZI196633:GZY196633 HJE196633:HJU196633 HTA196633:HTQ196633 ICW196633:IDM196633 IMS196633:INI196633 IWO196633:IXE196633 JGK196633:JHA196633 JQG196633:JQW196633 KAC196633:KAS196633 KJY196633:KKO196633 KTU196633:KUK196633 LDQ196633:LEG196633 LNM196633:LOC196633 LXI196633:LXY196633 MHE196633:MHU196633 MRA196633:MRQ196633 NAW196633:NBM196633 NKS196633:NLI196633 NUO196633:NVE196633 OEK196633:OFA196633 OOG196633:OOW196633 OYC196633:OYS196633 PHY196633:PIO196633 PRU196633:PSK196633 QBQ196633:QCG196633 QLM196633:QMC196633 QVI196633:QVY196633 RFE196633:RFU196633 RPA196633:RPQ196633 RYW196633:RZM196633 SIS196633:SJI196633 SSO196633:STE196633 TCK196633:TDA196633 TMG196633:TMW196633 TWC196633:TWS196633 UFY196633:UGO196633 UPU196633:UQK196633 UZQ196633:VAG196633 VJM196633:VKC196633 VTI196633:VTY196633 WDE196633:WDU196633 WNA196633:WNQ196633 WWW196633:WXM196633 KK262169:LA262169 UG262169:UW262169 AEC262169:AES262169 ANY262169:AOO262169 AXU262169:AYK262169 BHQ262169:BIG262169 BRM262169:BSC262169 CBI262169:CBY262169 CLE262169:CLU262169 CVA262169:CVQ262169 DEW262169:DFM262169 DOS262169:DPI262169 DYO262169:DZE262169 EIK262169:EJA262169 ESG262169:ESW262169 FCC262169:FCS262169 FLY262169:FMO262169 FVU262169:FWK262169 GFQ262169:GGG262169 GPM262169:GQC262169 GZI262169:GZY262169 HJE262169:HJU262169 HTA262169:HTQ262169 ICW262169:IDM262169 IMS262169:INI262169 IWO262169:IXE262169 JGK262169:JHA262169 JQG262169:JQW262169 KAC262169:KAS262169 KJY262169:KKO262169 KTU262169:KUK262169 LDQ262169:LEG262169 LNM262169:LOC262169 LXI262169:LXY262169 MHE262169:MHU262169 MRA262169:MRQ262169 NAW262169:NBM262169 NKS262169:NLI262169 NUO262169:NVE262169 OEK262169:OFA262169 OOG262169:OOW262169 OYC262169:OYS262169 PHY262169:PIO262169 PRU262169:PSK262169 QBQ262169:QCG262169 QLM262169:QMC262169 QVI262169:QVY262169 RFE262169:RFU262169 RPA262169:RPQ262169 RYW262169:RZM262169 SIS262169:SJI262169 SSO262169:STE262169 TCK262169:TDA262169 TMG262169:TMW262169 TWC262169:TWS262169 UFY262169:UGO262169 UPU262169:UQK262169 UZQ262169:VAG262169 VJM262169:VKC262169 VTI262169:VTY262169 WDE262169:WDU262169 WNA262169:WNQ262169 WWW262169:WXM262169 KK327705:LA327705 UG327705:UW327705 AEC327705:AES327705 ANY327705:AOO327705 AXU327705:AYK327705 BHQ327705:BIG327705 BRM327705:BSC327705 CBI327705:CBY327705 CLE327705:CLU327705 CVA327705:CVQ327705 DEW327705:DFM327705 DOS327705:DPI327705 DYO327705:DZE327705 EIK327705:EJA327705 ESG327705:ESW327705 FCC327705:FCS327705 FLY327705:FMO327705 FVU327705:FWK327705 GFQ327705:GGG327705 GPM327705:GQC327705 GZI327705:GZY327705 HJE327705:HJU327705 HTA327705:HTQ327705 ICW327705:IDM327705 IMS327705:INI327705 IWO327705:IXE327705 JGK327705:JHA327705 JQG327705:JQW327705 KAC327705:KAS327705 KJY327705:KKO327705 KTU327705:KUK327705 LDQ327705:LEG327705 LNM327705:LOC327705 LXI327705:LXY327705 MHE327705:MHU327705 MRA327705:MRQ327705 NAW327705:NBM327705 NKS327705:NLI327705 NUO327705:NVE327705 OEK327705:OFA327705 OOG327705:OOW327705 OYC327705:OYS327705 PHY327705:PIO327705 PRU327705:PSK327705 QBQ327705:QCG327705 QLM327705:QMC327705 QVI327705:QVY327705 RFE327705:RFU327705 RPA327705:RPQ327705 RYW327705:RZM327705 SIS327705:SJI327705 SSO327705:STE327705 TCK327705:TDA327705 TMG327705:TMW327705 TWC327705:TWS327705 UFY327705:UGO327705 UPU327705:UQK327705 UZQ327705:VAG327705 VJM327705:VKC327705 VTI327705:VTY327705 WDE327705:WDU327705 WNA327705:WNQ327705 WWW327705:WXM327705 KK393241:LA393241 UG393241:UW393241 AEC393241:AES393241 ANY393241:AOO393241 AXU393241:AYK393241 BHQ393241:BIG393241 BRM393241:BSC393241 CBI393241:CBY393241 CLE393241:CLU393241 CVA393241:CVQ393241 DEW393241:DFM393241 DOS393241:DPI393241 DYO393241:DZE393241 EIK393241:EJA393241 ESG393241:ESW393241 FCC393241:FCS393241 FLY393241:FMO393241 FVU393241:FWK393241 GFQ393241:GGG393241 GPM393241:GQC393241 GZI393241:GZY393241 HJE393241:HJU393241 HTA393241:HTQ393241 ICW393241:IDM393241 IMS393241:INI393241 IWO393241:IXE393241 JGK393241:JHA393241 JQG393241:JQW393241 KAC393241:KAS393241 KJY393241:KKO393241 KTU393241:KUK393241 LDQ393241:LEG393241 LNM393241:LOC393241 LXI393241:LXY393241 MHE393241:MHU393241 MRA393241:MRQ393241 NAW393241:NBM393241 NKS393241:NLI393241 NUO393241:NVE393241 OEK393241:OFA393241 OOG393241:OOW393241 OYC393241:OYS393241 PHY393241:PIO393241 PRU393241:PSK393241 QBQ393241:QCG393241 QLM393241:QMC393241 QVI393241:QVY393241 RFE393241:RFU393241 RPA393241:RPQ393241 RYW393241:RZM393241 SIS393241:SJI393241 SSO393241:STE393241 TCK393241:TDA393241 TMG393241:TMW393241 TWC393241:TWS393241 UFY393241:UGO393241 UPU393241:UQK393241 UZQ393241:VAG393241 VJM393241:VKC393241 VTI393241:VTY393241 WDE393241:WDU393241 WNA393241:WNQ393241 WWW393241:WXM393241 KK458777:LA458777 UG458777:UW458777 AEC458777:AES458777 ANY458777:AOO458777 AXU458777:AYK458777 BHQ458777:BIG458777 BRM458777:BSC458777 CBI458777:CBY458777 CLE458777:CLU458777 CVA458777:CVQ458777 DEW458777:DFM458777 DOS458777:DPI458777 DYO458777:DZE458777 EIK458777:EJA458777 ESG458777:ESW458777 FCC458777:FCS458777 FLY458777:FMO458777 FVU458777:FWK458777 GFQ458777:GGG458777 GPM458777:GQC458777 GZI458777:GZY458777 HJE458777:HJU458777 HTA458777:HTQ458777 ICW458777:IDM458777 IMS458777:INI458777 IWO458777:IXE458777 JGK458777:JHA458777 JQG458777:JQW458777 KAC458777:KAS458777 KJY458777:KKO458777 KTU458777:KUK458777 LDQ458777:LEG458777 LNM458777:LOC458777 LXI458777:LXY458777 MHE458777:MHU458777 MRA458777:MRQ458777 NAW458777:NBM458777 NKS458777:NLI458777 NUO458777:NVE458777 OEK458777:OFA458777 OOG458777:OOW458777 OYC458777:OYS458777 PHY458777:PIO458777 PRU458777:PSK458777 QBQ458777:QCG458777 QLM458777:QMC458777 QVI458777:QVY458777 RFE458777:RFU458777 RPA458777:RPQ458777 RYW458777:RZM458777 SIS458777:SJI458777 SSO458777:STE458777 TCK458777:TDA458777 TMG458777:TMW458777 TWC458777:TWS458777 UFY458777:UGO458777 UPU458777:UQK458777 UZQ458777:VAG458777 VJM458777:VKC458777 VTI458777:VTY458777 WDE458777:WDU458777 WNA458777:WNQ458777 WWW458777:WXM458777 KK524313:LA524313 UG524313:UW524313 AEC524313:AES524313 ANY524313:AOO524313 AXU524313:AYK524313 BHQ524313:BIG524313 BRM524313:BSC524313 CBI524313:CBY524313 CLE524313:CLU524313 CVA524313:CVQ524313 DEW524313:DFM524313 DOS524313:DPI524313 DYO524313:DZE524313 EIK524313:EJA524313 ESG524313:ESW524313 FCC524313:FCS524313 FLY524313:FMO524313 FVU524313:FWK524313 GFQ524313:GGG524313 GPM524313:GQC524313 GZI524313:GZY524313 HJE524313:HJU524313 HTA524313:HTQ524313 ICW524313:IDM524313 IMS524313:INI524313 IWO524313:IXE524313 JGK524313:JHA524313 JQG524313:JQW524313 KAC524313:KAS524313 KJY524313:KKO524313 KTU524313:KUK524313 LDQ524313:LEG524313 LNM524313:LOC524313 LXI524313:LXY524313 MHE524313:MHU524313 MRA524313:MRQ524313 NAW524313:NBM524313 NKS524313:NLI524313 NUO524313:NVE524313 OEK524313:OFA524313 OOG524313:OOW524313 OYC524313:OYS524313 PHY524313:PIO524313 PRU524313:PSK524313 QBQ524313:QCG524313 QLM524313:QMC524313 QVI524313:QVY524313 RFE524313:RFU524313 RPA524313:RPQ524313 RYW524313:RZM524313 SIS524313:SJI524313 SSO524313:STE524313 TCK524313:TDA524313 TMG524313:TMW524313 TWC524313:TWS524313 UFY524313:UGO524313 UPU524313:UQK524313 UZQ524313:VAG524313 VJM524313:VKC524313 VTI524313:VTY524313 WDE524313:WDU524313 WNA524313:WNQ524313 WWW524313:WXM524313 KK589849:LA589849 UG589849:UW589849 AEC589849:AES589849 ANY589849:AOO589849 AXU589849:AYK589849 BHQ589849:BIG589849 BRM589849:BSC589849 CBI589849:CBY589849 CLE589849:CLU589849 CVA589849:CVQ589849 DEW589849:DFM589849 DOS589849:DPI589849 DYO589849:DZE589849 EIK589849:EJA589849 ESG589849:ESW589849 FCC589849:FCS589849 FLY589849:FMO589849 FVU589849:FWK589849 GFQ589849:GGG589849 GPM589849:GQC589849 GZI589849:GZY589849 HJE589849:HJU589849 HTA589849:HTQ589849 ICW589849:IDM589849 IMS589849:INI589849 IWO589849:IXE589849 JGK589849:JHA589849 JQG589849:JQW589849 KAC589849:KAS589849 KJY589849:KKO589849 KTU589849:KUK589849 LDQ589849:LEG589849 LNM589849:LOC589849 LXI589849:LXY589849 MHE589849:MHU589849 MRA589849:MRQ589849 NAW589849:NBM589849 NKS589849:NLI589849 NUO589849:NVE589849 OEK589849:OFA589849 OOG589849:OOW589849 OYC589849:OYS589849 PHY589849:PIO589849 PRU589849:PSK589849 QBQ589849:QCG589849 QLM589849:QMC589849 QVI589849:QVY589849 RFE589849:RFU589849 RPA589849:RPQ589849 RYW589849:RZM589849 SIS589849:SJI589849 SSO589849:STE589849 TCK589849:TDA589849 TMG589849:TMW589849 TWC589849:TWS589849 UFY589849:UGO589849 UPU589849:UQK589849 UZQ589849:VAG589849 VJM589849:VKC589849 VTI589849:VTY589849 WDE589849:WDU589849 WNA589849:WNQ589849 WWW589849:WXM589849 KK655385:LA655385 UG655385:UW655385 AEC655385:AES655385 ANY655385:AOO655385 AXU655385:AYK655385 BHQ655385:BIG655385 BRM655385:BSC655385 CBI655385:CBY655385 CLE655385:CLU655385 CVA655385:CVQ655385 DEW655385:DFM655385 DOS655385:DPI655385 DYO655385:DZE655385 EIK655385:EJA655385 ESG655385:ESW655385 FCC655385:FCS655385 FLY655385:FMO655385 FVU655385:FWK655385 GFQ655385:GGG655385 GPM655385:GQC655385 GZI655385:GZY655385 HJE655385:HJU655385 HTA655385:HTQ655385 ICW655385:IDM655385 IMS655385:INI655385 IWO655385:IXE655385 JGK655385:JHA655385 JQG655385:JQW655385 KAC655385:KAS655385 KJY655385:KKO655385 KTU655385:KUK655385 LDQ655385:LEG655385 LNM655385:LOC655385 LXI655385:LXY655385 MHE655385:MHU655385 MRA655385:MRQ655385 NAW655385:NBM655385 NKS655385:NLI655385 NUO655385:NVE655385 OEK655385:OFA655385 OOG655385:OOW655385 OYC655385:OYS655385 PHY655385:PIO655385 PRU655385:PSK655385 QBQ655385:QCG655385 QLM655385:QMC655385 QVI655385:QVY655385 RFE655385:RFU655385 RPA655385:RPQ655385 RYW655385:RZM655385 SIS655385:SJI655385 SSO655385:STE655385 TCK655385:TDA655385 TMG655385:TMW655385 TWC655385:TWS655385 UFY655385:UGO655385 UPU655385:UQK655385 UZQ655385:VAG655385 VJM655385:VKC655385 VTI655385:VTY655385 WDE655385:WDU655385 WNA655385:WNQ655385 WWW655385:WXM655385 KK720921:LA720921 UG720921:UW720921 AEC720921:AES720921 ANY720921:AOO720921 AXU720921:AYK720921 BHQ720921:BIG720921 BRM720921:BSC720921 CBI720921:CBY720921 CLE720921:CLU720921 CVA720921:CVQ720921 DEW720921:DFM720921 DOS720921:DPI720921 DYO720921:DZE720921 EIK720921:EJA720921 ESG720921:ESW720921 FCC720921:FCS720921 FLY720921:FMO720921 FVU720921:FWK720921 GFQ720921:GGG720921 GPM720921:GQC720921 GZI720921:GZY720921 HJE720921:HJU720921 HTA720921:HTQ720921 ICW720921:IDM720921 IMS720921:INI720921 IWO720921:IXE720921 JGK720921:JHA720921 JQG720921:JQW720921 KAC720921:KAS720921 KJY720921:KKO720921 KTU720921:KUK720921 LDQ720921:LEG720921 LNM720921:LOC720921 LXI720921:LXY720921 MHE720921:MHU720921 MRA720921:MRQ720921 NAW720921:NBM720921 NKS720921:NLI720921 NUO720921:NVE720921 OEK720921:OFA720921 OOG720921:OOW720921 OYC720921:OYS720921 PHY720921:PIO720921 PRU720921:PSK720921 QBQ720921:QCG720921 QLM720921:QMC720921 QVI720921:QVY720921 RFE720921:RFU720921 RPA720921:RPQ720921 RYW720921:RZM720921 SIS720921:SJI720921 SSO720921:STE720921 TCK720921:TDA720921 TMG720921:TMW720921 TWC720921:TWS720921 UFY720921:UGO720921 UPU720921:UQK720921 UZQ720921:VAG720921 VJM720921:VKC720921 VTI720921:VTY720921 WDE720921:WDU720921 WNA720921:WNQ720921 WWW720921:WXM720921 KK786457:LA786457 UG786457:UW786457 AEC786457:AES786457 ANY786457:AOO786457 AXU786457:AYK786457 BHQ786457:BIG786457 BRM786457:BSC786457 CBI786457:CBY786457 CLE786457:CLU786457 CVA786457:CVQ786457 DEW786457:DFM786457 DOS786457:DPI786457 DYO786457:DZE786457 EIK786457:EJA786457 ESG786457:ESW786457 FCC786457:FCS786457 FLY786457:FMO786457 FVU786457:FWK786457 GFQ786457:GGG786457 GPM786457:GQC786457 GZI786457:GZY786457 HJE786457:HJU786457 HTA786457:HTQ786457 ICW786457:IDM786457 IMS786457:INI786457 IWO786457:IXE786457 JGK786457:JHA786457 JQG786457:JQW786457 KAC786457:KAS786457 KJY786457:KKO786457 KTU786457:KUK786457 LDQ786457:LEG786457 LNM786457:LOC786457 LXI786457:LXY786457 MHE786457:MHU786457 MRA786457:MRQ786457 NAW786457:NBM786457 NKS786457:NLI786457 NUO786457:NVE786457 OEK786457:OFA786457 OOG786457:OOW786457 OYC786457:OYS786457 PHY786457:PIO786457 PRU786457:PSK786457 QBQ786457:QCG786457 QLM786457:QMC786457 QVI786457:QVY786457 RFE786457:RFU786457 RPA786457:RPQ786457 RYW786457:RZM786457 SIS786457:SJI786457 SSO786457:STE786457 TCK786457:TDA786457 TMG786457:TMW786457 TWC786457:TWS786457 UFY786457:UGO786457 UPU786457:UQK786457 UZQ786457:VAG786457 VJM786457:VKC786457 VTI786457:VTY786457 WDE786457:WDU786457 WNA786457:WNQ786457 WWW786457:WXM786457 KK851993:LA851993 UG851993:UW851993 AEC851993:AES851993 ANY851993:AOO851993 AXU851993:AYK851993 BHQ851993:BIG851993 BRM851993:BSC851993 CBI851993:CBY851993 CLE851993:CLU851993 CVA851993:CVQ851993 DEW851993:DFM851993 DOS851993:DPI851993 DYO851993:DZE851993 EIK851993:EJA851993 ESG851993:ESW851993 FCC851993:FCS851993 FLY851993:FMO851993 FVU851993:FWK851993 GFQ851993:GGG851993 GPM851993:GQC851993 GZI851993:GZY851993 HJE851993:HJU851993 HTA851993:HTQ851993 ICW851993:IDM851993 IMS851993:INI851993 IWO851993:IXE851993 JGK851993:JHA851993 JQG851993:JQW851993 KAC851993:KAS851993 KJY851993:KKO851993 KTU851993:KUK851993 LDQ851993:LEG851993 LNM851993:LOC851993 LXI851993:LXY851993 MHE851993:MHU851993 MRA851993:MRQ851993 NAW851993:NBM851993 NKS851993:NLI851993 NUO851993:NVE851993 OEK851993:OFA851993 OOG851993:OOW851993 OYC851993:OYS851993 PHY851993:PIO851993 PRU851993:PSK851993 QBQ851993:QCG851993 QLM851993:QMC851993 QVI851993:QVY851993 RFE851993:RFU851993 RPA851993:RPQ851993 RYW851993:RZM851993 SIS851993:SJI851993 SSO851993:STE851993 TCK851993:TDA851993 TMG851993:TMW851993 TWC851993:TWS851993 UFY851993:UGO851993 UPU851993:UQK851993 UZQ851993:VAG851993 VJM851993:VKC851993 VTI851993:VTY851993 WDE851993:WDU851993 WNA851993:WNQ851993 WWW851993:WXM851993 KK917529:LA917529 UG917529:UW917529 AEC917529:AES917529 ANY917529:AOO917529 AXU917529:AYK917529 BHQ917529:BIG917529 BRM917529:BSC917529 CBI917529:CBY917529 CLE917529:CLU917529 CVA917529:CVQ917529 DEW917529:DFM917529 DOS917529:DPI917529 DYO917529:DZE917529 EIK917529:EJA917529 ESG917529:ESW917529 FCC917529:FCS917529 FLY917529:FMO917529 FVU917529:FWK917529 GFQ917529:GGG917529 GPM917529:GQC917529 GZI917529:GZY917529 HJE917529:HJU917529 HTA917529:HTQ917529 ICW917529:IDM917529 IMS917529:INI917529 IWO917529:IXE917529 JGK917529:JHA917529 JQG917529:JQW917529 KAC917529:KAS917529 KJY917529:KKO917529 KTU917529:KUK917529 LDQ917529:LEG917529 LNM917529:LOC917529 LXI917529:LXY917529 MHE917529:MHU917529 MRA917529:MRQ917529 NAW917529:NBM917529 NKS917529:NLI917529 NUO917529:NVE917529 OEK917529:OFA917529 OOG917529:OOW917529 OYC917529:OYS917529 PHY917529:PIO917529 PRU917529:PSK917529 QBQ917529:QCG917529 QLM917529:QMC917529 QVI917529:QVY917529 RFE917529:RFU917529 RPA917529:RPQ917529 RYW917529:RZM917529 SIS917529:SJI917529 SSO917529:STE917529 TCK917529:TDA917529 TMG917529:TMW917529 TWC917529:TWS917529 UFY917529:UGO917529 UPU917529:UQK917529 UZQ917529:VAG917529 VJM917529:VKC917529 VTI917529:VTY917529 WDE917529:WDU917529 WNA917529:WNQ917529 WWW917529:WXM917529 KK983065:LA983065 UG983065:UW983065 AEC983065:AES983065 ANY983065:AOO983065 AXU983065:AYK983065 BHQ983065:BIG983065 BRM983065:BSC983065 CBI983065:CBY983065 CLE983065:CLU983065 CVA983065:CVQ983065 DEW983065:DFM983065 DOS983065:DPI983065 DYO983065:DZE983065 EIK983065:EJA983065 ESG983065:ESW983065 FCC983065:FCS983065 FLY983065:FMO983065 FVU983065:FWK983065 GFQ983065:GGG983065 GPM983065:GQC983065 GZI983065:GZY983065 HJE983065:HJU983065 HTA983065:HTQ983065 ICW983065:IDM983065 IMS983065:INI983065 IWO983065:IXE983065 JGK983065:JHA983065 JQG983065:JQW983065 KAC983065:KAS983065 KJY983065:KKO983065 KTU983065:KUK983065 LDQ983065:LEG983065 LNM983065:LOC983065 LXI983065:LXY983065 MHE983065:MHU983065 MRA983065:MRQ983065 NAW983065:NBM983065 NKS983065:NLI983065 NUO983065:NVE983065 OEK983065:OFA983065 OOG983065:OOW983065 OYC983065:OYS983065 PHY983065:PIO983065 PRU983065:PSK983065 QBQ983065:QCG983065 QLM983065:QMC983065 QVI983065:QVY983065 RFE983065:RFU983065 RPA983065:RPQ983065 RYW983065:RZM983065 SIS983065:SJI983065 SSO983065:STE983065 TCK983065:TDA983065 TMG983065:TMW983065 TWC983065:TWS983065 UFY983065:UGO983065 UPU983065:UQK983065 UZQ983065:VAG983065 VJM983065:VKC983065 VTI983065:VTY983065 WDE983065:WDU983065 WNA983065:WNQ983065 L29:BL29 L983065:BL983065 L917529:BL917529 L851993:BL851993 L786457:BL786457 L720921:BL720921 L655385:BL655385 L589849:BL589849 L524313:BL524313 L458777:BL458777 L393241:BL393241 L327705:BL327705 L262169:BL262169 L196633:BL196633 L131097:BL131097 L65561:BL65561"/>
    <dataValidation allowBlank="1" prompt="Для выбора выполните двойной щелчок левой клавиши мыши по соответствующей ячейке." sqref="KK65562:LA65565 UG65562:UW65565 AEC65562:AES65565 ANY65562:AOO65565 AXU65562:AYK65565 BHQ65562:BIG65565 BRM65562:BSC65565 CBI65562:CBY65565 CLE65562:CLU65565 CVA65562:CVQ65565 DEW65562:DFM65565 DOS65562:DPI65565 DYO65562:DZE65565 EIK65562:EJA65565 ESG65562:ESW65565 FCC65562:FCS65565 FLY65562:FMO65565 FVU65562:FWK65565 GFQ65562:GGG65565 GPM65562:GQC65565 GZI65562:GZY65565 HJE65562:HJU65565 HTA65562:HTQ65565 ICW65562:IDM65565 IMS65562:INI65565 IWO65562:IXE65565 JGK65562:JHA65565 JQG65562:JQW65565 KAC65562:KAS65565 KJY65562:KKO65565 KTU65562:KUK65565 LDQ65562:LEG65565 LNM65562:LOC65565 LXI65562:LXY65565 MHE65562:MHU65565 MRA65562:MRQ65565 NAW65562:NBM65565 NKS65562:NLI65565 NUO65562:NVE65565 OEK65562:OFA65565 OOG65562:OOW65565 OYC65562:OYS65565 PHY65562:PIO65565 PRU65562:PSK65565 QBQ65562:QCG65565 QLM65562:QMC65565 QVI65562:QVY65565 RFE65562:RFU65565 RPA65562:RPQ65565 RYW65562:RZM65565 SIS65562:SJI65565 SSO65562:STE65565 TCK65562:TDA65565 TMG65562:TMW65565 TWC65562:TWS65565 UFY65562:UGO65565 UPU65562:UQK65565 UZQ65562:VAG65565 VJM65562:VKC65565 VTI65562:VTY65565 WDE65562:WDU65565 WNA65562:WNQ65565 WWW65562:WXM65565 KK131098:LA131101 UG131098:UW131101 AEC131098:AES131101 ANY131098:AOO131101 AXU131098:AYK131101 BHQ131098:BIG131101 BRM131098:BSC131101 CBI131098:CBY131101 CLE131098:CLU131101 CVA131098:CVQ131101 DEW131098:DFM131101 DOS131098:DPI131101 DYO131098:DZE131101 EIK131098:EJA131101 ESG131098:ESW131101 FCC131098:FCS131101 FLY131098:FMO131101 FVU131098:FWK131101 GFQ131098:GGG131101 GPM131098:GQC131101 GZI131098:GZY131101 HJE131098:HJU131101 HTA131098:HTQ131101 ICW131098:IDM131101 IMS131098:INI131101 IWO131098:IXE131101 JGK131098:JHA131101 JQG131098:JQW131101 KAC131098:KAS131101 KJY131098:KKO131101 KTU131098:KUK131101 LDQ131098:LEG131101 LNM131098:LOC131101 LXI131098:LXY131101 MHE131098:MHU131101 MRA131098:MRQ131101 NAW131098:NBM131101 NKS131098:NLI131101 NUO131098:NVE131101 OEK131098:OFA131101 OOG131098:OOW131101 OYC131098:OYS131101 PHY131098:PIO131101 PRU131098:PSK131101 QBQ131098:QCG131101 QLM131098:QMC131101 QVI131098:QVY131101 RFE131098:RFU131101 RPA131098:RPQ131101 RYW131098:RZM131101 SIS131098:SJI131101 SSO131098:STE131101 TCK131098:TDA131101 TMG131098:TMW131101 TWC131098:TWS131101 UFY131098:UGO131101 UPU131098:UQK131101 UZQ131098:VAG131101 VJM131098:VKC131101 VTI131098:VTY131101 WDE131098:WDU131101 WNA131098:WNQ131101 WWW131098:WXM131101 KK196634:LA196637 UG196634:UW196637 AEC196634:AES196637 ANY196634:AOO196637 AXU196634:AYK196637 BHQ196634:BIG196637 BRM196634:BSC196637 CBI196634:CBY196637 CLE196634:CLU196637 CVA196634:CVQ196637 DEW196634:DFM196637 DOS196634:DPI196637 DYO196634:DZE196637 EIK196634:EJA196637 ESG196634:ESW196637 FCC196634:FCS196637 FLY196634:FMO196637 FVU196634:FWK196637 GFQ196634:GGG196637 GPM196634:GQC196637 GZI196634:GZY196637 HJE196634:HJU196637 HTA196634:HTQ196637 ICW196634:IDM196637 IMS196634:INI196637 IWO196634:IXE196637 JGK196634:JHA196637 JQG196634:JQW196637 KAC196634:KAS196637 KJY196634:KKO196637 KTU196634:KUK196637 LDQ196634:LEG196637 LNM196634:LOC196637 LXI196634:LXY196637 MHE196634:MHU196637 MRA196634:MRQ196637 NAW196634:NBM196637 NKS196634:NLI196637 NUO196634:NVE196637 OEK196634:OFA196637 OOG196634:OOW196637 OYC196634:OYS196637 PHY196634:PIO196637 PRU196634:PSK196637 QBQ196634:QCG196637 QLM196634:QMC196637 QVI196634:QVY196637 RFE196634:RFU196637 RPA196634:RPQ196637 RYW196634:RZM196637 SIS196634:SJI196637 SSO196634:STE196637 TCK196634:TDA196637 TMG196634:TMW196637 TWC196634:TWS196637 UFY196634:UGO196637 UPU196634:UQK196637 UZQ196634:VAG196637 VJM196634:VKC196637 VTI196634:VTY196637 WDE196634:WDU196637 WNA196634:WNQ196637 WWW196634:WXM196637 KK262170:LA262173 UG262170:UW262173 AEC262170:AES262173 ANY262170:AOO262173 AXU262170:AYK262173 BHQ262170:BIG262173 BRM262170:BSC262173 CBI262170:CBY262173 CLE262170:CLU262173 CVA262170:CVQ262173 DEW262170:DFM262173 DOS262170:DPI262173 DYO262170:DZE262173 EIK262170:EJA262173 ESG262170:ESW262173 FCC262170:FCS262173 FLY262170:FMO262173 FVU262170:FWK262173 GFQ262170:GGG262173 GPM262170:GQC262173 GZI262170:GZY262173 HJE262170:HJU262173 HTA262170:HTQ262173 ICW262170:IDM262173 IMS262170:INI262173 IWO262170:IXE262173 JGK262170:JHA262173 JQG262170:JQW262173 KAC262170:KAS262173 KJY262170:KKO262173 KTU262170:KUK262173 LDQ262170:LEG262173 LNM262170:LOC262173 LXI262170:LXY262173 MHE262170:MHU262173 MRA262170:MRQ262173 NAW262170:NBM262173 NKS262170:NLI262173 NUO262170:NVE262173 OEK262170:OFA262173 OOG262170:OOW262173 OYC262170:OYS262173 PHY262170:PIO262173 PRU262170:PSK262173 QBQ262170:QCG262173 QLM262170:QMC262173 QVI262170:QVY262173 RFE262170:RFU262173 RPA262170:RPQ262173 RYW262170:RZM262173 SIS262170:SJI262173 SSO262170:STE262173 TCK262170:TDA262173 TMG262170:TMW262173 TWC262170:TWS262173 UFY262170:UGO262173 UPU262170:UQK262173 UZQ262170:VAG262173 VJM262170:VKC262173 VTI262170:VTY262173 WDE262170:WDU262173 WNA262170:WNQ262173 WWW262170:WXM262173 KK327706:LA327709 UG327706:UW327709 AEC327706:AES327709 ANY327706:AOO327709 AXU327706:AYK327709 BHQ327706:BIG327709 BRM327706:BSC327709 CBI327706:CBY327709 CLE327706:CLU327709 CVA327706:CVQ327709 DEW327706:DFM327709 DOS327706:DPI327709 DYO327706:DZE327709 EIK327706:EJA327709 ESG327706:ESW327709 FCC327706:FCS327709 FLY327706:FMO327709 FVU327706:FWK327709 GFQ327706:GGG327709 GPM327706:GQC327709 GZI327706:GZY327709 HJE327706:HJU327709 HTA327706:HTQ327709 ICW327706:IDM327709 IMS327706:INI327709 IWO327706:IXE327709 JGK327706:JHA327709 JQG327706:JQW327709 KAC327706:KAS327709 KJY327706:KKO327709 KTU327706:KUK327709 LDQ327706:LEG327709 LNM327706:LOC327709 LXI327706:LXY327709 MHE327706:MHU327709 MRA327706:MRQ327709 NAW327706:NBM327709 NKS327706:NLI327709 NUO327706:NVE327709 OEK327706:OFA327709 OOG327706:OOW327709 OYC327706:OYS327709 PHY327706:PIO327709 PRU327706:PSK327709 QBQ327706:QCG327709 QLM327706:QMC327709 QVI327706:QVY327709 RFE327706:RFU327709 RPA327706:RPQ327709 RYW327706:RZM327709 SIS327706:SJI327709 SSO327706:STE327709 TCK327706:TDA327709 TMG327706:TMW327709 TWC327706:TWS327709 UFY327706:UGO327709 UPU327706:UQK327709 UZQ327706:VAG327709 VJM327706:VKC327709 VTI327706:VTY327709 WDE327706:WDU327709 WNA327706:WNQ327709 WWW327706:WXM327709 KK393242:LA393245 UG393242:UW393245 AEC393242:AES393245 ANY393242:AOO393245 AXU393242:AYK393245 BHQ393242:BIG393245 BRM393242:BSC393245 CBI393242:CBY393245 CLE393242:CLU393245 CVA393242:CVQ393245 DEW393242:DFM393245 DOS393242:DPI393245 DYO393242:DZE393245 EIK393242:EJA393245 ESG393242:ESW393245 FCC393242:FCS393245 FLY393242:FMO393245 FVU393242:FWK393245 GFQ393242:GGG393245 GPM393242:GQC393245 GZI393242:GZY393245 HJE393242:HJU393245 HTA393242:HTQ393245 ICW393242:IDM393245 IMS393242:INI393245 IWO393242:IXE393245 JGK393242:JHA393245 JQG393242:JQW393245 KAC393242:KAS393245 KJY393242:KKO393245 KTU393242:KUK393245 LDQ393242:LEG393245 LNM393242:LOC393245 LXI393242:LXY393245 MHE393242:MHU393245 MRA393242:MRQ393245 NAW393242:NBM393245 NKS393242:NLI393245 NUO393242:NVE393245 OEK393242:OFA393245 OOG393242:OOW393245 OYC393242:OYS393245 PHY393242:PIO393245 PRU393242:PSK393245 QBQ393242:QCG393245 QLM393242:QMC393245 QVI393242:QVY393245 RFE393242:RFU393245 RPA393242:RPQ393245 RYW393242:RZM393245 SIS393242:SJI393245 SSO393242:STE393245 TCK393242:TDA393245 TMG393242:TMW393245 TWC393242:TWS393245 UFY393242:UGO393245 UPU393242:UQK393245 UZQ393242:VAG393245 VJM393242:VKC393245 VTI393242:VTY393245 WDE393242:WDU393245 WNA393242:WNQ393245 WWW393242:WXM393245 KK458778:LA458781 UG458778:UW458781 AEC458778:AES458781 ANY458778:AOO458781 AXU458778:AYK458781 BHQ458778:BIG458781 BRM458778:BSC458781 CBI458778:CBY458781 CLE458778:CLU458781 CVA458778:CVQ458781 DEW458778:DFM458781 DOS458778:DPI458781 DYO458778:DZE458781 EIK458778:EJA458781 ESG458778:ESW458781 FCC458778:FCS458781 FLY458778:FMO458781 FVU458778:FWK458781 GFQ458778:GGG458781 GPM458778:GQC458781 GZI458778:GZY458781 HJE458778:HJU458781 HTA458778:HTQ458781 ICW458778:IDM458781 IMS458778:INI458781 IWO458778:IXE458781 JGK458778:JHA458781 JQG458778:JQW458781 KAC458778:KAS458781 KJY458778:KKO458781 KTU458778:KUK458781 LDQ458778:LEG458781 LNM458778:LOC458781 LXI458778:LXY458781 MHE458778:MHU458781 MRA458778:MRQ458781 NAW458778:NBM458781 NKS458778:NLI458781 NUO458778:NVE458781 OEK458778:OFA458781 OOG458778:OOW458781 OYC458778:OYS458781 PHY458778:PIO458781 PRU458778:PSK458781 QBQ458778:QCG458781 QLM458778:QMC458781 QVI458778:QVY458781 RFE458778:RFU458781 RPA458778:RPQ458781 RYW458778:RZM458781 SIS458778:SJI458781 SSO458778:STE458781 TCK458778:TDA458781 TMG458778:TMW458781 TWC458778:TWS458781 UFY458778:UGO458781 UPU458778:UQK458781 UZQ458778:VAG458781 VJM458778:VKC458781 VTI458778:VTY458781 WDE458778:WDU458781 WNA458778:WNQ458781 WWW458778:WXM458781 KK524314:LA524317 UG524314:UW524317 AEC524314:AES524317 ANY524314:AOO524317 AXU524314:AYK524317 BHQ524314:BIG524317 BRM524314:BSC524317 CBI524314:CBY524317 CLE524314:CLU524317 CVA524314:CVQ524317 DEW524314:DFM524317 DOS524314:DPI524317 DYO524314:DZE524317 EIK524314:EJA524317 ESG524314:ESW524317 FCC524314:FCS524317 FLY524314:FMO524317 FVU524314:FWK524317 GFQ524314:GGG524317 GPM524314:GQC524317 GZI524314:GZY524317 HJE524314:HJU524317 HTA524314:HTQ524317 ICW524314:IDM524317 IMS524314:INI524317 IWO524314:IXE524317 JGK524314:JHA524317 JQG524314:JQW524317 KAC524314:KAS524317 KJY524314:KKO524317 KTU524314:KUK524317 LDQ524314:LEG524317 LNM524314:LOC524317 LXI524314:LXY524317 MHE524314:MHU524317 MRA524314:MRQ524317 NAW524314:NBM524317 NKS524314:NLI524317 NUO524314:NVE524317 OEK524314:OFA524317 OOG524314:OOW524317 OYC524314:OYS524317 PHY524314:PIO524317 PRU524314:PSK524317 QBQ524314:QCG524317 QLM524314:QMC524317 QVI524314:QVY524317 RFE524314:RFU524317 RPA524314:RPQ524317 RYW524314:RZM524317 SIS524314:SJI524317 SSO524314:STE524317 TCK524314:TDA524317 TMG524314:TMW524317 TWC524314:TWS524317 UFY524314:UGO524317 UPU524314:UQK524317 UZQ524314:VAG524317 VJM524314:VKC524317 VTI524314:VTY524317 WDE524314:WDU524317 WNA524314:WNQ524317 WWW524314:WXM524317 KK589850:LA589853 UG589850:UW589853 AEC589850:AES589853 ANY589850:AOO589853 AXU589850:AYK589853 BHQ589850:BIG589853 BRM589850:BSC589853 CBI589850:CBY589853 CLE589850:CLU589853 CVA589850:CVQ589853 DEW589850:DFM589853 DOS589850:DPI589853 DYO589850:DZE589853 EIK589850:EJA589853 ESG589850:ESW589853 FCC589850:FCS589853 FLY589850:FMO589853 FVU589850:FWK589853 GFQ589850:GGG589853 GPM589850:GQC589853 GZI589850:GZY589853 HJE589850:HJU589853 HTA589850:HTQ589853 ICW589850:IDM589853 IMS589850:INI589853 IWO589850:IXE589853 JGK589850:JHA589853 JQG589850:JQW589853 KAC589850:KAS589853 KJY589850:KKO589853 KTU589850:KUK589853 LDQ589850:LEG589853 LNM589850:LOC589853 LXI589850:LXY589853 MHE589850:MHU589853 MRA589850:MRQ589853 NAW589850:NBM589853 NKS589850:NLI589853 NUO589850:NVE589853 OEK589850:OFA589853 OOG589850:OOW589853 OYC589850:OYS589853 PHY589850:PIO589853 PRU589850:PSK589853 QBQ589850:QCG589853 QLM589850:QMC589853 QVI589850:QVY589853 RFE589850:RFU589853 RPA589850:RPQ589853 RYW589850:RZM589853 SIS589850:SJI589853 SSO589850:STE589853 TCK589850:TDA589853 TMG589850:TMW589853 TWC589850:TWS589853 UFY589850:UGO589853 UPU589850:UQK589853 UZQ589850:VAG589853 VJM589850:VKC589853 VTI589850:VTY589853 WDE589850:WDU589853 WNA589850:WNQ589853 WWW589850:WXM589853 KK655386:LA655389 UG655386:UW655389 AEC655386:AES655389 ANY655386:AOO655389 AXU655386:AYK655389 BHQ655386:BIG655389 BRM655386:BSC655389 CBI655386:CBY655389 CLE655386:CLU655389 CVA655386:CVQ655389 DEW655386:DFM655389 DOS655386:DPI655389 DYO655386:DZE655389 EIK655386:EJA655389 ESG655386:ESW655389 FCC655386:FCS655389 FLY655386:FMO655389 FVU655386:FWK655389 GFQ655386:GGG655389 GPM655386:GQC655389 GZI655386:GZY655389 HJE655386:HJU655389 HTA655386:HTQ655389 ICW655386:IDM655389 IMS655386:INI655389 IWO655386:IXE655389 JGK655386:JHA655389 JQG655386:JQW655389 KAC655386:KAS655389 KJY655386:KKO655389 KTU655386:KUK655389 LDQ655386:LEG655389 LNM655386:LOC655389 LXI655386:LXY655389 MHE655386:MHU655389 MRA655386:MRQ655389 NAW655386:NBM655389 NKS655386:NLI655389 NUO655386:NVE655389 OEK655386:OFA655389 OOG655386:OOW655389 OYC655386:OYS655389 PHY655386:PIO655389 PRU655386:PSK655389 QBQ655386:QCG655389 QLM655386:QMC655389 QVI655386:QVY655389 RFE655386:RFU655389 RPA655386:RPQ655389 RYW655386:RZM655389 SIS655386:SJI655389 SSO655386:STE655389 TCK655386:TDA655389 TMG655386:TMW655389 TWC655386:TWS655389 UFY655386:UGO655389 UPU655386:UQK655389 UZQ655386:VAG655389 VJM655386:VKC655389 VTI655386:VTY655389 WDE655386:WDU655389 WNA655386:WNQ655389 WWW655386:WXM655389 KK720922:LA720925 UG720922:UW720925 AEC720922:AES720925 ANY720922:AOO720925 AXU720922:AYK720925 BHQ720922:BIG720925 BRM720922:BSC720925 CBI720922:CBY720925 CLE720922:CLU720925 CVA720922:CVQ720925 DEW720922:DFM720925 DOS720922:DPI720925 DYO720922:DZE720925 EIK720922:EJA720925 ESG720922:ESW720925 FCC720922:FCS720925 FLY720922:FMO720925 FVU720922:FWK720925 GFQ720922:GGG720925 GPM720922:GQC720925 GZI720922:GZY720925 HJE720922:HJU720925 HTA720922:HTQ720925 ICW720922:IDM720925 IMS720922:INI720925 IWO720922:IXE720925 JGK720922:JHA720925 JQG720922:JQW720925 KAC720922:KAS720925 KJY720922:KKO720925 KTU720922:KUK720925 LDQ720922:LEG720925 LNM720922:LOC720925 LXI720922:LXY720925 MHE720922:MHU720925 MRA720922:MRQ720925 NAW720922:NBM720925 NKS720922:NLI720925 NUO720922:NVE720925 OEK720922:OFA720925 OOG720922:OOW720925 OYC720922:OYS720925 PHY720922:PIO720925 PRU720922:PSK720925 QBQ720922:QCG720925 QLM720922:QMC720925 QVI720922:QVY720925 RFE720922:RFU720925 RPA720922:RPQ720925 RYW720922:RZM720925 SIS720922:SJI720925 SSO720922:STE720925 TCK720922:TDA720925 TMG720922:TMW720925 TWC720922:TWS720925 UFY720922:UGO720925 UPU720922:UQK720925 UZQ720922:VAG720925 VJM720922:VKC720925 VTI720922:VTY720925 WDE720922:WDU720925 WNA720922:WNQ720925 WWW720922:WXM720925 KK786458:LA786461 UG786458:UW786461 AEC786458:AES786461 ANY786458:AOO786461 AXU786458:AYK786461 BHQ786458:BIG786461 BRM786458:BSC786461 CBI786458:CBY786461 CLE786458:CLU786461 CVA786458:CVQ786461 DEW786458:DFM786461 DOS786458:DPI786461 DYO786458:DZE786461 EIK786458:EJA786461 ESG786458:ESW786461 FCC786458:FCS786461 FLY786458:FMO786461 FVU786458:FWK786461 GFQ786458:GGG786461 GPM786458:GQC786461 GZI786458:GZY786461 HJE786458:HJU786461 HTA786458:HTQ786461 ICW786458:IDM786461 IMS786458:INI786461 IWO786458:IXE786461 JGK786458:JHA786461 JQG786458:JQW786461 KAC786458:KAS786461 KJY786458:KKO786461 KTU786458:KUK786461 LDQ786458:LEG786461 LNM786458:LOC786461 LXI786458:LXY786461 MHE786458:MHU786461 MRA786458:MRQ786461 NAW786458:NBM786461 NKS786458:NLI786461 NUO786458:NVE786461 OEK786458:OFA786461 OOG786458:OOW786461 OYC786458:OYS786461 PHY786458:PIO786461 PRU786458:PSK786461 QBQ786458:QCG786461 QLM786458:QMC786461 QVI786458:QVY786461 RFE786458:RFU786461 RPA786458:RPQ786461 RYW786458:RZM786461 SIS786458:SJI786461 SSO786458:STE786461 TCK786458:TDA786461 TMG786458:TMW786461 TWC786458:TWS786461 UFY786458:UGO786461 UPU786458:UQK786461 UZQ786458:VAG786461 VJM786458:VKC786461 VTI786458:VTY786461 WDE786458:WDU786461 WNA786458:WNQ786461 WWW786458:WXM786461 KK851994:LA851997 UG851994:UW851997 AEC851994:AES851997 ANY851994:AOO851997 AXU851994:AYK851997 BHQ851994:BIG851997 BRM851994:BSC851997 CBI851994:CBY851997 CLE851994:CLU851997 CVA851994:CVQ851997 DEW851994:DFM851997 DOS851994:DPI851997 DYO851994:DZE851997 EIK851994:EJA851997 ESG851994:ESW851997 FCC851994:FCS851997 FLY851994:FMO851997 FVU851994:FWK851997 GFQ851994:GGG851997 GPM851994:GQC851997 GZI851994:GZY851997 HJE851994:HJU851997 HTA851994:HTQ851997 ICW851994:IDM851997 IMS851994:INI851997 IWO851994:IXE851997 JGK851994:JHA851997 JQG851994:JQW851997 KAC851994:KAS851997 KJY851994:KKO851997 KTU851994:KUK851997 LDQ851994:LEG851997 LNM851994:LOC851997 LXI851994:LXY851997 MHE851994:MHU851997 MRA851994:MRQ851997 NAW851994:NBM851997 NKS851994:NLI851997 NUO851994:NVE851997 OEK851994:OFA851997 OOG851994:OOW851997 OYC851994:OYS851997 PHY851994:PIO851997 PRU851994:PSK851997 QBQ851994:QCG851997 QLM851994:QMC851997 QVI851994:QVY851997 RFE851994:RFU851997 RPA851994:RPQ851997 RYW851994:RZM851997 SIS851994:SJI851997 SSO851994:STE851997 TCK851994:TDA851997 TMG851994:TMW851997 TWC851994:TWS851997 UFY851994:UGO851997 UPU851994:UQK851997 UZQ851994:VAG851997 VJM851994:VKC851997 VTI851994:VTY851997 WDE851994:WDU851997 WNA851994:WNQ851997 WWW851994:WXM851997 KK917530:LA917533 UG917530:UW917533 AEC917530:AES917533 ANY917530:AOO917533 AXU917530:AYK917533 BHQ917530:BIG917533 BRM917530:BSC917533 CBI917530:CBY917533 CLE917530:CLU917533 CVA917530:CVQ917533 DEW917530:DFM917533 DOS917530:DPI917533 DYO917530:DZE917533 EIK917530:EJA917533 ESG917530:ESW917533 FCC917530:FCS917533 FLY917530:FMO917533 FVU917530:FWK917533 GFQ917530:GGG917533 GPM917530:GQC917533 GZI917530:GZY917533 HJE917530:HJU917533 HTA917530:HTQ917533 ICW917530:IDM917533 IMS917530:INI917533 IWO917530:IXE917533 JGK917530:JHA917533 JQG917530:JQW917533 KAC917530:KAS917533 KJY917530:KKO917533 KTU917530:KUK917533 LDQ917530:LEG917533 LNM917530:LOC917533 LXI917530:LXY917533 MHE917530:MHU917533 MRA917530:MRQ917533 NAW917530:NBM917533 NKS917530:NLI917533 NUO917530:NVE917533 OEK917530:OFA917533 OOG917530:OOW917533 OYC917530:OYS917533 PHY917530:PIO917533 PRU917530:PSK917533 QBQ917530:QCG917533 QLM917530:QMC917533 QVI917530:QVY917533 RFE917530:RFU917533 RPA917530:RPQ917533 RYW917530:RZM917533 SIS917530:SJI917533 SSO917530:STE917533 TCK917530:TDA917533 TMG917530:TMW917533 TWC917530:TWS917533 UFY917530:UGO917533 UPU917530:UQK917533 UZQ917530:VAG917533 VJM917530:VKC917533 VTI917530:VTY917533 WDE917530:WDU917533 WNA917530:WNQ917533 WWW917530:WXM917533 KK983066:LA983069 UG983066:UW983069 AEC983066:AES983069 ANY983066:AOO983069 AXU983066:AYK983069 BHQ983066:BIG983069 BRM983066:BSC983069 CBI983066:CBY983069 CLE983066:CLU983069 CVA983066:CVQ983069 DEW983066:DFM983069 DOS983066:DPI983069 DYO983066:DZE983069 EIK983066:EJA983069 ESG983066:ESW983069 FCC983066:FCS983069 FLY983066:FMO983069 FVU983066:FWK983069 GFQ983066:GGG983069 GPM983066:GQC983069 GZI983066:GZY983069 HJE983066:HJU983069 HTA983066:HTQ983069 ICW983066:IDM983069 IMS983066:INI983069 IWO983066:IXE983069 JGK983066:JHA983069 JQG983066:JQW983069 KAC983066:KAS983069 KJY983066:KKO983069 KTU983066:KUK983069 LDQ983066:LEG983069 LNM983066:LOC983069 LXI983066:LXY983069 MHE983066:MHU983069 MRA983066:MRQ983069 NAW983066:NBM983069 NKS983066:NLI983069 NUO983066:NVE983069 OEK983066:OFA983069 OOG983066:OOW983069 OYC983066:OYS983069 PHY983066:PIO983069 PRU983066:PSK983069 QBQ983066:QCG983069 QLM983066:QMC983069 QVI983066:QVY983069 RFE983066:RFU983069 RPA983066:RPQ983069 RYW983066:RZM983069 SIS983066:SJI983069 SSO983066:STE983069 TCK983066:TDA983069 TMG983066:TMW983069 TWC983066:TWS983069 UFY983066:UGO983069 UPU983066:UQK983069 UZQ983066:VAG983069 VJM983066:VKC983069 VTI983066:VTY983069 WDE983066:WDU983069 WNA983066:WNQ983069 WWW983066:WXM983069 WWW983062:WXM983064 KK65558:LA65560 UG65558:UW65560 AEC65558:AES65560 ANY65558:AOO65560 AXU65558:AYK65560 BHQ65558:BIG65560 BRM65558:BSC65560 CBI65558:CBY65560 CLE65558:CLU65560 CVA65558:CVQ65560 DEW65558:DFM65560 DOS65558:DPI65560 DYO65558:DZE65560 EIK65558:EJA65560 ESG65558:ESW65560 FCC65558:FCS65560 FLY65558:FMO65560 FVU65558:FWK65560 GFQ65558:GGG65560 GPM65558:GQC65560 GZI65558:GZY65560 HJE65558:HJU65560 HTA65558:HTQ65560 ICW65558:IDM65560 IMS65558:INI65560 IWO65558:IXE65560 JGK65558:JHA65560 JQG65558:JQW65560 KAC65558:KAS65560 KJY65558:KKO65560 KTU65558:KUK65560 LDQ65558:LEG65560 LNM65558:LOC65560 LXI65558:LXY65560 MHE65558:MHU65560 MRA65558:MRQ65560 NAW65558:NBM65560 NKS65558:NLI65560 NUO65558:NVE65560 OEK65558:OFA65560 OOG65558:OOW65560 OYC65558:OYS65560 PHY65558:PIO65560 PRU65558:PSK65560 QBQ65558:QCG65560 QLM65558:QMC65560 QVI65558:QVY65560 RFE65558:RFU65560 RPA65558:RPQ65560 RYW65558:RZM65560 SIS65558:SJI65560 SSO65558:STE65560 TCK65558:TDA65560 TMG65558:TMW65560 TWC65558:TWS65560 UFY65558:UGO65560 UPU65558:UQK65560 UZQ65558:VAG65560 VJM65558:VKC65560 VTI65558:VTY65560 WDE65558:WDU65560 WNA65558:WNQ65560 WWW65558:WXM65560 KK131094:LA131096 UG131094:UW131096 AEC131094:AES131096 ANY131094:AOO131096 AXU131094:AYK131096 BHQ131094:BIG131096 BRM131094:BSC131096 CBI131094:CBY131096 CLE131094:CLU131096 CVA131094:CVQ131096 DEW131094:DFM131096 DOS131094:DPI131096 DYO131094:DZE131096 EIK131094:EJA131096 ESG131094:ESW131096 FCC131094:FCS131096 FLY131094:FMO131096 FVU131094:FWK131096 GFQ131094:GGG131096 GPM131094:GQC131096 GZI131094:GZY131096 HJE131094:HJU131096 HTA131094:HTQ131096 ICW131094:IDM131096 IMS131094:INI131096 IWO131094:IXE131096 JGK131094:JHA131096 JQG131094:JQW131096 KAC131094:KAS131096 KJY131094:KKO131096 KTU131094:KUK131096 LDQ131094:LEG131096 LNM131094:LOC131096 LXI131094:LXY131096 MHE131094:MHU131096 MRA131094:MRQ131096 NAW131094:NBM131096 NKS131094:NLI131096 NUO131094:NVE131096 OEK131094:OFA131096 OOG131094:OOW131096 OYC131094:OYS131096 PHY131094:PIO131096 PRU131094:PSK131096 QBQ131094:QCG131096 QLM131094:QMC131096 QVI131094:QVY131096 RFE131094:RFU131096 RPA131094:RPQ131096 RYW131094:RZM131096 SIS131094:SJI131096 SSO131094:STE131096 TCK131094:TDA131096 TMG131094:TMW131096 TWC131094:TWS131096 UFY131094:UGO131096 UPU131094:UQK131096 UZQ131094:VAG131096 VJM131094:VKC131096 VTI131094:VTY131096 WDE131094:WDU131096 WNA131094:WNQ131096 WWW131094:WXM131096 KK196630:LA196632 UG196630:UW196632 AEC196630:AES196632 ANY196630:AOO196632 AXU196630:AYK196632 BHQ196630:BIG196632 BRM196630:BSC196632 CBI196630:CBY196632 CLE196630:CLU196632 CVA196630:CVQ196632 DEW196630:DFM196632 DOS196630:DPI196632 DYO196630:DZE196632 EIK196630:EJA196632 ESG196630:ESW196632 FCC196630:FCS196632 FLY196630:FMO196632 FVU196630:FWK196632 GFQ196630:GGG196632 GPM196630:GQC196632 GZI196630:GZY196632 HJE196630:HJU196632 HTA196630:HTQ196632 ICW196630:IDM196632 IMS196630:INI196632 IWO196630:IXE196632 JGK196630:JHA196632 JQG196630:JQW196632 KAC196630:KAS196632 KJY196630:KKO196632 KTU196630:KUK196632 LDQ196630:LEG196632 LNM196630:LOC196632 LXI196630:LXY196632 MHE196630:MHU196632 MRA196630:MRQ196632 NAW196630:NBM196632 NKS196630:NLI196632 NUO196630:NVE196632 OEK196630:OFA196632 OOG196630:OOW196632 OYC196630:OYS196632 PHY196630:PIO196632 PRU196630:PSK196632 QBQ196630:QCG196632 QLM196630:QMC196632 QVI196630:QVY196632 RFE196630:RFU196632 RPA196630:RPQ196632 RYW196630:RZM196632 SIS196630:SJI196632 SSO196630:STE196632 TCK196630:TDA196632 TMG196630:TMW196632 TWC196630:TWS196632 UFY196630:UGO196632 UPU196630:UQK196632 UZQ196630:VAG196632 VJM196630:VKC196632 VTI196630:VTY196632 WDE196630:WDU196632 WNA196630:WNQ196632 WWW196630:WXM196632 KK262166:LA262168 UG262166:UW262168 AEC262166:AES262168 ANY262166:AOO262168 AXU262166:AYK262168 BHQ262166:BIG262168 BRM262166:BSC262168 CBI262166:CBY262168 CLE262166:CLU262168 CVA262166:CVQ262168 DEW262166:DFM262168 DOS262166:DPI262168 DYO262166:DZE262168 EIK262166:EJA262168 ESG262166:ESW262168 FCC262166:FCS262168 FLY262166:FMO262168 FVU262166:FWK262168 GFQ262166:GGG262168 GPM262166:GQC262168 GZI262166:GZY262168 HJE262166:HJU262168 HTA262166:HTQ262168 ICW262166:IDM262168 IMS262166:INI262168 IWO262166:IXE262168 JGK262166:JHA262168 JQG262166:JQW262168 KAC262166:KAS262168 KJY262166:KKO262168 KTU262166:KUK262168 LDQ262166:LEG262168 LNM262166:LOC262168 LXI262166:LXY262168 MHE262166:MHU262168 MRA262166:MRQ262168 NAW262166:NBM262168 NKS262166:NLI262168 NUO262166:NVE262168 OEK262166:OFA262168 OOG262166:OOW262168 OYC262166:OYS262168 PHY262166:PIO262168 PRU262166:PSK262168 QBQ262166:QCG262168 QLM262166:QMC262168 QVI262166:QVY262168 RFE262166:RFU262168 RPA262166:RPQ262168 RYW262166:RZM262168 SIS262166:SJI262168 SSO262166:STE262168 TCK262166:TDA262168 TMG262166:TMW262168 TWC262166:TWS262168 UFY262166:UGO262168 UPU262166:UQK262168 UZQ262166:VAG262168 VJM262166:VKC262168 VTI262166:VTY262168 WDE262166:WDU262168 WNA262166:WNQ262168 WWW262166:WXM262168 KK327702:LA327704 UG327702:UW327704 AEC327702:AES327704 ANY327702:AOO327704 AXU327702:AYK327704 BHQ327702:BIG327704 BRM327702:BSC327704 CBI327702:CBY327704 CLE327702:CLU327704 CVA327702:CVQ327704 DEW327702:DFM327704 DOS327702:DPI327704 DYO327702:DZE327704 EIK327702:EJA327704 ESG327702:ESW327704 FCC327702:FCS327704 FLY327702:FMO327704 FVU327702:FWK327704 GFQ327702:GGG327704 GPM327702:GQC327704 GZI327702:GZY327704 HJE327702:HJU327704 HTA327702:HTQ327704 ICW327702:IDM327704 IMS327702:INI327704 IWO327702:IXE327704 JGK327702:JHA327704 JQG327702:JQW327704 KAC327702:KAS327704 KJY327702:KKO327704 KTU327702:KUK327704 LDQ327702:LEG327704 LNM327702:LOC327704 LXI327702:LXY327704 MHE327702:MHU327704 MRA327702:MRQ327704 NAW327702:NBM327704 NKS327702:NLI327704 NUO327702:NVE327704 OEK327702:OFA327704 OOG327702:OOW327704 OYC327702:OYS327704 PHY327702:PIO327704 PRU327702:PSK327704 QBQ327702:QCG327704 QLM327702:QMC327704 QVI327702:QVY327704 RFE327702:RFU327704 RPA327702:RPQ327704 RYW327702:RZM327704 SIS327702:SJI327704 SSO327702:STE327704 TCK327702:TDA327704 TMG327702:TMW327704 TWC327702:TWS327704 UFY327702:UGO327704 UPU327702:UQK327704 UZQ327702:VAG327704 VJM327702:VKC327704 VTI327702:VTY327704 WDE327702:WDU327704 WNA327702:WNQ327704 WWW327702:WXM327704 KK393238:LA393240 UG393238:UW393240 AEC393238:AES393240 ANY393238:AOO393240 AXU393238:AYK393240 BHQ393238:BIG393240 BRM393238:BSC393240 CBI393238:CBY393240 CLE393238:CLU393240 CVA393238:CVQ393240 DEW393238:DFM393240 DOS393238:DPI393240 DYO393238:DZE393240 EIK393238:EJA393240 ESG393238:ESW393240 FCC393238:FCS393240 FLY393238:FMO393240 FVU393238:FWK393240 GFQ393238:GGG393240 GPM393238:GQC393240 GZI393238:GZY393240 HJE393238:HJU393240 HTA393238:HTQ393240 ICW393238:IDM393240 IMS393238:INI393240 IWO393238:IXE393240 JGK393238:JHA393240 JQG393238:JQW393240 KAC393238:KAS393240 KJY393238:KKO393240 KTU393238:KUK393240 LDQ393238:LEG393240 LNM393238:LOC393240 LXI393238:LXY393240 MHE393238:MHU393240 MRA393238:MRQ393240 NAW393238:NBM393240 NKS393238:NLI393240 NUO393238:NVE393240 OEK393238:OFA393240 OOG393238:OOW393240 OYC393238:OYS393240 PHY393238:PIO393240 PRU393238:PSK393240 QBQ393238:QCG393240 QLM393238:QMC393240 QVI393238:QVY393240 RFE393238:RFU393240 RPA393238:RPQ393240 RYW393238:RZM393240 SIS393238:SJI393240 SSO393238:STE393240 TCK393238:TDA393240 TMG393238:TMW393240 TWC393238:TWS393240 UFY393238:UGO393240 UPU393238:UQK393240 UZQ393238:VAG393240 VJM393238:VKC393240 VTI393238:VTY393240 WDE393238:WDU393240 WNA393238:WNQ393240 WWW393238:WXM393240 KK458774:LA458776 UG458774:UW458776 AEC458774:AES458776 ANY458774:AOO458776 AXU458774:AYK458776 BHQ458774:BIG458776 BRM458774:BSC458776 CBI458774:CBY458776 CLE458774:CLU458776 CVA458774:CVQ458776 DEW458774:DFM458776 DOS458774:DPI458776 DYO458774:DZE458776 EIK458774:EJA458776 ESG458774:ESW458776 FCC458774:FCS458776 FLY458774:FMO458776 FVU458774:FWK458776 GFQ458774:GGG458776 GPM458774:GQC458776 GZI458774:GZY458776 HJE458774:HJU458776 HTA458774:HTQ458776 ICW458774:IDM458776 IMS458774:INI458776 IWO458774:IXE458776 JGK458774:JHA458776 JQG458774:JQW458776 KAC458774:KAS458776 KJY458774:KKO458776 KTU458774:KUK458776 LDQ458774:LEG458776 LNM458774:LOC458776 LXI458774:LXY458776 MHE458774:MHU458776 MRA458774:MRQ458776 NAW458774:NBM458776 NKS458774:NLI458776 NUO458774:NVE458776 OEK458774:OFA458776 OOG458774:OOW458776 OYC458774:OYS458776 PHY458774:PIO458776 PRU458774:PSK458776 QBQ458774:QCG458776 QLM458774:QMC458776 QVI458774:QVY458776 RFE458774:RFU458776 RPA458774:RPQ458776 RYW458774:RZM458776 SIS458774:SJI458776 SSO458774:STE458776 TCK458774:TDA458776 TMG458774:TMW458776 TWC458774:TWS458776 UFY458774:UGO458776 UPU458774:UQK458776 UZQ458774:VAG458776 VJM458774:VKC458776 VTI458774:VTY458776 WDE458774:WDU458776 WNA458774:WNQ458776 WWW458774:WXM458776 KK524310:LA524312 UG524310:UW524312 AEC524310:AES524312 ANY524310:AOO524312 AXU524310:AYK524312 BHQ524310:BIG524312 BRM524310:BSC524312 CBI524310:CBY524312 CLE524310:CLU524312 CVA524310:CVQ524312 DEW524310:DFM524312 DOS524310:DPI524312 DYO524310:DZE524312 EIK524310:EJA524312 ESG524310:ESW524312 FCC524310:FCS524312 FLY524310:FMO524312 FVU524310:FWK524312 GFQ524310:GGG524312 GPM524310:GQC524312 GZI524310:GZY524312 HJE524310:HJU524312 HTA524310:HTQ524312 ICW524310:IDM524312 IMS524310:INI524312 IWO524310:IXE524312 JGK524310:JHA524312 JQG524310:JQW524312 KAC524310:KAS524312 KJY524310:KKO524312 KTU524310:KUK524312 LDQ524310:LEG524312 LNM524310:LOC524312 LXI524310:LXY524312 MHE524310:MHU524312 MRA524310:MRQ524312 NAW524310:NBM524312 NKS524310:NLI524312 NUO524310:NVE524312 OEK524310:OFA524312 OOG524310:OOW524312 OYC524310:OYS524312 PHY524310:PIO524312 PRU524310:PSK524312 QBQ524310:QCG524312 QLM524310:QMC524312 QVI524310:QVY524312 RFE524310:RFU524312 RPA524310:RPQ524312 RYW524310:RZM524312 SIS524310:SJI524312 SSO524310:STE524312 TCK524310:TDA524312 TMG524310:TMW524312 TWC524310:TWS524312 UFY524310:UGO524312 UPU524310:UQK524312 UZQ524310:VAG524312 VJM524310:VKC524312 VTI524310:VTY524312 WDE524310:WDU524312 WNA524310:WNQ524312 WWW524310:WXM524312 KK589846:LA589848 UG589846:UW589848 AEC589846:AES589848 ANY589846:AOO589848 AXU589846:AYK589848 BHQ589846:BIG589848 BRM589846:BSC589848 CBI589846:CBY589848 CLE589846:CLU589848 CVA589846:CVQ589848 DEW589846:DFM589848 DOS589846:DPI589848 DYO589846:DZE589848 EIK589846:EJA589848 ESG589846:ESW589848 FCC589846:FCS589848 FLY589846:FMO589848 FVU589846:FWK589848 GFQ589846:GGG589848 GPM589846:GQC589848 GZI589846:GZY589848 HJE589846:HJU589848 HTA589846:HTQ589848 ICW589846:IDM589848 IMS589846:INI589848 IWO589846:IXE589848 JGK589846:JHA589848 JQG589846:JQW589848 KAC589846:KAS589848 KJY589846:KKO589848 KTU589846:KUK589848 LDQ589846:LEG589848 LNM589846:LOC589848 LXI589846:LXY589848 MHE589846:MHU589848 MRA589846:MRQ589848 NAW589846:NBM589848 NKS589846:NLI589848 NUO589846:NVE589848 OEK589846:OFA589848 OOG589846:OOW589848 OYC589846:OYS589848 PHY589846:PIO589848 PRU589846:PSK589848 QBQ589846:QCG589848 QLM589846:QMC589848 QVI589846:QVY589848 RFE589846:RFU589848 RPA589846:RPQ589848 RYW589846:RZM589848 SIS589846:SJI589848 SSO589846:STE589848 TCK589846:TDA589848 TMG589846:TMW589848 TWC589846:TWS589848 UFY589846:UGO589848 UPU589846:UQK589848 UZQ589846:VAG589848 VJM589846:VKC589848 VTI589846:VTY589848 WDE589846:WDU589848 WNA589846:WNQ589848 WWW589846:WXM589848 KK655382:LA655384 UG655382:UW655384 AEC655382:AES655384 ANY655382:AOO655384 AXU655382:AYK655384 BHQ655382:BIG655384 BRM655382:BSC655384 CBI655382:CBY655384 CLE655382:CLU655384 CVA655382:CVQ655384 DEW655382:DFM655384 DOS655382:DPI655384 DYO655382:DZE655384 EIK655382:EJA655384 ESG655382:ESW655384 FCC655382:FCS655384 FLY655382:FMO655384 FVU655382:FWK655384 GFQ655382:GGG655384 GPM655382:GQC655384 GZI655382:GZY655384 HJE655382:HJU655384 HTA655382:HTQ655384 ICW655382:IDM655384 IMS655382:INI655384 IWO655382:IXE655384 JGK655382:JHA655384 JQG655382:JQW655384 KAC655382:KAS655384 KJY655382:KKO655384 KTU655382:KUK655384 LDQ655382:LEG655384 LNM655382:LOC655384 LXI655382:LXY655384 MHE655382:MHU655384 MRA655382:MRQ655384 NAW655382:NBM655384 NKS655382:NLI655384 NUO655382:NVE655384 OEK655382:OFA655384 OOG655382:OOW655384 OYC655382:OYS655384 PHY655382:PIO655384 PRU655382:PSK655384 QBQ655382:QCG655384 QLM655382:QMC655384 QVI655382:QVY655384 RFE655382:RFU655384 RPA655382:RPQ655384 RYW655382:RZM655384 SIS655382:SJI655384 SSO655382:STE655384 TCK655382:TDA655384 TMG655382:TMW655384 TWC655382:TWS655384 UFY655382:UGO655384 UPU655382:UQK655384 UZQ655382:VAG655384 VJM655382:VKC655384 VTI655382:VTY655384 WDE655382:WDU655384 WNA655382:WNQ655384 WWW655382:WXM655384 KK720918:LA720920 UG720918:UW720920 AEC720918:AES720920 ANY720918:AOO720920 AXU720918:AYK720920 BHQ720918:BIG720920 BRM720918:BSC720920 CBI720918:CBY720920 CLE720918:CLU720920 CVA720918:CVQ720920 DEW720918:DFM720920 DOS720918:DPI720920 DYO720918:DZE720920 EIK720918:EJA720920 ESG720918:ESW720920 FCC720918:FCS720920 FLY720918:FMO720920 FVU720918:FWK720920 GFQ720918:GGG720920 GPM720918:GQC720920 GZI720918:GZY720920 HJE720918:HJU720920 HTA720918:HTQ720920 ICW720918:IDM720920 IMS720918:INI720920 IWO720918:IXE720920 JGK720918:JHA720920 JQG720918:JQW720920 KAC720918:KAS720920 KJY720918:KKO720920 KTU720918:KUK720920 LDQ720918:LEG720920 LNM720918:LOC720920 LXI720918:LXY720920 MHE720918:MHU720920 MRA720918:MRQ720920 NAW720918:NBM720920 NKS720918:NLI720920 NUO720918:NVE720920 OEK720918:OFA720920 OOG720918:OOW720920 OYC720918:OYS720920 PHY720918:PIO720920 PRU720918:PSK720920 QBQ720918:QCG720920 QLM720918:QMC720920 QVI720918:QVY720920 RFE720918:RFU720920 RPA720918:RPQ720920 RYW720918:RZM720920 SIS720918:SJI720920 SSO720918:STE720920 TCK720918:TDA720920 TMG720918:TMW720920 TWC720918:TWS720920 UFY720918:UGO720920 UPU720918:UQK720920 UZQ720918:VAG720920 VJM720918:VKC720920 VTI720918:VTY720920 WDE720918:WDU720920 WNA720918:WNQ720920 WWW720918:WXM720920 KK786454:LA786456 UG786454:UW786456 AEC786454:AES786456 ANY786454:AOO786456 AXU786454:AYK786456 BHQ786454:BIG786456 BRM786454:BSC786456 CBI786454:CBY786456 CLE786454:CLU786456 CVA786454:CVQ786456 DEW786454:DFM786456 DOS786454:DPI786456 DYO786454:DZE786456 EIK786454:EJA786456 ESG786454:ESW786456 FCC786454:FCS786456 FLY786454:FMO786456 FVU786454:FWK786456 GFQ786454:GGG786456 GPM786454:GQC786456 GZI786454:GZY786456 HJE786454:HJU786456 HTA786454:HTQ786456 ICW786454:IDM786456 IMS786454:INI786456 IWO786454:IXE786456 JGK786454:JHA786456 JQG786454:JQW786456 KAC786454:KAS786456 KJY786454:KKO786456 KTU786454:KUK786456 LDQ786454:LEG786456 LNM786454:LOC786456 LXI786454:LXY786456 MHE786454:MHU786456 MRA786454:MRQ786456 NAW786454:NBM786456 NKS786454:NLI786456 NUO786454:NVE786456 OEK786454:OFA786456 OOG786454:OOW786456 OYC786454:OYS786456 PHY786454:PIO786456 PRU786454:PSK786456 QBQ786454:QCG786456 QLM786454:QMC786456 QVI786454:QVY786456 RFE786454:RFU786456 RPA786454:RPQ786456 RYW786454:RZM786456 SIS786454:SJI786456 SSO786454:STE786456 TCK786454:TDA786456 TMG786454:TMW786456 TWC786454:TWS786456 UFY786454:UGO786456 UPU786454:UQK786456 UZQ786454:VAG786456 VJM786454:VKC786456 VTI786454:VTY786456 WDE786454:WDU786456 WNA786454:WNQ786456 WWW786454:WXM786456 KK851990:LA851992 UG851990:UW851992 AEC851990:AES851992 ANY851990:AOO851992 AXU851990:AYK851992 BHQ851990:BIG851992 BRM851990:BSC851992 CBI851990:CBY851992 CLE851990:CLU851992 CVA851990:CVQ851992 DEW851990:DFM851992 DOS851990:DPI851992 DYO851990:DZE851992 EIK851990:EJA851992 ESG851990:ESW851992 FCC851990:FCS851992 FLY851990:FMO851992 FVU851990:FWK851992 GFQ851990:GGG851992 GPM851990:GQC851992 GZI851990:GZY851992 HJE851990:HJU851992 HTA851990:HTQ851992 ICW851990:IDM851992 IMS851990:INI851992 IWO851990:IXE851992 JGK851990:JHA851992 JQG851990:JQW851992 KAC851990:KAS851992 KJY851990:KKO851992 KTU851990:KUK851992 LDQ851990:LEG851992 LNM851990:LOC851992 LXI851990:LXY851992 MHE851990:MHU851992 MRA851990:MRQ851992 NAW851990:NBM851992 NKS851990:NLI851992 NUO851990:NVE851992 OEK851990:OFA851992 OOG851990:OOW851992 OYC851990:OYS851992 PHY851990:PIO851992 PRU851990:PSK851992 QBQ851990:QCG851992 QLM851990:QMC851992 QVI851990:QVY851992 RFE851990:RFU851992 RPA851990:RPQ851992 RYW851990:RZM851992 SIS851990:SJI851992 SSO851990:STE851992 TCK851990:TDA851992 TMG851990:TMW851992 TWC851990:TWS851992 UFY851990:UGO851992 UPU851990:UQK851992 UZQ851990:VAG851992 VJM851990:VKC851992 VTI851990:VTY851992 WDE851990:WDU851992 WNA851990:WNQ851992 WWW851990:WXM851992 KK917526:LA917528 UG917526:UW917528 AEC917526:AES917528 ANY917526:AOO917528 AXU917526:AYK917528 BHQ917526:BIG917528 BRM917526:BSC917528 CBI917526:CBY917528 CLE917526:CLU917528 CVA917526:CVQ917528 DEW917526:DFM917528 DOS917526:DPI917528 DYO917526:DZE917528 EIK917526:EJA917528 ESG917526:ESW917528 FCC917526:FCS917528 FLY917526:FMO917528 FVU917526:FWK917528 GFQ917526:GGG917528 GPM917526:GQC917528 GZI917526:GZY917528 HJE917526:HJU917528 HTA917526:HTQ917528 ICW917526:IDM917528 IMS917526:INI917528 IWO917526:IXE917528 JGK917526:JHA917528 JQG917526:JQW917528 KAC917526:KAS917528 KJY917526:KKO917528 KTU917526:KUK917528 LDQ917526:LEG917528 LNM917526:LOC917528 LXI917526:LXY917528 MHE917526:MHU917528 MRA917526:MRQ917528 NAW917526:NBM917528 NKS917526:NLI917528 NUO917526:NVE917528 OEK917526:OFA917528 OOG917526:OOW917528 OYC917526:OYS917528 PHY917526:PIO917528 PRU917526:PSK917528 QBQ917526:QCG917528 QLM917526:QMC917528 QVI917526:QVY917528 RFE917526:RFU917528 RPA917526:RPQ917528 RYW917526:RZM917528 SIS917526:SJI917528 SSO917526:STE917528 TCK917526:TDA917528 TMG917526:TMW917528 TWC917526:TWS917528 UFY917526:UGO917528 UPU917526:UQK917528 UZQ917526:VAG917528 VJM917526:VKC917528 VTI917526:VTY917528 WDE917526:WDU917528 WNA917526:WNQ917528 WWW917526:WXM917528 KK983062:LA983064 UG983062:UW983064 AEC983062:AES983064 ANY983062:AOO983064 AXU983062:AYK983064 BHQ983062:BIG983064 BRM983062:BSC983064 CBI983062:CBY983064 CLE983062:CLU983064 CVA983062:CVQ983064 DEW983062:DFM983064 DOS983062:DPI983064 DYO983062:DZE983064 EIK983062:EJA983064 ESG983062:ESW983064 FCC983062:FCS983064 FLY983062:FMO983064 FVU983062:FWK983064 GFQ983062:GGG983064 GPM983062:GQC983064 GZI983062:GZY983064 HJE983062:HJU983064 HTA983062:HTQ983064 ICW983062:IDM983064 IMS983062:INI983064 IWO983062:IXE983064 JGK983062:JHA983064 JQG983062:JQW983064 KAC983062:KAS983064 KJY983062:KKO983064 KTU983062:KUK983064 LDQ983062:LEG983064 LNM983062:LOC983064 LXI983062:LXY983064 MHE983062:MHU983064 MRA983062:MRQ983064 NAW983062:NBM983064 NKS983062:NLI983064 NUO983062:NVE983064 OEK983062:OFA983064 OOG983062:OOW983064 OYC983062:OYS983064 PHY983062:PIO983064 PRU983062:PSK983064 QBQ983062:QCG983064 QLM983062:QMC983064 QVI983062:QVY983064 RFE983062:RFU983064 RPA983062:RPQ983064 RYW983062:RZM983064 SIS983062:SJI983064 SSO983062:STE983064 TCK983062:TDA983064 TMG983062:TMW983064 TWC983062:TWS983064 UFY983062:UGO983064 UPU983062:UQK983064 UZQ983062:VAG983064 VJM983062:VKC983064 VTI983062:VTY983064 WDE983062:WDU983064 WNA983062:WNQ983064 UG26:UW28 KK26:LA28 WWW26:WXM28 WNA26:WNQ28 WDE26:WDU28 VTI26:VTY28 VJM26:VKC28 UZQ26:VAG28 UPU26:UQK28 UFY26:UGO28 TWC26:TWS28 TMG26:TMW28 TCK26:TDA28 SSO26:STE28 SIS26:SJI28 RYW26:RZM28 RPA26:RPQ28 RFE26:RFU28 QVI26:QVY28 QLM26:QMC28 QBQ26:QCG28 PRU26:PSK28 PHY26:PIO28 OYC26:OYS28 OOG26:OOW28 OEK26:OFA28 NUO26:NVE28 NKS26:NLI28 NAW26:NBM28 MRA26:MRQ28 MHE26:MHU28 LXI26:LXY28 LNM26:LOC28 LDQ26:LEG28 KTU26:KUK28 KJY26:KKO28 KAC26:KAS28 JQG26:JQW28 JGK26:JHA28 IWO26:IXE28 IMS26:INI28 ICW26:IDM28 HTA26:HTQ28 HJE26:HJU28 GZI26:GZY28 GPM26:GQC28 GFQ26:GGG28 FVU26:FWK28 FLY26:FMO28 FCC26:FCS28 ESG26:ESW28 EIK26:EJA28 DYO26:DZE28 DOS26:DPI28 DEW26:DFM28 CVA26:CVQ28 CLE26:CLU28 CBI26:CBY28 BRM26:BSC28 BHQ26:BIG28 AXU26:AYK28 ANY26:AOO28 AEC26:AES28 BK27:BL28 BK26 L983062:BL983064 L917526:BL917528 L851990:BL851992 L786454:BL786456 L720918:BL720920 L655382:BL655384 L589846:BL589848 L524310:BL524312 L458774:BL458776 L393238:BL393240 L327702:BL327704 L262166:BL262168 L196630:BL196632 L131094:BL131096 L65558:BL65560 L983066:BL983069 L917530:BL917533 L851994:BL851997 L786458:BL786461 L720922:BL720925 L655386:BL655389 L589850:BL589853 L524314:BL524317 L458778:BL458781 L393242:BL393245 L327706:BL327709 L262170:BL262173 L196634:BL196637 L131098:BL131101 L65562:BL65565 L26:BJ28"/>
    <dataValidation type="list" allowBlank="1" showInputMessage="1" showErrorMessage="1" errorTitle="Ошибка" error="Выберите значение из списка" sqref="WWZ98305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O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O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O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O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O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O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O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O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O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O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O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O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O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O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formula1>kind_of_cons</formula1>
    </dataValidation>
    <dataValidation type="textLength" operator="lessThanOrEqual" allowBlank="1" showInputMessage="1" showErrorMessage="1" errorTitle="Ошибка" error="Допускается ввод не более 900 символов!" sqref="WXM983053:WXM98305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49:BL65555 LA65549:LA65555 UW65549:UW65555 AES65549:AES65555 AOO65549:AOO65555 AYK65549:AYK65555 BIG65549:BIG65555 BSC65549:BSC65555 CBY65549:CBY65555 CLU65549:CLU65555 CVQ65549:CVQ65555 DFM65549:DFM65555 DPI65549:DPI65555 DZE65549:DZE65555 EJA65549:EJA65555 ESW65549:ESW65555 FCS65549:FCS65555 FMO65549:FMO65555 FWK65549:FWK65555 GGG65549:GGG65555 GQC65549:GQC65555 GZY65549:GZY65555 HJU65549:HJU65555 HTQ65549:HTQ65555 IDM65549:IDM65555 INI65549:INI65555 IXE65549:IXE65555 JHA65549:JHA65555 JQW65549:JQW65555 KAS65549:KAS65555 KKO65549:KKO65555 KUK65549:KUK65555 LEG65549:LEG65555 LOC65549:LOC65555 LXY65549:LXY65555 MHU65549:MHU65555 MRQ65549:MRQ65555 NBM65549:NBM65555 NLI65549:NLI65555 NVE65549:NVE65555 OFA65549:OFA65555 OOW65549:OOW65555 OYS65549:OYS65555 PIO65549:PIO65555 PSK65549:PSK65555 QCG65549:QCG65555 QMC65549:QMC65555 QVY65549:QVY65555 RFU65549:RFU65555 RPQ65549:RPQ65555 RZM65549:RZM65555 SJI65549:SJI65555 STE65549:STE65555 TDA65549:TDA65555 TMW65549:TMW65555 TWS65549:TWS65555 UGO65549:UGO65555 UQK65549:UQK65555 VAG65549:VAG65555 VKC65549:VKC65555 VTY65549:VTY65555 WDU65549:WDU65555 WNQ65549:WNQ65555 WXM65549:WXM65555 BL131085:BL131091 LA131085:LA131091 UW131085:UW131091 AES131085:AES131091 AOO131085:AOO131091 AYK131085:AYK131091 BIG131085:BIG131091 BSC131085:BSC131091 CBY131085:CBY131091 CLU131085:CLU131091 CVQ131085:CVQ131091 DFM131085:DFM131091 DPI131085:DPI131091 DZE131085:DZE131091 EJA131085:EJA131091 ESW131085:ESW131091 FCS131085:FCS131091 FMO131085:FMO131091 FWK131085:FWK131091 GGG131085:GGG131091 GQC131085:GQC131091 GZY131085:GZY131091 HJU131085:HJU131091 HTQ131085:HTQ131091 IDM131085:IDM131091 INI131085:INI131091 IXE131085:IXE131091 JHA131085:JHA131091 JQW131085:JQW131091 KAS131085:KAS131091 KKO131085:KKO131091 KUK131085:KUK131091 LEG131085:LEG131091 LOC131085:LOC131091 LXY131085:LXY131091 MHU131085:MHU131091 MRQ131085:MRQ131091 NBM131085:NBM131091 NLI131085:NLI131091 NVE131085:NVE131091 OFA131085:OFA131091 OOW131085:OOW131091 OYS131085:OYS131091 PIO131085:PIO131091 PSK131085:PSK131091 QCG131085:QCG131091 QMC131085:QMC131091 QVY131085:QVY131091 RFU131085:RFU131091 RPQ131085:RPQ131091 RZM131085:RZM131091 SJI131085:SJI131091 STE131085:STE131091 TDA131085:TDA131091 TMW131085:TMW131091 TWS131085:TWS131091 UGO131085:UGO131091 UQK131085:UQK131091 VAG131085:VAG131091 VKC131085:VKC131091 VTY131085:VTY131091 WDU131085:WDU131091 WNQ131085:WNQ131091 WXM131085:WXM131091 BL196621:BL196627 LA196621:LA196627 UW196621:UW196627 AES196621:AES196627 AOO196621:AOO196627 AYK196621:AYK196627 BIG196621:BIG196627 BSC196621:BSC196627 CBY196621:CBY196627 CLU196621:CLU196627 CVQ196621:CVQ196627 DFM196621:DFM196627 DPI196621:DPI196627 DZE196621:DZE196627 EJA196621:EJA196627 ESW196621:ESW196627 FCS196621:FCS196627 FMO196621:FMO196627 FWK196621:FWK196627 GGG196621:GGG196627 GQC196621:GQC196627 GZY196621:GZY196627 HJU196621:HJU196627 HTQ196621:HTQ196627 IDM196621:IDM196627 INI196621:INI196627 IXE196621:IXE196627 JHA196621:JHA196627 JQW196621:JQW196627 KAS196621:KAS196627 KKO196621:KKO196627 KUK196621:KUK196627 LEG196621:LEG196627 LOC196621:LOC196627 LXY196621:LXY196627 MHU196621:MHU196627 MRQ196621:MRQ196627 NBM196621:NBM196627 NLI196621:NLI196627 NVE196621:NVE196627 OFA196621:OFA196627 OOW196621:OOW196627 OYS196621:OYS196627 PIO196621:PIO196627 PSK196621:PSK196627 QCG196621:QCG196627 QMC196621:QMC196627 QVY196621:QVY196627 RFU196621:RFU196627 RPQ196621:RPQ196627 RZM196621:RZM196627 SJI196621:SJI196627 STE196621:STE196627 TDA196621:TDA196627 TMW196621:TMW196627 TWS196621:TWS196627 UGO196621:UGO196627 UQK196621:UQK196627 VAG196621:VAG196627 VKC196621:VKC196627 VTY196621:VTY196627 WDU196621:WDU196627 WNQ196621:WNQ196627 WXM196621:WXM196627 BL262157:BL262163 LA262157:LA262163 UW262157:UW262163 AES262157:AES262163 AOO262157:AOO262163 AYK262157:AYK262163 BIG262157:BIG262163 BSC262157:BSC262163 CBY262157:CBY262163 CLU262157:CLU262163 CVQ262157:CVQ262163 DFM262157:DFM262163 DPI262157:DPI262163 DZE262157:DZE262163 EJA262157:EJA262163 ESW262157:ESW262163 FCS262157:FCS262163 FMO262157:FMO262163 FWK262157:FWK262163 GGG262157:GGG262163 GQC262157:GQC262163 GZY262157:GZY262163 HJU262157:HJU262163 HTQ262157:HTQ262163 IDM262157:IDM262163 INI262157:INI262163 IXE262157:IXE262163 JHA262157:JHA262163 JQW262157:JQW262163 KAS262157:KAS262163 KKO262157:KKO262163 KUK262157:KUK262163 LEG262157:LEG262163 LOC262157:LOC262163 LXY262157:LXY262163 MHU262157:MHU262163 MRQ262157:MRQ262163 NBM262157:NBM262163 NLI262157:NLI262163 NVE262157:NVE262163 OFA262157:OFA262163 OOW262157:OOW262163 OYS262157:OYS262163 PIO262157:PIO262163 PSK262157:PSK262163 QCG262157:QCG262163 QMC262157:QMC262163 QVY262157:QVY262163 RFU262157:RFU262163 RPQ262157:RPQ262163 RZM262157:RZM262163 SJI262157:SJI262163 STE262157:STE262163 TDA262157:TDA262163 TMW262157:TMW262163 TWS262157:TWS262163 UGO262157:UGO262163 UQK262157:UQK262163 VAG262157:VAG262163 VKC262157:VKC262163 VTY262157:VTY262163 WDU262157:WDU262163 WNQ262157:WNQ262163 WXM262157:WXM262163 BL327693:BL327699 LA327693:LA327699 UW327693:UW327699 AES327693:AES327699 AOO327693:AOO327699 AYK327693:AYK327699 BIG327693:BIG327699 BSC327693:BSC327699 CBY327693:CBY327699 CLU327693:CLU327699 CVQ327693:CVQ327699 DFM327693:DFM327699 DPI327693:DPI327699 DZE327693:DZE327699 EJA327693:EJA327699 ESW327693:ESW327699 FCS327693:FCS327699 FMO327693:FMO327699 FWK327693:FWK327699 GGG327693:GGG327699 GQC327693:GQC327699 GZY327693:GZY327699 HJU327693:HJU327699 HTQ327693:HTQ327699 IDM327693:IDM327699 INI327693:INI327699 IXE327693:IXE327699 JHA327693:JHA327699 JQW327693:JQW327699 KAS327693:KAS327699 KKO327693:KKO327699 KUK327693:KUK327699 LEG327693:LEG327699 LOC327693:LOC327699 LXY327693:LXY327699 MHU327693:MHU327699 MRQ327693:MRQ327699 NBM327693:NBM327699 NLI327693:NLI327699 NVE327693:NVE327699 OFA327693:OFA327699 OOW327693:OOW327699 OYS327693:OYS327699 PIO327693:PIO327699 PSK327693:PSK327699 QCG327693:QCG327699 QMC327693:QMC327699 QVY327693:QVY327699 RFU327693:RFU327699 RPQ327693:RPQ327699 RZM327693:RZM327699 SJI327693:SJI327699 STE327693:STE327699 TDA327693:TDA327699 TMW327693:TMW327699 TWS327693:TWS327699 UGO327693:UGO327699 UQK327693:UQK327699 VAG327693:VAG327699 VKC327693:VKC327699 VTY327693:VTY327699 WDU327693:WDU327699 WNQ327693:WNQ327699 WXM327693:WXM327699 BL393229:BL393235 LA393229:LA393235 UW393229:UW393235 AES393229:AES393235 AOO393229:AOO393235 AYK393229:AYK393235 BIG393229:BIG393235 BSC393229:BSC393235 CBY393229:CBY393235 CLU393229:CLU393235 CVQ393229:CVQ393235 DFM393229:DFM393235 DPI393229:DPI393235 DZE393229:DZE393235 EJA393229:EJA393235 ESW393229:ESW393235 FCS393229:FCS393235 FMO393229:FMO393235 FWK393229:FWK393235 GGG393229:GGG393235 GQC393229:GQC393235 GZY393229:GZY393235 HJU393229:HJU393235 HTQ393229:HTQ393235 IDM393229:IDM393235 INI393229:INI393235 IXE393229:IXE393235 JHA393229:JHA393235 JQW393229:JQW393235 KAS393229:KAS393235 KKO393229:KKO393235 KUK393229:KUK393235 LEG393229:LEG393235 LOC393229:LOC393235 LXY393229:LXY393235 MHU393229:MHU393235 MRQ393229:MRQ393235 NBM393229:NBM393235 NLI393229:NLI393235 NVE393229:NVE393235 OFA393229:OFA393235 OOW393229:OOW393235 OYS393229:OYS393235 PIO393229:PIO393235 PSK393229:PSK393235 QCG393229:QCG393235 QMC393229:QMC393235 QVY393229:QVY393235 RFU393229:RFU393235 RPQ393229:RPQ393235 RZM393229:RZM393235 SJI393229:SJI393235 STE393229:STE393235 TDA393229:TDA393235 TMW393229:TMW393235 TWS393229:TWS393235 UGO393229:UGO393235 UQK393229:UQK393235 VAG393229:VAG393235 VKC393229:VKC393235 VTY393229:VTY393235 WDU393229:WDU393235 WNQ393229:WNQ393235 WXM393229:WXM393235 BL458765:BL458771 LA458765:LA458771 UW458765:UW458771 AES458765:AES458771 AOO458765:AOO458771 AYK458765:AYK458771 BIG458765:BIG458771 BSC458765:BSC458771 CBY458765:CBY458771 CLU458765:CLU458771 CVQ458765:CVQ458771 DFM458765:DFM458771 DPI458765:DPI458771 DZE458765:DZE458771 EJA458765:EJA458771 ESW458765:ESW458771 FCS458765:FCS458771 FMO458765:FMO458771 FWK458765:FWK458771 GGG458765:GGG458771 GQC458765:GQC458771 GZY458765:GZY458771 HJU458765:HJU458771 HTQ458765:HTQ458771 IDM458765:IDM458771 INI458765:INI458771 IXE458765:IXE458771 JHA458765:JHA458771 JQW458765:JQW458771 KAS458765:KAS458771 KKO458765:KKO458771 KUK458765:KUK458771 LEG458765:LEG458771 LOC458765:LOC458771 LXY458765:LXY458771 MHU458765:MHU458771 MRQ458765:MRQ458771 NBM458765:NBM458771 NLI458765:NLI458771 NVE458765:NVE458771 OFA458765:OFA458771 OOW458765:OOW458771 OYS458765:OYS458771 PIO458765:PIO458771 PSK458765:PSK458771 QCG458765:QCG458771 QMC458765:QMC458771 QVY458765:QVY458771 RFU458765:RFU458771 RPQ458765:RPQ458771 RZM458765:RZM458771 SJI458765:SJI458771 STE458765:STE458771 TDA458765:TDA458771 TMW458765:TMW458771 TWS458765:TWS458771 UGO458765:UGO458771 UQK458765:UQK458771 VAG458765:VAG458771 VKC458765:VKC458771 VTY458765:VTY458771 WDU458765:WDU458771 WNQ458765:WNQ458771 WXM458765:WXM458771 BL524301:BL524307 LA524301:LA524307 UW524301:UW524307 AES524301:AES524307 AOO524301:AOO524307 AYK524301:AYK524307 BIG524301:BIG524307 BSC524301:BSC524307 CBY524301:CBY524307 CLU524301:CLU524307 CVQ524301:CVQ524307 DFM524301:DFM524307 DPI524301:DPI524307 DZE524301:DZE524307 EJA524301:EJA524307 ESW524301:ESW524307 FCS524301:FCS524307 FMO524301:FMO524307 FWK524301:FWK524307 GGG524301:GGG524307 GQC524301:GQC524307 GZY524301:GZY524307 HJU524301:HJU524307 HTQ524301:HTQ524307 IDM524301:IDM524307 INI524301:INI524307 IXE524301:IXE524307 JHA524301:JHA524307 JQW524301:JQW524307 KAS524301:KAS524307 KKO524301:KKO524307 KUK524301:KUK524307 LEG524301:LEG524307 LOC524301:LOC524307 LXY524301:LXY524307 MHU524301:MHU524307 MRQ524301:MRQ524307 NBM524301:NBM524307 NLI524301:NLI524307 NVE524301:NVE524307 OFA524301:OFA524307 OOW524301:OOW524307 OYS524301:OYS524307 PIO524301:PIO524307 PSK524301:PSK524307 QCG524301:QCG524307 QMC524301:QMC524307 QVY524301:QVY524307 RFU524301:RFU524307 RPQ524301:RPQ524307 RZM524301:RZM524307 SJI524301:SJI524307 STE524301:STE524307 TDA524301:TDA524307 TMW524301:TMW524307 TWS524301:TWS524307 UGO524301:UGO524307 UQK524301:UQK524307 VAG524301:VAG524307 VKC524301:VKC524307 VTY524301:VTY524307 WDU524301:WDU524307 WNQ524301:WNQ524307 WXM524301:WXM524307 BL589837:BL589843 LA589837:LA589843 UW589837:UW589843 AES589837:AES589843 AOO589837:AOO589843 AYK589837:AYK589843 BIG589837:BIG589843 BSC589837:BSC589843 CBY589837:CBY589843 CLU589837:CLU589843 CVQ589837:CVQ589843 DFM589837:DFM589843 DPI589837:DPI589843 DZE589837:DZE589843 EJA589837:EJA589843 ESW589837:ESW589843 FCS589837:FCS589843 FMO589837:FMO589843 FWK589837:FWK589843 GGG589837:GGG589843 GQC589837:GQC589843 GZY589837:GZY589843 HJU589837:HJU589843 HTQ589837:HTQ589843 IDM589837:IDM589843 INI589837:INI589843 IXE589837:IXE589843 JHA589837:JHA589843 JQW589837:JQW589843 KAS589837:KAS589843 KKO589837:KKO589843 KUK589837:KUK589843 LEG589837:LEG589843 LOC589837:LOC589843 LXY589837:LXY589843 MHU589837:MHU589843 MRQ589837:MRQ589843 NBM589837:NBM589843 NLI589837:NLI589843 NVE589837:NVE589843 OFA589837:OFA589843 OOW589837:OOW589843 OYS589837:OYS589843 PIO589837:PIO589843 PSK589837:PSK589843 QCG589837:QCG589843 QMC589837:QMC589843 QVY589837:QVY589843 RFU589837:RFU589843 RPQ589837:RPQ589843 RZM589837:RZM589843 SJI589837:SJI589843 STE589837:STE589843 TDA589837:TDA589843 TMW589837:TMW589843 TWS589837:TWS589843 UGO589837:UGO589843 UQK589837:UQK589843 VAG589837:VAG589843 VKC589837:VKC589843 VTY589837:VTY589843 WDU589837:WDU589843 WNQ589837:WNQ589843 WXM589837:WXM589843 BL655373:BL655379 LA655373:LA655379 UW655373:UW655379 AES655373:AES655379 AOO655373:AOO655379 AYK655373:AYK655379 BIG655373:BIG655379 BSC655373:BSC655379 CBY655373:CBY655379 CLU655373:CLU655379 CVQ655373:CVQ655379 DFM655373:DFM655379 DPI655373:DPI655379 DZE655373:DZE655379 EJA655373:EJA655379 ESW655373:ESW655379 FCS655373:FCS655379 FMO655373:FMO655379 FWK655373:FWK655379 GGG655373:GGG655379 GQC655373:GQC655379 GZY655373:GZY655379 HJU655373:HJU655379 HTQ655373:HTQ655379 IDM655373:IDM655379 INI655373:INI655379 IXE655373:IXE655379 JHA655373:JHA655379 JQW655373:JQW655379 KAS655373:KAS655379 KKO655373:KKO655379 KUK655373:KUK655379 LEG655373:LEG655379 LOC655373:LOC655379 LXY655373:LXY655379 MHU655373:MHU655379 MRQ655373:MRQ655379 NBM655373:NBM655379 NLI655373:NLI655379 NVE655373:NVE655379 OFA655373:OFA655379 OOW655373:OOW655379 OYS655373:OYS655379 PIO655373:PIO655379 PSK655373:PSK655379 QCG655373:QCG655379 QMC655373:QMC655379 QVY655373:QVY655379 RFU655373:RFU655379 RPQ655373:RPQ655379 RZM655373:RZM655379 SJI655373:SJI655379 STE655373:STE655379 TDA655373:TDA655379 TMW655373:TMW655379 TWS655373:TWS655379 UGO655373:UGO655379 UQK655373:UQK655379 VAG655373:VAG655379 VKC655373:VKC655379 VTY655373:VTY655379 WDU655373:WDU655379 WNQ655373:WNQ655379 WXM655373:WXM655379 BL720909:BL720915 LA720909:LA720915 UW720909:UW720915 AES720909:AES720915 AOO720909:AOO720915 AYK720909:AYK720915 BIG720909:BIG720915 BSC720909:BSC720915 CBY720909:CBY720915 CLU720909:CLU720915 CVQ720909:CVQ720915 DFM720909:DFM720915 DPI720909:DPI720915 DZE720909:DZE720915 EJA720909:EJA720915 ESW720909:ESW720915 FCS720909:FCS720915 FMO720909:FMO720915 FWK720909:FWK720915 GGG720909:GGG720915 GQC720909:GQC720915 GZY720909:GZY720915 HJU720909:HJU720915 HTQ720909:HTQ720915 IDM720909:IDM720915 INI720909:INI720915 IXE720909:IXE720915 JHA720909:JHA720915 JQW720909:JQW720915 KAS720909:KAS720915 KKO720909:KKO720915 KUK720909:KUK720915 LEG720909:LEG720915 LOC720909:LOC720915 LXY720909:LXY720915 MHU720909:MHU720915 MRQ720909:MRQ720915 NBM720909:NBM720915 NLI720909:NLI720915 NVE720909:NVE720915 OFA720909:OFA720915 OOW720909:OOW720915 OYS720909:OYS720915 PIO720909:PIO720915 PSK720909:PSK720915 QCG720909:QCG720915 QMC720909:QMC720915 QVY720909:QVY720915 RFU720909:RFU720915 RPQ720909:RPQ720915 RZM720909:RZM720915 SJI720909:SJI720915 STE720909:STE720915 TDA720909:TDA720915 TMW720909:TMW720915 TWS720909:TWS720915 UGO720909:UGO720915 UQK720909:UQK720915 VAG720909:VAG720915 VKC720909:VKC720915 VTY720909:VTY720915 WDU720909:WDU720915 WNQ720909:WNQ720915 WXM720909:WXM720915 BL786445:BL786451 LA786445:LA786451 UW786445:UW786451 AES786445:AES786451 AOO786445:AOO786451 AYK786445:AYK786451 BIG786445:BIG786451 BSC786445:BSC786451 CBY786445:CBY786451 CLU786445:CLU786451 CVQ786445:CVQ786451 DFM786445:DFM786451 DPI786445:DPI786451 DZE786445:DZE786451 EJA786445:EJA786451 ESW786445:ESW786451 FCS786445:FCS786451 FMO786445:FMO786451 FWK786445:FWK786451 GGG786445:GGG786451 GQC786445:GQC786451 GZY786445:GZY786451 HJU786445:HJU786451 HTQ786445:HTQ786451 IDM786445:IDM786451 INI786445:INI786451 IXE786445:IXE786451 JHA786445:JHA786451 JQW786445:JQW786451 KAS786445:KAS786451 KKO786445:KKO786451 KUK786445:KUK786451 LEG786445:LEG786451 LOC786445:LOC786451 LXY786445:LXY786451 MHU786445:MHU786451 MRQ786445:MRQ786451 NBM786445:NBM786451 NLI786445:NLI786451 NVE786445:NVE786451 OFA786445:OFA786451 OOW786445:OOW786451 OYS786445:OYS786451 PIO786445:PIO786451 PSK786445:PSK786451 QCG786445:QCG786451 QMC786445:QMC786451 QVY786445:QVY786451 RFU786445:RFU786451 RPQ786445:RPQ786451 RZM786445:RZM786451 SJI786445:SJI786451 STE786445:STE786451 TDA786445:TDA786451 TMW786445:TMW786451 TWS786445:TWS786451 UGO786445:UGO786451 UQK786445:UQK786451 VAG786445:VAG786451 VKC786445:VKC786451 VTY786445:VTY786451 WDU786445:WDU786451 WNQ786445:WNQ786451 WXM786445:WXM786451 BL851981:BL851987 LA851981:LA851987 UW851981:UW851987 AES851981:AES851987 AOO851981:AOO851987 AYK851981:AYK851987 BIG851981:BIG851987 BSC851981:BSC851987 CBY851981:CBY851987 CLU851981:CLU851987 CVQ851981:CVQ851987 DFM851981:DFM851987 DPI851981:DPI851987 DZE851981:DZE851987 EJA851981:EJA851987 ESW851981:ESW851987 FCS851981:FCS851987 FMO851981:FMO851987 FWK851981:FWK851987 GGG851981:GGG851987 GQC851981:GQC851987 GZY851981:GZY851987 HJU851981:HJU851987 HTQ851981:HTQ851987 IDM851981:IDM851987 INI851981:INI851987 IXE851981:IXE851987 JHA851981:JHA851987 JQW851981:JQW851987 KAS851981:KAS851987 KKO851981:KKO851987 KUK851981:KUK851987 LEG851981:LEG851987 LOC851981:LOC851987 LXY851981:LXY851987 MHU851981:MHU851987 MRQ851981:MRQ851987 NBM851981:NBM851987 NLI851981:NLI851987 NVE851981:NVE851987 OFA851981:OFA851987 OOW851981:OOW851987 OYS851981:OYS851987 PIO851981:PIO851987 PSK851981:PSK851987 QCG851981:QCG851987 QMC851981:QMC851987 QVY851981:QVY851987 RFU851981:RFU851987 RPQ851981:RPQ851987 RZM851981:RZM851987 SJI851981:SJI851987 STE851981:STE851987 TDA851981:TDA851987 TMW851981:TMW851987 TWS851981:TWS851987 UGO851981:UGO851987 UQK851981:UQK851987 VAG851981:VAG851987 VKC851981:VKC851987 VTY851981:VTY851987 WDU851981:WDU851987 WNQ851981:WNQ851987 WXM851981:WXM851987 BL917517:BL917523 LA917517:LA917523 UW917517:UW917523 AES917517:AES917523 AOO917517:AOO917523 AYK917517:AYK917523 BIG917517:BIG917523 BSC917517:BSC917523 CBY917517:CBY917523 CLU917517:CLU917523 CVQ917517:CVQ917523 DFM917517:DFM917523 DPI917517:DPI917523 DZE917517:DZE917523 EJA917517:EJA917523 ESW917517:ESW917523 FCS917517:FCS917523 FMO917517:FMO917523 FWK917517:FWK917523 GGG917517:GGG917523 GQC917517:GQC917523 GZY917517:GZY917523 HJU917517:HJU917523 HTQ917517:HTQ917523 IDM917517:IDM917523 INI917517:INI917523 IXE917517:IXE917523 JHA917517:JHA917523 JQW917517:JQW917523 KAS917517:KAS917523 KKO917517:KKO917523 KUK917517:KUK917523 LEG917517:LEG917523 LOC917517:LOC917523 LXY917517:LXY917523 MHU917517:MHU917523 MRQ917517:MRQ917523 NBM917517:NBM917523 NLI917517:NLI917523 NVE917517:NVE917523 OFA917517:OFA917523 OOW917517:OOW917523 OYS917517:OYS917523 PIO917517:PIO917523 PSK917517:PSK917523 QCG917517:QCG917523 QMC917517:QMC917523 QVY917517:QVY917523 RFU917517:RFU917523 RPQ917517:RPQ917523 RZM917517:RZM917523 SJI917517:SJI917523 STE917517:STE917523 TDA917517:TDA917523 TMW917517:TMW917523 TWS917517:TWS917523 UGO917517:UGO917523 UQK917517:UQK917523 VAG917517:VAG917523 VKC917517:VKC917523 VTY917517:VTY917523 WDU917517:WDU917523 WNQ917517:WNQ917523 WXM917517:WXM917523 BL983053:BL983059 LA983053:LA983059 UW983053:UW983059 AES983053:AES983059 AOO983053:AOO983059 AYK983053:AYK983059 BIG983053:BIG983059 BSC983053:BSC983059 CBY983053:CBY983059 CLU983053:CLU983059 CVQ983053:CVQ983059 DFM983053:DFM983059 DPI983053:DPI983059 DZE983053:DZE983059 EJA983053:EJA983059 ESW983053:ESW983059 FCS983053:FCS983059 FMO983053:FMO983059 FWK983053:FWK983059 GGG983053:GGG983059 GQC983053:GQC983059 GZY983053:GZY983059 HJU983053:HJU983059 HTQ983053:HTQ983059 IDM983053:IDM983059 INI983053:INI983059 IXE983053:IXE983059 JHA983053:JHA983059 JQW983053:JQW983059 KAS983053:KAS983059 KKO983053:KKO983059 KUK983053:KUK983059 LEG983053:LEG983059 LOC983053:LOC983059 LXY983053:LXY983059 MHU983053:MHU983059 MRQ983053:MRQ983059 NBM983053:NBM983059 NLI983053:NLI983059 NVE983053:NVE983059 OFA983053:OFA983059 OOW983053:OOW983059 OYS983053:OYS983059 PIO983053:PIO983059 PSK983053:PSK983059 QCG983053:QCG983059 QMC983053:QMC983059 QVY983053:QVY983059 RFU983053:RFU983059 RPQ983053:RPQ983059 RZM983053:RZM983059 SJI983053:SJI983059 STE983053:STE983059 TDA983053:TDA983059 TMW983053:TMW983059 TWS983053:TWS983059 UGO983053:UGO983059 UQK983053:UQK983059 VAG983053:VAG983059 VKC983053:VKC983059 VTY983053:VTY983059 WDU983053:WDU983059 WNQ983053:WNQ983059">
      <formula1>900</formula1>
    </dataValidation>
    <dataValidation type="list" allowBlank="1" showInputMessage="1" errorTitle="Ошибка" error="Выберите значение из списка" prompt="Выберите значение из списка" sqref="WWX98305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M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M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M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M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M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M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M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M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M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M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M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M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M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M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KX24 UT24 W65555:W65556 KV65555:KV65556 UR65555:UR65556 AEN65555:AEN65556 AOJ65555:AOJ65556 AYF65555:AYF65556 BIB65555:BIB65556 BRX65555:BRX65556 CBT65555:CBT65556 CLP65555:CLP65556 CVL65555:CVL65556 DFH65555:DFH65556 DPD65555:DPD65556 DYZ65555:DYZ65556 EIV65555:EIV65556 ESR65555:ESR65556 FCN65555:FCN65556 FMJ65555:FMJ65556 FWF65555:FWF65556 GGB65555:GGB65556 GPX65555:GPX65556 GZT65555:GZT65556 HJP65555:HJP65556 HTL65555:HTL65556 IDH65555:IDH65556 IND65555:IND65556 IWZ65555:IWZ65556 JGV65555:JGV65556 JQR65555:JQR65556 KAN65555:KAN65556 KKJ65555:KKJ65556 KUF65555:KUF65556 LEB65555:LEB65556 LNX65555:LNX65556 LXT65555:LXT65556 MHP65555:MHP65556 MRL65555:MRL65556 NBH65555:NBH65556 NLD65555:NLD65556 NUZ65555:NUZ65556 OEV65555:OEV65556 OOR65555:OOR65556 OYN65555:OYN65556 PIJ65555:PIJ65556 PSF65555:PSF65556 QCB65555:QCB65556 QLX65555:QLX65556 QVT65555:QVT65556 RFP65555:RFP65556 RPL65555:RPL65556 RZH65555:RZH65556 SJD65555:SJD65556 SSZ65555:SSZ65556 TCV65555:TCV65556 TMR65555:TMR65556 TWN65555:TWN65556 UGJ65555:UGJ65556 UQF65555:UQF65556 VAB65555:VAB65556 VJX65555:VJX65556 VTT65555:VTT65556 WDP65555:WDP65556 WNL65555:WNL65556 WXH65555:WXH65556 W131091:W131092 KV131091:KV131092 UR131091:UR131092 AEN131091:AEN131092 AOJ131091:AOJ131092 AYF131091:AYF131092 BIB131091:BIB131092 BRX131091:BRX131092 CBT131091:CBT131092 CLP131091:CLP131092 CVL131091:CVL131092 DFH131091:DFH131092 DPD131091:DPD131092 DYZ131091:DYZ131092 EIV131091:EIV131092 ESR131091:ESR131092 FCN131091:FCN131092 FMJ131091:FMJ131092 FWF131091:FWF131092 GGB131091:GGB131092 GPX131091:GPX131092 GZT131091:GZT131092 HJP131091:HJP131092 HTL131091:HTL131092 IDH131091:IDH131092 IND131091:IND131092 IWZ131091:IWZ131092 JGV131091:JGV131092 JQR131091:JQR131092 KAN131091:KAN131092 KKJ131091:KKJ131092 KUF131091:KUF131092 LEB131091:LEB131092 LNX131091:LNX131092 LXT131091:LXT131092 MHP131091:MHP131092 MRL131091:MRL131092 NBH131091:NBH131092 NLD131091:NLD131092 NUZ131091:NUZ131092 OEV131091:OEV131092 OOR131091:OOR131092 OYN131091:OYN131092 PIJ131091:PIJ131092 PSF131091:PSF131092 QCB131091:QCB131092 QLX131091:QLX131092 QVT131091:QVT131092 RFP131091:RFP131092 RPL131091:RPL131092 RZH131091:RZH131092 SJD131091:SJD131092 SSZ131091:SSZ131092 TCV131091:TCV131092 TMR131091:TMR131092 TWN131091:TWN131092 UGJ131091:UGJ131092 UQF131091:UQF131092 VAB131091:VAB131092 VJX131091:VJX131092 VTT131091:VTT131092 WDP131091:WDP131092 WNL131091:WNL131092 WXH131091:WXH131092 W196627:W196628 KV196627:KV196628 UR196627:UR196628 AEN196627:AEN196628 AOJ196627:AOJ196628 AYF196627:AYF196628 BIB196627:BIB196628 BRX196627:BRX196628 CBT196627:CBT196628 CLP196627:CLP196628 CVL196627:CVL196628 DFH196627:DFH196628 DPD196627:DPD196628 DYZ196627:DYZ196628 EIV196627:EIV196628 ESR196627:ESR196628 FCN196627:FCN196628 FMJ196627:FMJ196628 FWF196627:FWF196628 GGB196627:GGB196628 GPX196627:GPX196628 GZT196627:GZT196628 HJP196627:HJP196628 HTL196627:HTL196628 IDH196627:IDH196628 IND196627:IND196628 IWZ196627:IWZ196628 JGV196627:JGV196628 JQR196627:JQR196628 KAN196627:KAN196628 KKJ196627:KKJ196628 KUF196627:KUF196628 LEB196627:LEB196628 LNX196627:LNX196628 LXT196627:LXT196628 MHP196627:MHP196628 MRL196627:MRL196628 NBH196627:NBH196628 NLD196627:NLD196628 NUZ196627:NUZ196628 OEV196627:OEV196628 OOR196627:OOR196628 OYN196627:OYN196628 PIJ196627:PIJ196628 PSF196627:PSF196628 QCB196627:QCB196628 QLX196627:QLX196628 QVT196627:QVT196628 RFP196627:RFP196628 RPL196627:RPL196628 RZH196627:RZH196628 SJD196627:SJD196628 SSZ196627:SSZ196628 TCV196627:TCV196628 TMR196627:TMR196628 TWN196627:TWN196628 UGJ196627:UGJ196628 UQF196627:UQF196628 VAB196627:VAB196628 VJX196627:VJX196628 VTT196627:VTT196628 WDP196627:WDP196628 WNL196627:WNL196628 WXH196627:WXH196628 W262163:W262164 KV262163:KV262164 UR262163:UR262164 AEN262163:AEN262164 AOJ262163:AOJ262164 AYF262163:AYF262164 BIB262163:BIB262164 BRX262163:BRX262164 CBT262163:CBT262164 CLP262163:CLP262164 CVL262163:CVL262164 DFH262163:DFH262164 DPD262163:DPD262164 DYZ262163:DYZ262164 EIV262163:EIV262164 ESR262163:ESR262164 FCN262163:FCN262164 FMJ262163:FMJ262164 FWF262163:FWF262164 GGB262163:GGB262164 GPX262163:GPX262164 GZT262163:GZT262164 HJP262163:HJP262164 HTL262163:HTL262164 IDH262163:IDH262164 IND262163:IND262164 IWZ262163:IWZ262164 JGV262163:JGV262164 JQR262163:JQR262164 KAN262163:KAN262164 KKJ262163:KKJ262164 KUF262163:KUF262164 LEB262163:LEB262164 LNX262163:LNX262164 LXT262163:LXT262164 MHP262163:MHP262164 MRL262163:MRL262164 NBH262163:NBH262164 NLD262163:NLD262164 NUZ262163:NUZ262164 OEV262163:OEV262164 OOR262163:OOR262164 OYN262163:OYN262164 PIJ262163:PIJ262164 PSF262163:PSF262164 QCB262163:QCB262164 QLX262163:QLX262164 QVT262163:QVT262164 RFP262163:RFP262164 RPL262163:RPL262164 RZH262163:RZH262164 SJD262163:SJD262164 SSZ262163:SSZ262164 TCV262163:TCV262164 TMR262163:TMR262164 TWN262163:TWN262164 UGJ262163:UGJ262164 UQF262163:UQF262164 VAB262163:VAB262164 VJX262163:VJX262164 VTT262163:VTT262164 WDP262163:WDP262164 WNL262163:WNL262164 WXH262163:WXH262164 W327699:W327700 KV327699:KV327700 UR327699:UR327700 AEN327699:AEN327700 AOJ327699:AOJ327700 AYF327699:AYF327700 BIB327699:BIB327700 BRX327699:BRX327700 CBT327699:CBT327700 CLP327699:CLP327700 CVL327699:CVL327700 DFH327699:DFH327700 DPD327699:DPD327700 DYZ327699:DYZ327700 EIV327699:EIV327700 ESR327699:ESR327700 FCN327699:FCN327700 FMJ327699:FMJ327700 FWF327699:FWF327700 GGB327699:GGB327700 GPX327699:GPX327700 GZT327699:GZT327700 HJP327699:HJP327700 HTL327699:HTL327700 IDH327699:IDH327700 IND327699:IND327700 IWZ327699:IWZ327700 JGV327699:JGV327700 JQR327699:JQR327700 KAN327699:KAN327700 KKJ327699:KKJ327700 KUF327699:KUF327700 LEB327699:LEB327700 LNX327699:LNX327700 LXT327699:LXT327700 MHP327699:MHP327700 MRL327699:MRL327700 NBH327699:NBH327700 NLD327699:NLD327700 NUZ327699:NUZ327700 OEV327699:OEV327700 OOR327699:OOR327700 OYN327699:OYN327700 PIJ327699:PIJ327700 PSF327699:PSF327700 QCB327699:QCB327700 QLX327699:QLX327700 QVT327699:QVT327700 RFP327699:RFP327700 RPL327699:RPL327700 RZH327699:RZH327700 SJD327699:SJD327700 SSZ327699:SSZ327700 TCV327699:TCV327700 TMR327699:TMR327700 TWN327699:TWN327700 UGJ327699:UGJ327700 UQF327699:UQF327700 VAB327699:VAB327700 VJX327699:VJX327700 VTT327699:VTT327700 WDP327699:WDP327700 WNL327699:WNL327700 WXH327699:WXH327700 W393235:W393236 KV393235:KV393236 UR393235:UR393236 AEN393235:AEN393236 AOJ393235:AOJ393236 AYF393235:AYF393236 BIB393235:BIB393236 BRX393235:BRX393236 CBT393235:CBT393236 CLP393235:CLP393236 CVL393235:CVL393236 DFH393235:DFH393236 DPD393235:DPD393236 DYZ393235:DYZ393236 EIV393235:EIV393236 ESR393235:ESR393236 FCN393235:FCN393236 FMJ393235:FMJ393236 FWF393235:FWF393236 GGB393235:GGB393236 GPX393235:GPX393236 GZT393235:GZT393236 HJP393235:HJP393236 HTL393235:HTL393236 IDH393235:IDH393236 IND393235:IND393236 IWZ393235:IWZ393236 JGV393235:JGV393236 JQR393235:JQR393236 KAN393235:KAN393236 KKJ393235:KKJ393236 KUF393235:KUF393236 LEB393235:LEB393236 LNX393235:LNX393236 LXT393235:LXT393236 MHP393235:MHP393236 MRL393235:MRL393236 NBH393235:NBH393236 NLD393235:NLD393236 NUZ393235:NUZ393236 OEV393235:OEV393236 OOR393235:OOR393236 OYN393235:OYN393236 PIJ393235:PIJ393236 PSF393235:PSF393236 QCB393235:QCB393236 QLX393235:QLX393236 QVT393235:QVT393236 RFP393235:RFP393236 RPL393235:RPL393236 RZH393235:RZH393236 SJD393235:SJD393236 SSZ393235:SSZ393236 TCV393235:TCV393236 TMR393235:TMR393236 TWN393235:TWN393236 UGJ393235:UGJ393236 UQF393235:UQF393236 VAB393235:VAB393236 VJX393235:VJX393236 VTT393235:VTT393236 WDP393235:WDP393236 WNL393235:WNL393236 WXH393235:WXH393236 W458771:W458772 KV458771:KV458772 UR458771:UR458772 AEN458771:AEN458772 AOJ458771:AOJ458772 AYF458771:AYF458772 BIB458771:BIB458772 BRX458771:BRX458772 CBT458771:CBT458772 CLP458771:CLP458772 CVL458771:CVL458772 DFH458771:DFH458772 DPD458771:DPD458772 DYZ458771:DYZ458772 EIV458771:EIV458772 ESR458771:ESR458772 FCN458771:FCN458772 FMJ458771:FMJ458772 FWF458771:FWF458772 GGB458771:GGB458772 GPX458771:GPX458772 GZT458771:GZT458772 HJP458771:HJP458772 HTL458771:HTL458772 IDH458771:IDH458772 IND458771:IND458772 IWZ458771:IWZ458772 JGV458771:JGV458772 JQR458771:JQR458772 KAN458771:KAN458772 KKJ458771:KKJ458772 KUF458771:KUF458772 LEB458771:LEB458772 LNX458771:LNX458772 LXT458771:LXT458772 MHP458771:MHP458772 MRL458771:MRL458772 NBH458771:NBH458772 NLD458771:NLD458772 NUZ458771:NUZ458772 OEV458771:OEV458772 OOR458771:OOR458772 OYN458771:OYN458772 PIJ458771:PIJ458772 PSF458771:PSF458772 QCB458771:QCB458772 QLX458771:QLX458772 QVT458771:QVT458772 RFP458771:RFP458772 RPL458771:RPL458772 RZH458771:RZH458772 SJD458771:SJD458772 SSZ458771:SSZ458772 TCV458771:TCV458772 TMR458771:TMR458772 TWN458771:TWN458772 UGJ458771:UGJ458772 UQF458771:UQF458772 VAB458771:VAB458772 VJX458771:VJX458772 VTT458771:VTT458772 WDP458771:WDP458772 WNL458771:WNL458772 WXH458771:WXH458772 W524307:W524308 KV524307:KV524308 UR524307:UR524308 AEN524307:AEN524308 AOJ524307:AOJ524308 AYF524307:AYF524308 BIB524307:BIB524308 BRX524307:BRX524308 CBT524307:CBT524308 CLP524307:CLP524308 CVL524307:CVL524308 DFH524307:DFH524308 DPD524307:DPD524308 DYZ524307:DYZ524308 EIV524307:EIV524308 ESR524307:ESR524308 FCN524307:FCN524308 FMJ524307:FMJ524308 FWF524307:FWF524308 GGB524307:GGB524308 GPX524307:GPX524308 GZT524307:GZT524308 HJP524307:HJP524308 HTL524307:HTL524308 IDH524307:IDH524308 IND524307:IND524308 IWZ524307:IWZ524308 JGV524307:JGV524308 JQR524307:JQR524308 KAN524307:KAN524308 KKJ524307:KKJ524308 KUF524307:KUF524308 LEB524307:LEB524308 LNX524307:LNX524308 LXT524307:LXT524308 MHP524307:MHP524308 MRL524307:MRL524308 NBH524307:NBH524308 NLD524307:NLD524308 NUZ524307:NUZ524308 OEV524307:OEV524308 OOR524307:OOR524308 OYN524307:OYN524308 PIJ524307:PIJ524308 PSF524307:PSF524308 QCB524307:QCB524308 QLX524307:QLX524308 QVT524307:QVT524308 RFP524307:RFP524308 RPL524307:RPL524308 RZH524307:RZH524308 SJD524307:SJD524308 SSZ524307:SSZ524308 TCV524307:TCV524308 TMR524307:TMR524308 TWN524307:TWN524308 UGJ524307:UGJ524308 UQF524307:UQF524308 VAB524307:VAB524308 VJX524307:VJX524308 VTT524307:VTT524308 WDP524307:WDP524308 WNL524307:WNL524308 WXH524307:WXH524308 W589843:W589844 KV589843:KV589844 UR589843:UR589844 AEN589843:AEN589844 AOJ589843:AOJ589844 AYF589843:AYF589844 BIB589843:BIB589844 BRX589843:BRX589844 CBT589843:CBT589844 CLP589843:CLP589844 CVL589843:CVL589844 DFH589843:DFH589844 DPD589843:DPD589844 DYZ589843:DYZ589844 EIV589843:EIV589844 ESR589843:ESR589844 FCN589843:FCN589844 FMJ589843:FMJ589844 FWF589843:FWF589844 GGB589843:GGB589844 GPX589843:GPX589844 GZT589843:GZT589844 HJP589843:HJP589844 HTL589843:HTL589844 IDH589843:IDH589844 IND589843:IND589844 IWZ589843:IWZ589844 JGV589843:JGV589844 JQR589843:JQR589844 KAN589843:KAN589844 KKJ589843:KKJ589844 KUF589843:KUF589844 LEB589843:LEB589844 LNX589843:LNX589844 LXT589843:LXT589844 MHP589843:MHP589844 MRL589843:MRL589844 NBH589843:NBH589844 NLD589843:NLD589844 NUZ589843:NUZ589844 OEV589843:OEV589844 OOR589843:OOR589844 OYN589843:OYN589844 PIJ589843:PIJ589844 PSF589843:PSF589844 QCB589843:QCB589844 QLX589843:QLX589844 QVT589843:QVT589844 RFP589843:RFP589844 RPL589843:RPL589844 RZH589843:RZH589844 SJD589843:SJD589844 SSZ589843:SSZ589844 TCV589843:TCV589844 TMR589843:TMR589844 TWN589843:TWN589844 UGJ589843:UGJ589844 UQF589843:UQF589844 VAB589843:VAB589844 VJX589843:VJX589844 VTT589843:VTT589844 WDP589843:WDP589844 WNL589843:WNL589844 WXH589843:WXH589844 W655379:W655380 KV655379:KV655380 UR655379:UR655380 AEN655379:AEN655380 AOJ655379:AOJ655380 AYF655379:AYF655380 BIB655379:BIB655380 BRX655379:BRX655380 CBT655379:CBT655380 CLP655379:CLP655380 CVL655379:CVL655380 DFH655379:DFH655380 DPD655379:DPD655380 DYZ655379:DYZ655380 EIV655379:EIV655380 ESR655379:ESR655380 FCN655379:FCN655380 FMJ655379:FMJ655380 FWF655379:FWF655380 GGB655379:GGB655380 GPX655379:GPX655380 GZT655379:GZT655380 HJP655379:HJP655380 HTL655379:HTL655380 IDH655379:IDH655380 IND655379:IND655380 IWZ655379:IWZ655380 JGV655379:JGV655380 JQR655379:JQR655380 KAN655379:KAN655380 KKJ655379:KKJ655380 KUF655379:KUF655380 LEB655379:LEB655380 LNX655379:LNX655380 LXT655379:LXT655380 MHP655379:MHP655380 MRL655379:MRL655380 NBH655379:NBH655380 NLD655379:NLD655380 NUZ655379:NUZ655380 OEV655379:OEV655380 OOR655379:OOR655380 OYN655379:OYN655380 PIJ655379:PIJ655380 PSF655379:PSF655380 QCB655379:QCB655380 QLX655379:QLX655380 QVT655379:QVT655380 RFP655379:RFP655380 RPL655379:RPL655380 RZH655379:RZH655380 SJD655379:SJD655380 SSZ655379:SSZ655380 TCV655379:TCV655380 TMR655379:TMR655380 TWN655379:TWN655380 UGJ655379:UGJ655380 UQF655379:UQF655380 VAB655379:VAB655380 VJX655379:VJX655380 VTT655379:VTT655380 WDP655379:WDP655380 WNL655379:WNL655380 WXH655379:WXH655380 W720915:W720916 KV720915:KV720916 UR720915:UR720916 AEN720915:AEN720916 AOJ720915:AOJ720916 AYF720915:AYF720916 BIB720915:BIB720916 BRX720915:BRX720916 CBT720915:CBT720916 CLP720915:CLP720916 CVL720915:CVL720916 DFH720915:DFH720916 DPD720915:DPD720916 DYZ720915:DYZ720916 EIV720915:EIV720916 ESR720915:ESR720916 FCN720915:FCN720916 FMJ720915:FMJ720916 FWF720915:FWF720916 GGB720915:GGB720916 GPX720915:GPX720916 GZT720915:GZT720916 HJP720915:HJP720916 HTL720915:HTL720916 IDH720915:IDH720916 IND720915:IND720916 IWZ720915:IWZ720916 JGV720915:JGV720916 JQR720915:JQR720916 KAN720915:KAN720916 KKJ720915:KKJ720916 KUF720915:KUF720916 LEB720915:LEB720916 LNX720915:LNX720916 LXT720915:LXT720916 MHP720915:MHP720916 MRL720915:MRL720916 NBH720915:NBH720916 NLD720915:NLD720916 NUZ720915:NUZ720916 OEV720915:OEV720916 OOR720915:OOR720916 OYN720915:OYN720916 PIJ720915:PIJ720916 PSF720915:PSF720916 QCB720915:QCB720916 QLX720915:QLX720916 QVT720915:QVT720916 RFP720915:RFP720916 RPL720915:RPL720916 RZH720915:RZH720916 SJD720915:SJD720916 SSZ720915:SSZ720916 TCV720915:TCV720916 TMR720915:TMR720916 TWN720915:TWN720916 UGJ720915:UGJ720916 UQF720915:UQF720916 VAB720915:VAB720916 VJX720915:VJX720916 VTT720915:VTT720916 WDP720915:WDP720916 WNL720915:WNL720916 WXH720915:WXH720916 W786451:W786452 KV786451:KV786452 UR786451:UR786452 AEN786451:AEN786452 AOJ786451:AOJ786452 AYF786451:AYF786452 BIB786451:BIB786452 BRX786451:BRX786452 CBT786451:CBT786452 CLP786451:CLP786452 CVL786451:CVL786452 DFH786451:DFH786452 DPD786451:DPD786452 DYZ786451:DYZ786452 EIV786451:EIV786452 ESR786451:ESR786452 FCN786451:FCN786452 FMJ786451:FMJ786452 FWF786451:FWF786452 GGB786451:GGB786452 GPX786451:GPX786452 GZT786451:GZT786452 HJP786451:HJP786452 HTL786451:HTL786452 IDH786451:IDH786452 IND786451:IND786452 IWZ786451:IWZ786452 JGV786451:JGV786452 JQR786451:JQR786452 KAN786451:KAN786452 KKJ786451:KKJ786452 KUF786451:KUF786452 LEB786451:LEB786452 LNX786451:LNX786452 LXT786451:LXT786452 MHP786451:MHP786452 MRL786451:MRL786452 NBH786451:NBH786452 NLD786451:NLD786452 NUZ786451:NUZ786452 OEV786451:OEV786452 OOR786451:OOR786452 OYN786451:OYN786452 PIJ786451:PIJ786452 PSF786451:PSF786452 QCB786451:QCB786452 QLX786451:QLX786452 QVT786451:QVT786452 RFP786451:RFP786452 RPL786451:RPL786452 RZH786451:RZH786452 SJD786451:SJD786452 SSZ786451:SSZ786452 TCV786451:TCV786452 TMR786451:TMR786452 TWN786451:TWN786452 UGJ786451:UGJ786452 UQF786451:UQF786452 VAB786451:VAB786452 VJX786451:VJX786452 VTT786451:VTT786452 WDP786451:WDP786452 WNL786451:WNL786452 WXH786451:WXH786452 W851987:W851988 KV851987:KV851988 UR851987:UR851988 AEN851987:AEN851988 AOJ851987:AOJ851988 AYF851987:AYF851988 BIB851987:BIB851988 BRX851987:BRX851988 CBT851987:CBT851988 CLP851987:CLP851988 CVL851987:CVL851988 DFH851987:DFH851988 DPD851987:DPD851988 DYZ851987:DYZ851988 EIV851987:EIV851988 ESR851987:ESR851988 FCN851987:FCN851988 FMJ851987:FMJ851988 FWF851987:FWF851988 GGB851987:GGB851988 GPX851987:GPX851988 GZT851987:GZT851988 HJP851987:HJP851988 HTL851987:HTL851988 IDH851987:IDH851988 IND851987:IND851988 IWZ851987:IWZ851988 JGV851987:JGV851988 JQR851987:JQR851988 KAN851987:KAN851988 KKJ851987:KKJ851988 KUF851987:KUF851988 LEB851987:LEB851988 LNX851987:LNX851988 LXT851987:LXT851988 MHP851987:MHP851988 MRL851987:MRL851988 NBH851987:NBH851988 NLD851987:NLD851988 NUZ851987:NUZ851988 OEV851987:OEV851988 OOR851987:OOR851988 OYN851987:OYN851988 PIJ851987:PIJ851988 PSF851987:PSF851988 QCB851987:QCB851988 QLX851987:QLX851988 QVT851987:QVT851988 RFP851987:RFP851988 RPL851987:RPL851988 RZH851987:RZH851988 SJD851987:SJD851988 SSZ851987:SSZ851988 TCV851987:TCV851988 TMR851987:TMR851988 TWN851987:TWN851988 UGJ851987:UGJ851988 UQF851987:UQF851988 VAB851987:VAB851988 VJX851987:VJX851988 VTT851987:VTT851988 WDP851987:WDP851988 WNL851987:WNL851988 WXH851987:WXH851988 W917523:W917524 KV917523:KV917524 UR917523:UR917524 AEN917523:AEN917524 AOJ917523:AOJ917524 AYF917523:AYF917524 BIB917523:BIB917524 BRX917523:BRX917524 CBT917523:CBT917524 CLP917523:CLP917524 CVL917523:CVL917524 DFH917523:DFH917524 DPD917523:DPD917524 DYZ917523:DYZ917524 EIV917523:EIV917524 ESR917523:ESR917524 FCN917523:FCN917524 FMJ917523:FMJ917524 FWF917523:FWF917524 GGB917523:GGB917524 GPX917523:GPX917524 GZT917523:GZT917524 HJP917523:HJP917524 HTL917523:HTL917524 IDH917523:IDH917524 IND917523:IND917524 IWZ917523:IWZ917524 JGV917523:JGV917524 JQR917523:JQR917524 KAN917523:KAN917524 KKJ917523:KKJ917524 KUF917523:KUF917524 LEB917523:LEB917524 LNX917523:LNX917524 LXT917523:LXT917524 MHP917523:MHP917524 MRL917523:MRL917524 NBH917523:NBH917524 NLD917523:NLD917524 NUZ917523:NUZ917524 OEV917523:OEV917524 OOR917523:OOR917524 OYN917523:OYN917524 PIJ917523:PIJ917524 PSF917523:PSF917524 QCB917523:QCB917524 QLX917523:QLX917524 QVT917523:QVT917524 RFP917523:RFP917524 RPL917523:RPL917524 RZH917523:RZH917524 SJD917523:SJD917524 SSZ917523:SSZ917524 TCV917523:TCV917524 TMR917523:TMR917524 TWN917523:TWN917524 UGJ917523:UGJ917524 UQF917523:UQF917524 VAB917523:VAB917524 VJX917523:VJX917524 VTT917523:VTT917524 WDP917523:WDP917524 WNL917523:WNL917524 WXH917523:WXH917524 W983059:W983060 KV983059:KV983060 UR983059:UR983060 AEN983059:AEN983060 AOJ983059:AOJ983060 AYF983059:AYF983060 BIB983059:BIB983060 BRX983059:BRX983060 CBT983059:CBT983060 CLP983059:CLP983060 CVL983059:CVL983060 DFH983059:DFH983060 DPD983059:DPD983060 DYZ983059:DYZ983060 EIV983059:EIV983060 ESR983059:ESR983060 FCN983059:FCN983060 FMJ983059:FMJ983060 FWF983059:FWF983060 GGB983059:GGB983060 GPX983059:GPX983060 GZT983059:GZT983060 HJP983059:HJP983060 HTL983059:HTL983060 IDH983059:IDH983060 IND983059:IND983060 IWZ983059:IWZ983060 JGV983059:JGV983060 JQR983059:JQR983060 KAN983059:KAN983060 KKJ983059:KKJ983060 KUF983059:KUF983060 LEB983059:LEB983060 LNX983059:LNX983060 LXT983059:LXT983060 MHP983059:MHP983060 MRL983059:MRL983060 NBH983059:NBH983060 NLD983059:NLD983060 NUZ983059:NUZ983060 OEV983059:OEV983060 OOR983059:OOR983060 OYN983059:OYN983060 PIJ983059:PIJ983060 PSF983059:PSF983060 QCB983059:QCB983060 QLX983059:QLX983060 QVT983059:QVT983060 RFP983059:RFP983060 RPL983059:RPL983060 RZH983059:RZH983060 SJD983059:SJD983060 SSZ983059:SSZ983060 TCV983059:TCV983060 TMR983059:TMR983060 TWN983059:TWN983060 UGJ983059:UGJ983060 UQF983059:UQF983060 VAB983059:VAB983060 VJX983059:VJX983060 VTT983059:VTT983060 WDP983059:WDP983060 WNL983059:WNL983060 WXH983059:WXH983060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V24 WXJ983059:WXJ983060 Y65555:Y65556 KX65555:KX65556 UT65555:UT65556 AEP65555:AEP65556 AOL65555:AOL65556 AYH65555:AYH65556 BID65555:BID65556 BRZ65555:BRZ65556 CBV65555:CBV65556 CLR65555:CLR65556 CVN65555:CVN65556 DFJ65555:DFJ65556 DPF65555:DPF65556 DZB65555:DZB65556 EIX65555:EIX65556 EST65555:EST65556 FCP65555:FCP65556 FML65555:FML65556 FWH65555:FWH65556 GGD65555:GGD65556 GPZ65555:GPZ65556 GZV65555:GZV65556 HJR65555:HJR65556 HTN65555:HTN65556 IDJ65555:IDJ65556 INF65555:INF65556 IXB65555:IXB65556 JGX65555:JGX65556 JQT65555:JQT65556 KAP65555:KAP65556 KKL65555:KKL65556 KUH65555:KUH65556 LED65555:LED65556 LNZ65555:LNZ65556 LXV65555:LXV65556 MHR65555:MHR65556 MRN65555:MRN65556 NBJ65555:NBJ65556 NLF65555:NLF65556 NVB65555:NVB65556 OEX65555:OEX65556 OOT65555:OOT65556 OYP65555:OYP65556 PIL65555:PIL65556 PSH65555:PSH65556 QCD65555:QCD65556 QLZ65555:QLZ65556 QVV65555:QVV65556 RFR65555:RFR65556 RPN65555:RPN65556 RZJ65555:RZJ65556 SJF65555:SJF65556 STB65555:STB65556 TCX65555:TCX65556 TMT65555:TMT65556 TWP65555:TWP65556 UGL65555:UGL65556 UQH65555:UQH65556 VAD65555:VAD65556 VJZ65555:VJZ65556 VTV65555:VTV65556 WDR65555:WDR65556 WNN65555:WNN65556 WXJ65555:WXJ65556 Y131091:Y131092 KX131091:KX131092 UT131091:UT131092 AEP131091:AEP131092 AOL131091:AOL131092 AYH131091:AYH131092 BID131091:BID131092 BRZ131091:BRZ131092 CBV131091:CBV131092 CLR131091:CLR131092 CVN131091:CVN131092 DFJ131091:DFJ131092 DPF131091:DPF131092 DZB131091:DZB131092 EIX131091:EIX131092 EST131091:EST131092 FCP131091:FCP131092 FML131091:FML131092 FWH131091:FWH131092 GGD131091:GGD131092 GPZ131091:GPZ131092 GZV131091:GZV131092 HJR131091:HJR131092 HTN131091:HTN131092 IDJ131091:IDJ131092 INF131091:INF131092 IXB131091:IXB131092 JGX131091:JGX131092 JQT131091:JQT131092 KAP131091:KAP131092 KKL131091:KKL131092 KUH131091:KUH131092 LED131091:LED131092 LNZ131091:LNZ131092 LXV131091:LXV131092 MHR131091:MHR131092 MRN131091:MRN131092 NBJ131091:NBJ131092 NLF131091:NLF131092 NVB131091:NVB131092 OEX131091:OEX131092 OOT131091:OOT131092 OYP131091:OYP131092 PIL131091:PIL131092 PSH131091:PSH131092 QCD131091:QCD131092 QLZ131091:QLZ131092 QVV131091:QVV131092 RFR131091:RFR131092 RPN131091:RPN131092 RZJ131091:RZJ131092 SJF131091:SJF131092 STB131091:STB131092 TCX131091:TCX131092 TMT131091:TMT131092 TWP131091:TWP131092 UGL131091:UGL131092 UQH131091:UQH131092 VAD131091:VAD131092 VJZ131091:VJZ131092 VTV131091:VTV131092 WDR131091:WDR131092 WNN131091:WNN131092 WXJ131091:WXJ131092 Y196627:Y196628 KX196627:KX196628 UT196627:UT196628 AEP196627:AEP196628 AOL196627:AOL196628 AYH196627:AYH196628 BID196627:BID196628 BRZ196627:BRZ196628 CBV196627:CBV196628 CLR196627:CLR196628 CVN196627:CVN196628 DFJ196627:DFJ196628 DPF196627:DPF196628 DZB196627:DZB196628 EIX196627:EIX196628 EST196627:EST196628 FCP196627:FCP196628 FML196627:FML196628 FWH196627:FWH196628 GGD196627:GGD196628 GPZ196627:GPZ196628 GZV196627:GZV196628 HJR196627:HJR196628 HTN196627:HTN196628 IDJ196627:IDJ196628 INF196627:INF196628 IXB196627:IXB196628 JGX196627:JGX196628 JQT196627:JQT196628 KAP196627:KAP196628 KKL196627:KKL196628 KUH196627:KUH196628 LED196627:LED196628 LNZ196627:LNZ196628 LXV196627:LXV196628 MHR196627:MHR196628 MRN196627:MRN196628 NBJ196627:NBJ196628 NLF196627:NLF196628 NVB196627:NVB196628 OEX196627:OEX196628 OOT196627:OOT196628 OYP196627:OYP196628 PIL196627:PIL196628 PSH196627:PSH196628 QCD196627:QCD196628 QLZ196627:QLZ196628 QVV196627:QVV196628 RFR196627:RFR196628 RPN196627:RPN196628 RZJ196627:RZJ196628 SJF196627:SJF196628 STB196627:STB196628 TCX196627:TCX196628 TMT196627:TMT196628 TWP196627:TWP196628 UGL196627:UGL196628 UQH196627:UQH196628 VAD196627:VAD196628 VJZ196627:VJZ196628 VTV196627:VTV196628 WDR196627:WDR196628 WNN196627:WNN196628 WXJ196627:WXJ196628 Y262163:Y262164 KX262163:KX262164 UT262163:UT262164 AEP262163:AEP262164 AOL262163:AOL262164 AYH262163:AYH262164 BID262163:BID262164 BRZ262163:BRZ262164 CBV262163:CBV262164 CLR262163:CLR262164 CVN262163:CVN262164 DFJ262163:DFJ262164 DPF262163:DPF262164 DZB262163:DZB262164 EIX262163:EIX262164 EST262163:EST262164 FCP262163:FCP262164 FML262163:FML262164 FWH262163:FWH262164 GGD262163:GGD262164 GPZ262163:GPZ262164 GZV262163:GZV262164 HJR262163:HJR262164 HTN262163:HTN262164 IDJ262163:IDJ262164 INF262163:INF262164 IXB262163:IXB262164 JGX262163:JGX262164 JQT262163:JQT262164 KAP262163:KAP262164 KKL262163:KKL262164 KUH262163:KUH262164 LED262163:LED262164 LNZ262163:LNZ262164 LXV262163:LXV262164 MHR262163:MHR262164 MRN262163:MRN262164 NBJ262163:NBJ262164 NLF262163:NLF262164 NVB262163:NVB262164 OEX262163:OEX262164 OOT262163:OOT262164 OYP262163:OYP262164 PIL262163:PIL262164 PSH262163:PSH262164 QCD262163:QCD262164 QLZ262163:QLZ262164 QVV262163:QVV262164 RFR262163:RFR262164 RPN262163:RPN262164 RZJ262163:RZJ262164 SJF262163:SJF262164 STB262163:STB262164 TCX262163:TCX262164 TMT262163:TMT262164 TWP262163:TWP262164 UGL262163:UGL262164 UQH262163:UQH262164 VAD262163:VAD262164 VJZ262163:VJZ262164 VTV262163:VTV262164 WDR262163:WDR262164 WNN262163:WNN262164 WXJ262163:WXJ262164 Y327699:Y327700 KX327699:KX327700 UT327699:UT327700 AEP327699:AEP327700 AOL327699:AOL327700 AYH327699:AYH327700 BID327699:BID327700 BRZ327699:BRZ327700 CBV327699:CBV327700 CLR327699:CLR327700 CVN327699:CVN327700 DFJ327699:DFJ327700 DPF327699:DPF327700 DZB327699:DZB327700 EIX327699:EIX327700 EST327699:EST327700 FCP327699:FCP327700 FML327699:FML327700 FWH327699:FWH327700 GGD327699:GGD327700 GPZ327699:GPZ327700 GZV327699:GZV327700 HJR327699:HJR327700 HTN327699:HTN327700 IDJ327699:IDJ327700 INF327699:INF327700 IXB327699:IXB327700 JGX327699:JGX327700 JQT327699:JQT327700 KAP327699:KAP327700 KKL327699:KKL327700 KUH327699:KUH327700 LED327699:LED327700 LNZ327699:LNZ327700 LXV327699:LXV327700 MHR327699:MHR327700 MRN327699:MRN327700 NBJ327699:NBJ327700 NLF327699:NLF327700 NVB327699:NVB327700 OEX327699:OEX327700 OOT327699:OOT327700 OYP327699:OYP327700 PIL327699:PIL327700 PSH327699:PSH327700 QCD327699:QCD327700 QLZ327699:QLZ327700 QVV327699:QVV327700 RFR327699:RFR327700 RPN327699:RPN327700 RZJ327699:RZJ327700 SJF327699:SJF327700 STB327699:STB327700 TCX327699:TCX327700 TMT327699:TMT327700 TWP327699:TWP327700 UGL327699:UGL327700 UQH327699:UQH327700 VAD327699:VAD327700 VJZ327699:VJZ327700 VTV327699:VTV327700 WDR327699:WDR327700 WNN327699:WNN327700 WXJ327699:WXJ327700 Y393235:Y393236 KX393235:KX393236 UT393235:UT393236 AEP393235:AEP393236 AOL393235:AOL393236 AYH393235:AYH393236 BID393235:BID393236 BRZ393235:BRZ393236 CBV393235:CBV393236 CLR393235:CLR393236 CVN393235:CVN393236 DFJ393235:DFJ393236 DPF393235:DPF393236 DZB393235:DZB393236 EIX393235:EIX393236 EST393235:EST393236 FCP393235:FCP393236 FML393235:FML393236 FWH393235:FWH393236 GGD393235:GGD393236 GPZ393235:GPZ393236 GZV393235:GZV393236 HJR393235:HJR393236 HTN393235:HTN393236 IDJ393235:IDJ393236 INF393235:INF393236 IXB393235:IXB393236 JGX393235:JGX393236 JQT393235:JQT393236 KAP393235:KAP393236 KKL393235:KKL393236 KUH393235:KUH393236 LED393235:LED393236 LNZ393235:LNZ393236 LXV393235:LXV393236 MHR393235:MHR393236 MRN393235:MRN393236 NBJ393235:NBJ393236 NLF393235:NLF393236 NVB393235:NVB393236 OEX393235:OEX393236 OOT393235:OOT393236 OYP393235:OYP393236 PIL393235:PIL393236 PSH393235:PSH393236 QCD393235:QCD393236 QLZ393235:QLZ393236 QVV393235:QVV393236 RFR393235:RFR393236 RPN393235:RPN393236 RZJ393235:RZJ393236 SJF393235:SJF393236 STB393235:STB393236 TCX393235:TCX393236 TMT393235:TMT393236 TWP393235:TWP393236 UGL393235:UGL393236 UQH393235:UQH393236 VAD393235:VAD393236 VJZ393235:VJZ393236 VTV393235:VTV393236 WDR393235:WDR393236 WNN393235:WNN393236 WXJ393235:WXJ393236 Y458771:Y458772 KX458771:KX458772 UT458771:UT458772 AEP458771:AEP458772 AOL458771:AOL458772 AYH458771:AYH458772 BID458771:BID458772 BRZ458771:BRZ458772 CBV458771:CBV458772 CLR458771:CLR458772 CVN458771:CVN458772 DFJ458771:DFJ458772 DPF458771:DPF458772 DZB458771:DZB458772 EIX458771:EIX458772 EST458771:EST458772 FCP458771:FCP458772 FML458771:FML458772 FWH458771:FWH458772 GGD458771:GGD458772 GPZ458771:GPZ458772 GZV458771:GZV458772 HJR458771:HJR458772 HTN458771:HTN458772 IDJ458771:IDJ458772 INF458771:INF458772 IXB458771:IXB458772 JGX458771:JGX458772 JQT458771:JQT458772 KAP458771:KAP458772 KKL458771:KKL458772 KUH458771:KUH458772 LED458771:LED458772 LNZ458771:LNZ458772 LXV458771:LXV458772 MHR458771:MHR458772 MRN458771:MRN458772 NBJ458771:NBJ458772 NLF458771:NLF458772 NVB458771:NVB458772 OEX458771:OEX458772 OOT458771:OOT458772 OYP458771:OYP458772 PIL458771:PIL458772 PSH458771:PSH458772 QCD458771:QCD458772 QLZ458771:QLZ458772 QVV458771:QVV458772 RFR458771:RFR458772 RPN458771:RPN458772 RZJ458771:RZJ458772 SJF458771:SJF458772 STB458771:STB458772 TCX458771:TCX458772 TMT458771:TMT458772 TWP458771:TWP458772 UGL458771:UGL458772 UQH458771:UQH458772 VAD458771:VAD458772 VJZ458771:VJZ458772 VTV458771:VTV458772 WDR458771:WDR458772 WNN458771:WNN458772 WXJ458771:WXJ458772 Y524307:Y524308 KX524307:KX524308 UT524307:UT524308 AEP524307:AEP524308 AOL524307:AOL524308 AYH524307:AYH524308 BID524307:BID524308 BRZ524307:BRZ524308 CBV524307:CBV524308 CLR524307:CLR524308 CVN524307:CVN524308 DFJ524307:DFJ524308 DPF524307:DPF524308 DZB524307:DZB524308 EIX524307:EIX524308 EST524307:EST524308 FCP524307:FCP524308 FML524307:FML524308 FWH524307:FWH524308 GGD524307:GGD524308 GPZ524307:GPZ524308 GZV524307:GZV524308 HJR524307:HJR524308 HTN524307:HTN524308 IDJ524307:IDJ524308 INF524307:INF524308 IXB524307:IXB524308 JGX524307:JGX524308 JQT524307:JQT524308 KAP524307:KAP524308 KKL524307:KKL524308 KUH524307:KUH524308 LED524307:LED524308 LNZ524307:LNZ524308 LXV524307:LXV524308 MHR524307:MHR524308 MRN524307:MRN524308 NBJ524307:NBJ524308 NLF524307:NLF524308 NVB524307:NVB524308 OEX524307:OEX524308 OOT524307:OOT524308 OYP524307:OYP524308 PIL524307:PIL524308 PSH524307:PSH524308 QCD524307:QCD524308 QLZ524307:QLZ524308 QVV524307:QVV524308 RFR524307:RFR524308 RPN524307:RPN524308 RZJ524307:RZJ524308 SJF524307:SJF524308 STB524307:STB524308 TCX524307:TCX524308 TMT524307:TMT524308 TWP524307:TWP524308 UGL524307:UGL524308 UQH524307:UQH524308 VAD524307:VAD524308 VJZ524307:VJZ524308 VTV524307:VTV524308 WDR524307:WDR524308 WNN524307:WNN524308 WXJ524307:WXJ524308 Y589843:Y589844 KX589843:KX589844 UT589843:UT589844 AEP589843:AEP589844 AOL589843:AOL589844 AYH589843:AYH589844 BID589843:BID589844 BRZ589843:BRZ589844 CBV589843:CBV589844 CLR589843:CLR589844 CVN589843:CVN589844 DFJ589843:DFJ589844 DPF589843:DPF589844 DZB589843:DZB589844 EIX589843:EIX589844 EST589843:EST589844 FCP589843:FCP589844 FML589843:FML589844 FWH589843:FWH589844 GGD589843:GGD589844 GPZ589843:GPZ589844 GZV589843:GZV589844 HJR589843:HJR589844 HTN589843:HTN589844 IDJ589843:IDJ589844 INF589843:INF589844 IXB589843:IXB589844 JGX589843:JGX589844 JQT589843:JQT589844 KAP589843:KAP589844 KKL589843:KKL589844 KUH589843:KUH589844 LED589843:LED589844 LNZ589843:LNZ589844 LXV589843:LXV589844 MHR589843:MHR589844 MRN589843:MRN589844 NBJ589843:NBJ589844 NLF589843:NLF589844 NVB589843:NVB589844 OEX589843:OEX589844 OOT589843:OOT589844 OYP589843:OYP589844 PIL589843:PIL589844 PSH589843:PSH589844 QCD589843:QCD589844 QLZ589843:QLZ589844 QVV589843:QVV589844 RFR589843:RFR589844 RPN589843:RPN589844 RZJ589843:RZJ589844 SJF589843:SJF589844 STB589843:STB589844 TCX589843:TCX589844 TMT589843:TMT589844 TWP589843:TWP589844 UGL589843:UGL589844 UQH589843:UQH589844 VAD589843:VAD589844 VJZ589843:VJZ589844 VTV589843:VTV589844 WDR589843:WDR589844 WNN589843:WNN589844 WXJ589843:WXJ589844 Y655379:Y655380 KX655379:KX655380 UT655379:UT655380 AEP655379:AEP655380 AOL655379:AOL655380 AYH655379:AYH655380 BID655379:BID655380 BRZ655379:BRZ655380 CBV655379:CBV655380 CLR655379:CLR655380 CVN655379:CVN655380 DFJ655379:DFJ655380 DPF655379:DPF655380 DZB655379:DZB655380 EIX655379:EIX655380 EST655379:EST655380 FCP655379:FCP655380 FML655379:FML655380 FWH655379:FWH655380 GGD655379:GGD655380 GPZ655379:GPZ655380 GZV655379:GZV655380 HJR655379:HJR655380 HTN655379:HTN655380 IDJ655379:IDJ655380 INF655379:INF655380 IXB655379:IXB655380 JGX655379:JGX655380 JQT655379:JQT655380 KAP655379:KAP655380 KKL655379:KKL655380 KUH655379:KUH655380 LED655379:LED655380 LNZ655379:LNZ655380 LXV655379:LXV655380 MHR655379:MHR655380 MRN655379:MRN655380 NBJ655379:NBJ655380 NLF655379:NLF655380 NVB655379:NVB655380 OEX655379:OEX655380 OOT655379:OOT655380 OYP655379:OYP655380 PIL655379:PIL655380 PSH655379:PSH655380 QCD655379:QCD655380 QLZ655379:QLZ655380 QVV655379:QVV655380 RFR655379:RFR655380 RPN655379:RPN655380 RZJ655379:RZJ655380 SJF655379:SJF655380 STB655379:STB655380 TCX655379:TCX655380 TMT655379:TMT655380 TWP655379:TWP655380 UGL655379:UGL655380 UQH655379:UQH655380 VAD655379:VAD655380 VJZ655379:VJZ655380 VTV655379:VTV655380 WDR655379:WDR655380 WNN655379:WNN655380 WXJ655379:WXJ655380 Y720915:Y720916 KX720915:KX720916 UT720915:UT720916 AEP720915:AEP720916 AOL720915:AOL720916 AYH720915:AYH720916 BID720915:BID720916 BRZ720915:BRZ720916 CBV720915:CBV720916 CLR720915:CLR720916 CVN720915:CVN720916 DFJ720915:DFJ720916 DPF720915:DPF720916 DZB720915:DZB720916 EIX720915:EIX720916 EST720915:EST720916 FCP720915:FCP720916 FML720915:FML720916 FWH720915:FWH720916 GGD720915:GGD720916 GPZ720915:GPZ720916 GZV720915:GZV720916 HJR720915:HJR720916 HTN720915:HTN720916 IDJ720915:IDJ720916 INF720915:INF720916 IXB720915:IXB720916 JGX720915:JGX720916 JQT720915:JQT720916 KAP720915:KAP720916 KKL720915:KKL720916 KUH720915:KUH720916 LED720915:LED720916 LNZ720915:LNZ720916 LXV720915:LXV720916 MHR720915:MHR720916 MRN720915:MRN720916 NBJ720915:NBJ720916 NLF720915:NLF720916 NVB720915:NVB720916 OEX720915:OEX720916 OOT720915:OOT720916 OYP720915:OYP720916 PIL720915:PIL720916 PSH720915:PSH720916 QCD720915:QCD720916 QLZ720915:QLZ720916 QVV720915:QVV720916 RFR720915:RFR720916 RPN720915:RPN720916 RZJ720915:RZJ720916 SJF720915:SJF720916 STB720915:STB720916 TCX720915:TCX720916 TMT720915:TMT720916 TWP720915:TWP720916 UGL720915:UGL720916 UQH720915:UQH720916 VAD720915:VAD720916 VJZ720915:VJZ720916 VTV720915:VTV720916 WDR720915:WDR720916 WNN720915:WNN720916 WXJ720915:WXJ720916 Y786451:Y786452 KX786451:KX786452 UT786451:UT786452 AEP786451:AEP786452 AOL786451:AOL786452 AYH786451:AYH786452 BID786451:BID786452 BRZ786451:BRZ786452 CBV786451:CBV786452 CLR786451:CLR786452 CVN786451:CVN786452 DFJ786451:DFJ786452 DPF786451:DPF786452 DZB786451:DZB786452 EIX786451:EIX786452 EST786451:EST786452 FCP786451:FCP786452 FML786451:FML786452 FWH786451:FWH786452 GGD786451:GGD786452 GPZ786451:GPZ786452 GZV786451:GZV786452 HJR786451:HJR786452 HTN786451:HTN786452 IDJ786451:IDJ786452 INF786451:INF786452 IXB786451:IXB786452 JGX786451:JGX786452 JQT786451:JQT786452 KAP786451:KAP786452 KKL786451:KKL786452 KUH786451:KUH786452 LED786451:LED786452 LNZ786451:LNZ786452 LXV786451:LXV786452 MHR786451:MHR786452 MRN786451:MRN786452 NBJ786451:NBJ786452 NLF786451:NLF786452 NVB786451:NVB786452 OEX786451:OEX786452 OOT786451:OOT786452 OYP786451:OYP786452 PIL786451:PIL786452 PSH786451:PSH786452 QCD786451:QCD786452 QLZ786451:QLZ786452 QVV786451:QVV786452 RFR786451:RFR786452 RPN786451:RPN786452 RZJ786451:RZJ786452 SJF786451:SJF786452 STB786451:STB786452 TCX786451:TCX786452 TMT786451:TMT786452 TWP786451:TWP786452 UGL786451:UGL786452 UQH786451:UQH786452 VAD786451:VAD786452 VJZ786451:VJZ786452 VTV786451:VTV786452 WDR786451:WDR786452 WNN786451:WNN786452 WXJ786451:WXJ786452 Y851987:Y851988 KX851987:KX851988 UT851987:UT851988 AEP851987:AEP851988 AOL851987:AOL851988 AYH851987:AYH851988 BID851987:BID851988 BRZ851987:BRZ851988 CBV851987:CBV851988 CLR851987:CLR851988 CVN851987:CVN851988 DFJ851987:DFJ851988 DPF851987:DPF851988 DZB851987:DZB851988 EIX851987:EIX851988 EST851987:EST851988 FCP851987:FCP851988 FML851987:FML851988 FWH851987:FWH851988 GGD851987:GGD851988 GPZ851987:GPZ851988 GZV851987:GZV851988 HJR851987:HJR851988 HTN851987:HTN851988 IDJ851987:IDJ851988 INF851987:INF851988 IXB851987:IXB851988 JGX851987:JGX851988 JQT851987:JQT851988 KAP851987:KAP851988 KKL851987:KKL851988 KUH851987:KUH851988 LED851987:LED851988 LNZ851987:LNZ851988 LXV851987:LXV851988 MHR851987:MHR851988 MRN851987:MRN851988 NBJ851987:NBJ851988 NLF851987:NLF851988 NVB851987:NVB851988 OEX851987:OEX851988 OOT851987:OOT851988 OYP851987:OYP851988 PIL851987:PIL851988 PSH851987:PSH851988 QCD851987:QCD851988 QLZ851987:QLZ851988 QVV851987:QVV851988 RFR851987:RFR851988 RPN851987:RPN851988 RZJ851987:RZJ851988 SJF851987:SJF851988 STB851987:STB851988 TCX851987:TCX851988 TMT851987:TMT851988 TWP851987:TWP851988 UGL851987:UGL851988 UQH851987:UQH851988 VAD851987:VAD851988 VJZ851987:VJZ851988 VTV851987:VTV851988 WDR851987:WDR851988 WNN851987:WNN851988 WXJ851987:WXJ851988 Y917523:Y917524 KX917523:KX917524 UT917523:UT917524 AEP917523:AEP917524 AOL917523:AOL917524 AYH917523:AYH917524 BID917523:BID917524 BRZ917523:BRZ917524 CBV917523:CBV917524 CLR917523:CLR917524 CVN917523:CVN917524 DFJ917523:DFJ917524 DPF917523:DPF917524 DZB917523:DZB917524 EIX917523:EIX917524 EST917523:EST917524 FCP917523:FCP917524 FML917523:FML917524 FWH917523:FWH917524 GGD917523:GGD917524 GPZ917523:GPZ917524 GZV917523:GZV917524 HJR917523:HJR917524 HTN917523:HTN917524 IDJ917523:IDJ917524 INF917523:INF917524 IXB917523:IXB917524 JGX917523:JGX917524 JQT917523:JQT917524 KAP917523:KAP917524 KKL917523:KKL917524 KUH917523:KUH917524 LED917523:LED917524 LNZ917523:LNZ917524 LXV917523:LXV917524 MHR917523:MHR917524 MRN917523:MRN917524 NBJ917523:NBJ917524 NLF917523:NLF917524 NVB917523:NVB917524 OEX917523:OEX917524 OOT917523:OOT917524 OYP917523:OYP917524 PIL917523:PIL917524 PSH917523:PSH917524 QCD917523:QCD917524 QLZ917523:QLZ917524 QVV917523:QVV917524 RFR917523:RFR917524 RPN917523:RPN917524 RZJ917523:RZJ917524 SJF917523:SJF917524 STB917523:STB917524 TCX917523:TCX917524 TMT917523:TMT917524 TWP917523:TWP917524 UGL917523:UGL917524 UQH917523:UQH917524 VAD917523:VAD917524 VJZ917523:VJZ917524 VTV917523:VTV917524 WDR917523:WDR917524 WNN917523:WNN917524 WXJ917523:WXJ917524 Y983059:Y983060 KX983059:KX983060 UT983059:UT983060 AEP983059:AEP983060 AOL983059:AOL983060 AYH983059:AYH983060 BID983059:BID983060 BRZ983059:BRZ983060 CBV983059:CBV983060 CLR983059:CLR983060 CVN983059:CVN983060 DFJ983059:DFJ983060 DPF983059:DPF983060 DZB983059:DZB983060 EIX983059:EIX983060 EST983059:EST983060 FCP983059:FCP983060 FML983059:FML983060 FWH983059:FWH983060 GGD983059:GGD983060 GPZ983059:GPZ983060 GZV983059:GZV983060 HJR983059:HJR983060 HTN983059:HTN983060 IDJ983059:IDJ983060 INF983059:INF983060 IXB983059:IXB983060 JGX983059:JGX983060 JQT983059:JQT983060 KAP983059:KAP983060 KKL983059:KKL983060 KUH983059:KUH983060 LED983059:LED983060 LNZ983059:LNZ983060 LXV983059:LXV983060 MHR983059:MHR983060 MRN983059:MRN983060 NBJ983059:NBJ983060 NLF983059:NLF983060 NVB983059:NVB983060 OEX983059:OEX983060 OOT983059:OOT983060 OYP983059:OYP983060 PIL983059:PIL983060 PSH983059:PSH983060 QCD983059:QCD983060 QLZ983059:QLZ983060 QVV983059:QVV983060 RFR983059:RFR983060 RPN983059:RPN983060 RZJ983059:RZJ983060 SJF983059:SJF983060 STB983059:STB983060 TCX983059:TCX983060 TMT983059:TMT983060 TWP983059:TWP983060 UGL983059:UGL983060 UQH983059:UQH983060 VAD983059:VAD983060 VJZ983059:VJZ983060 VTV983059:VTV983060 WDR983059:WDR983060 WNN983059:WNN983060 UR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BG65555:BG65556 BG131091:BG131092 BG196627:BG196628 BG262163:BG262164 BG327699:BG327700 BG393235:BG393236 BG458771:BG458772 BG524307:BG524308 BG589843:BG589844 BG655379:BG655380 BG720915:BG720916 BG786451:BG786452 BG851987:BG851988 BG917523:BG917524 BG983059:BG983060 BI65555:BI65556 BI131091:BI131092 BI196627:BI196628 BI262163:BI262164 BI327699:BI327700 BI393235:BI393236 BI458771:BI458772 BI524307:BI524308 BI589843:BI589844 BI655379:BI655380 BI720915:BI720916 BI786451:BI786452 BI851987:BI851988 BI917523:BI917524 BI983059:BI983060 BI24 BG24"/>
    <dataValidation allowBlank="1" promptTitle="checkPeriodRange" sqref="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KU24 WXG983059:WXG983060 V65555:V65556 KU65555:KU65556 UQ65555:UQ65556 AEM65555:AEM65556 AOI65555:AOI65556 AYE65555:AYE65556 BIA65555:BIA65556 BRW65555:BRW65556 CBS65555:CBS65556 CLO65555:CLO65556 CVK65555:CVK65556 DFG65555:DFG65556 DPC65555:DPC65556 DYY65555:DYY65556 EIU65555:EIU65556 ESQ65555:ESQ65556 FCM65555:FCM65556 FMI65555:FMI65556 FWE65555:FWE65556 GGA65555:GGA65556 GPW65555:GPW65556 GZS65555:GZS65556 HJO65555:HJO65556 HTK65555:HTK65556 IDG65555:IDG65556 INC65555:INC65556 IWY65555:IWY65556 JGU65555:JGU65556 JQQ65555:JQQ65556 KAM65555:KAM65556 KKI65555:KKI65556 KUE65555:KUE65556 LEA65555:LEA65556 LNW65555:LNW65556 LXS65555:LXS65556 MHO65555:MHO65556 MRK65555:MRK65556 NBG65555:NBG65556 NLC65555:NLC65556 NUY65555:NUY65556 OEU65555:OEU65556 OOQ65555:OOQ65556 OYM65555:OYM65556 PII65555:PII65556 PSE65555:PSE65556 QCA65555:QCA65556 QLW65555:QLW65556 QVS65555:QVS65556 RFO65555:RFO65556 RPK65555:RPK65556 RZG65555:RZG65556 SJC65555:SJC65556 SSY65555:SSY65556 TCU65555:TCU65556 TMQ65555:TMQ65556 TWM65555:TWM65556 UGI65555:UGI65556 UQE65555:UQE65556 VAA65555:VAA65556 VJW65555:VJW65556 VTS65555:VTS65556 WDO65555:WDO65556 WNK65555:WNK65556 WXG65555:WXG65556 V131091:V131092 KU131091:KU131092 UQ131091:UQ131092 AEM131091:AEM131092 AOI131091:AOI131092 AYE131091:AYE131092 BIA131091:BIA131092 BRW131091:BRW131092 CBS131091:CBS131092 CLO131091:CLO131092 CVK131091:CVK131092 DFG131091:DFG131092 DPC131091:DPC131092 DYY131091:DYY131092 EIU131091:EIU131092 ESQ131091:ESQ131092 FCM131091:FCM131092 FMI131091:FMI131092 FWE131091:FWE131092 GGA131091:GGA131092 GPW131091:GPW131092 GZS131091:GZS131092 HJO131091:HJO131092 HTK131091:HTK131092 IDG131091:IDG131092 INC131091:INC131092 IWY131091:IWY131092 JGU131091:JGU131092 JQQ131091:JQQ131092 KAM131091:KAM131092 KKI131091:KKI131092 KUE131091:KUE131092 LEA131091:LEA131092 LNW131091:LNW131092 LXS131091:LXS131092 MHO131091:MHO131092 MRK131091:MRK131092 NBG131091:NBG131092 NLC131091:NLC131092 NUY131091:NUY131092 OEU131091:OEU131092 OOQ131091:OOQ131092 OYM131091:OYM131092 PII131091:PII131092 PSE131091:PSE131092 QCA131091:QCA131092 QLW131091:QLW131092 QVS131091:QVS131092 RFO131091:RFO131092 RPK131091:RPK131092 RZG131091:RZG131092 SJC131091:SJC131092 SSY131091:SSY131092 TCU131091:TCU131092 TMQ131091:TMQ131092 TWM131091:TWM131092 UGI131091:UGI131092 UQE131091:UQE131092 VAA131091:VAA131092 VJW131091:VJW131092 VTS131091:VTS131092 WDO131091:WDO131092 WNK131091:WNK131092 WXG131091:WXG131092 V196627:V196628 KU196627:KU196628 UQ196627:UQ196628 AEM196627:AEM196628 AOI196627:AOI196628 AYE196627:AYE196628 BIA196627:BIA196628 BRW196627:BRW196628 CBS196627:CBS196628 CLO196627:CLO196628 CVK196627:CVK196628 DFG196627:DFG196628 DPC196627:DPC196628 DYY196627:DYY196628 EIU196627:EIU196628 ESQ196627:ESQ196628 FCM196627:FCM196628 FMI196627:FMI196628 FWE196627:FWE196628 GGA196627:GGA196628 GPW196627:GPW196628 GZS196627:GZS196628 HJO196627:HJO196628 HTK196627:HTK196628 IDG196627:IDG196628 INC196627:INC196628 IWY196627:IWY196628 JGU196627:JGU196628 JQQ196627:JQQ196628 KAM196627:KAM196628 KKI196627:KKI196628 KUE196627:KUE196628 LEA196627:LEA196628 LNW196627:LNW196628 LXS196627:LXS196628 MHO196627:MHO196628 MRK196627:MRK196628 NBG196627:NBG196628 NLC196627:NLC196628 NUY196627:NUY196628 OEU196627:OEU196628 OOQ196627:OOQ196628 OYM196627:OYM196628 PII196627:PII196628 PSE196627:PSE196628 QCA196627:QCA196628 QLW196627:QLW196628 QVS196627:QVS196628 RFO196627:RFO196628 RPK196627:RPK196628 RZG196627:RZG196628 SJC196627:SJC196628 SSY196627:SSY196628 TCU196627:TCU196628 TMQ196627:TMQ196628 TWM196627:TWM196628 UGI196627:UGI196628 UQE196627:UQE196628 VAA196627:VAA196628 VJW196627:VJW196628 VTS196627:VTS196628 WDO196627:WDO196628 WNK196627:WNK196628 WXG196627:WXG196628 V262163:V262164 KU262163:KU262164 UQ262163:UQ262164 AEM262163:AEM262164 AOI262163:AOI262164 AYE262163:AYE262164 BIA262163:BIA262164 BRW262163:BRW262164 CBS262163:CBS262164 CLO262163:CLO262164 CVK262163:CVK262164 DFG262163:DFG262164 DPC262163:DPC262164 DYY262163:DYY262164 EIU262163:EIU262164 ESQ262163:ESQ262164 FCM262163:FCM262164 FMI262163:FMI262164 FWE262163:FWE262164 GGA262163:GGA262164 GPW262163:GPW262164 GZS262163:GZS262164 HJO262163:HJO262164 HTK262163:HTK262164 IDG262163:IDG262164 INC262163:INC262164 IWY262163:IWY262164 JGU262163:JGU262164 JQQ262163:JQQ262164 KAM262163:KAM262164 KKI262163:KKI262164 KUE262163:KUE262164 LEA262163:LEA262164 LNW262163:LNW262164 LXS262163:LXS262164 MHO262163:MHO262164 MRK262163:MRK262164 NBG262163:NBG262164 NLC262163:NLC262164 NUY262163:NUY262164 OEU262163:OEU262164 OOQ262163:OOQ262164 OYM262163:OYM262164 PII262163:PII262164 PSE262163:PSE262164 QCA262163:QCA262164 QLW262163:QLW262164 QVS262163:QVS262164 RFO262163:RFO262164 RPK262163:RPK262164 RZG262163:RZG262164 SJC262163:SJC262164 SSY262163:SSY262164 TCU262163:TCU262164 TMQ262163:TMQ262164 TWM262163:TWM262164 UGI262163:UGI262164 UQE262163:UQE262164 VAA262163:VAA262164 VJW262163:VJW262164 VTS262163:VTS262164 WDO262163:WDO262164 WNK262163:WNK262164 WXG262163:WXG262164 V327699:V327700 KU327699:KU327700 UQ327699:UQ327700 AEM327699:AEM327700 AOI327699:AOI327700 AYE327699:AYE327700 BIA327699:BIA327700 BRW327699:BRW327700 CBS327699:CBS327700 CLO327699:CLO327700 CVK327699:CVK327700 DFG327699:DFG327700 DPC327699:DPC327700 DYY327699:DYY327700 EIU327699:EIU327700 ESQ327699:ESQ327700 FCM327699:FCM327700 FMI327699:FMI327700 FWE327699:FWE327700 GGA327699:GGA327700 GPW327699:GPW327700 GZS327699:GZS327700 HJO327699:HJO327700 HTK327699:HTK327700 IDG327699:IDG327700 INC327699:INC327700 IWY327699:IWY327700 JGU327699:JGU327700 JQQ327699:JQQ327700 KAM327699:KAM327700 KKI327699:KKI327700 KUE327699:KUE327700 LEA327699:LEA327700 LNW327699:LNW327700 LXS327699:LXS327700 MHO327699:MHO327700 MRK327699:MRK327700 NBG327699:NBG327700 NLC327699:NLC327700 NUY327699:NUY327700 OEU327699:OEU327700 OOQ327699:OOQ327700 OYM327699:OYM327700 PII327699:PII327700 PSE327699:PSE327700 QCA327699:QCA327700 QLW327699:QLW327700 QVS327699:QVS327700 RFO327699:RFO327700 RPK327699:RPK327700 RZG327699:RZG327700 SJC327699:SJC327700 SSY327699:SSY327700 TCU327699:TCU327700 TMQ327699:TMQ327700 TWM327699:TWM327700 UGI327699:UGI327700 UQE327699:UQE327700 VAA327699:VAA327700 VJW327699:VJW327700 VTS327699:VTS327700 WDO327699:WDO327700 WNK327699:WNK327700 WXG327699:WXG327700 V393235:V393236 KU393235:KU393236 UQ393235:UQ393236 AEM393235:AEM393236 AOI393235:AOI393236 AYE393235:AYE393236 BIA393235:BIA393236 BRW393235:BRW393236 CBS393235:CBS393236 CLO393235:CLO393236 CVK393235:CVK393236 DFG393235:DFG393236 DPC393235:DPC393236 DYY393235:DYY393236 EIU393235:EIU393236 ESQ393235:ESQ393236 FCM393235:FCM393236 FMI393235:FMI393236 FWE393235:FWE393236 GGA393235:GGA393236 GPW393235:GPW393236 GZS393235:GZS393236 HJO393235:HJO393236 HTK393235:HTK393236 IDG393235:IDG393236 INC393235:INC393236 IWY393235:IWY393236 JGU393235:JGU393236 JQQ393235:JQQ393236 KAM393235:KAM393236 KKI393235:KKI393236 KUE393235:KUE393236 LEA393235:LEA393236 LNW393235:LNW393236 LXS393235:LXS393236 MHO393235:MHO393236 MRK393235:MRK393236 NBG393235:NBG393236 NLC393235:NLC393236 NUY393235:NUY393236 OEU393235:OEU393236 OOQ393235:OOQ393236 OYM393235:OYM393236 PII393235:PII393236 PSE393235:PSE393236 QCA393235:QCA393236 QLW393235:QLW393236 QVS393235:QVS393236 RFO393235:RFO393236 RPK393235:RPK393236 RZG393235:RZG393236 SJC393235:SJC393236 SSY393235:SSY393236 TCU393235:TCU393236 TMQ393235:TMQ393236 TWM393235:TWM393236 UGI393235:UGI393236 UQE393235:UQE393236 VAA393235:VAA393236 VJW393235:VJW393236 VTS393235:VTS393236 WDO393235:WDO393236 WNK393235:WNK393236 WXG393235:WXG393236 V458771:V458772 KU458771:KU458772 UQ458771:UQ458772 AEM458771:AEM458772 AOI458771:AOI458772 AYE458771:AYE458772 BIA458771:BIA458772 BRW458771:BRW458772 CBS458771:CBS458772 CLO458771:CLO458772 CVK458771:CVK458772 DFG458771:DFG458772 DPC458771:DPC458772 DYY458771:DYY458772 EIU458771:EIU458772 ESQ458771:ESQ458772 FCM458771:FCM458772 FMI458771:FMI458772 FWE458771:FWE458772 GGA458771:GGA458772 GPW458771:GPW458772 GZS458771:GZS458772 HJO458771:HJO458772 HTK458771:HTK458772 IDG458771:IDG458772 INC458771:INC458772 IWY458771:IWY458772 JGU458771:JGU458772 JQQ458771:JQQ458772 KAM458771:KAM458772 KKI458771:KKI458772 KUE458771:KUE458772 LEA458771:LEA458772 LNW458771:LNW458772 LXS458771:LXS458772 MHO458771:MHO458772 MRK458771:MRK458772 NBG458771:NBG458772 NLC458771:NLC458772 NUY458771:NUY458772 OEU458771:OEU458772 OOQ458771:OOQ458772 OYM458771:OYM458772 PII458771:PII458772 PSE458771:PSE458772 QCA458771:QCA458772 QLW458771:QLW458772 QVS458771:QVS458772 RFO458771:RFO458772 RPK458771:RPK458772 RZG458771:RZG458772 SJC458771:SJC458772 SSY458771:SSY458772 TCU458771:TCU458772 TMQ458771:TMQ458772 TWM458771:TWM458772 UGI458771:UGI458772 UQE458771:UQE458772 VAA458771:VAA458772 VJW458771:VJW458772 VTS458771:VTS458772 WDO458771:WDO458772 WNK458771:WNK458772 WXG458771:WXG458772 V524307:V524308 KU524307:KU524308 UQ524307:UQ524308 AEM524307:AEM524308 AOI524307:AOI524308 AYE524307:AYE524308 BIA524307:BIA524308 BRW524307:BRW524308 CBS524307:CBS524308 CLO524307:CLO524308 CVK524307:CVK524308 DFG524307:DFG524308 DPC524307:DPC524308 DYY524307:DYY524308 EIU524307:EIU524308 ESQ524307:ESQ524308 FCM524307:FCM524308 FMI524307:FMI524308 FWE524307:FWE524308 GGA524307:GGA524308 GPW524307:GPW524308 GZS524307:GZS524308 HJO524307:HJO524308 HTK524307:HTK524308 IDG524307:IDG524308 INC524307:INC524308 IWY524307:IWY524308 JGU524307:JGU524308 JQQ524307:JQQ524308 KAM524307:KAM524308 KKI524307:KKI524308 KUE524307:KUE524308 LEA524307:LEA524308 LNW524307:LNW524308 LXS524307:LXS524308 MHO524307:MHO524308 MRK524307:MRK524308 NBG524307:NBG524308 NLC524307:NLC524308 NUY524307:NUY524308 OEU524307:OEU524308 OOQ524307:OOQ524308 OYM524307:OYM524308 PII524307:PII524308 PSE524307:PSE524308 QCA524307:QCA524308 QLW524307:QLW524308 QVS524307:QVS524308 RFO524307:RFO524308 RPK524307:RPK524308 RZG524307:RZG524308 SJC524307:SJC524308 SSY524307:SSY524308 TCU524307:TCU524308 TMQ524307:TMQ524308 TWM524307:TWM524308 UGI524307:UGI524308 UQE524307:UQE524308 VAA524307:VAA524308 VJW524307:VJW524308 VTS524307:VTS524308 WDO524307:WDO524308 WNK524307:WNK524308 WXG524307:WXG524308 V589843:V589844 KU589843:KU589844 UQ589843:UQ589844 AEM589843:AEM589844 AOI589843:AOI589844 AYE589843:AYE589844 BIA589843:BIA589844 BRW589843:BRW589844 CBS589843:CBS589844 CLO589843:CLO589844 CVK589843:CVK589844 DFG589843:DFG589844 DPC589843:DPC589844 DYY589843:DYY589844 EIU589843:EIU589844 ESQ589843:ESQ589844 FCM589843:FCM589844 FMI589843:FMI589844 FWE589843:FWE589844 GGA589843:GGA589844 GPW589843:GPW589844 GZS589843:GZS589844 HJO589843:HJO589844 HTK589843:HTK589844 IDG589843:IDG589844 INC589843:INC589844 IWY589843:IWY589844 JGU589843:JGU589844 JQQ589843:JQQ589844 KAM589843:KAM589844 KKI589843:KKI589844 KUE589843:KUE589844 LEA589843:LEA589844 LNW589843:LNW589844 LXS589843:LXS589844 MHO589843:MHO589844 MRK589843:MRK589844 NBG589843:NBG589844 NLC589843:NLC589844 NUY589843:NUY589844 OEU589843:OEU589844 OOQ589843:OOQ589844 OYM589843:OYM589844 PII589843:PII589844 PSE589843:PSE589844 QCA589843:QCA589844 QLW589843:QLW589844 QVS589843:QVS589844 RFO589843:RFO589844 RPK589843:RPK589844 RZG589843:RZG589844 SJC589843:SJC589844 SSY589843:SSY589844 TCU589843:TCU589844 TMQ589843:TMQ589844 TWM589843:TWM589844 UGI589843:UGI589844 UQE589843:UQE589844 VAA589843:VAA589844 VJW589843:VJW589844 VTS589843:VTS589844 WDO589843:WDO589844 WNK589843:WNK589844 WXG589843:WXG589844 V655379:V655380 KU655379:KU655380 UQ655379:UQ655380 AEM655379:AEM655380 AOI655379:AOI655380 AYE655379:AYE655380 BIA655379:BIA655380 BRW655379:BRW655380 CBS655379:CBS655380 CLO655379:CLO655380 CVK655379:CVK655380 DFG655379:DFG655380 DPC655379:DPC655380 DYY655379:DYY655380 EIU655379:EIU655380 ESQ655379:ESQ655380 FCM655379:FCM655380 FMI655379:FMI655380 FWE655379:FWE655380 GGA655379:GGA655380 GPW655379:GPW655380 GZS655379:GZS655380 HJO655379:HJO655380 HTK655379:HTK655380 IDG655379:IDG655380 INC655379:INC655380 IWY655379:IWY655380 JGU655379:JGU655380 JQQ655379:JQQ655380 KAM655379:KAM655380 KKI655379:KKI655380 KUE655379:KUE655380 LEA655379:LEA655380 LNW655379:LNW655380 LXS655379:LXS655380 MHO655379:MHO655380 MRK655379:MRK655380 NBG655379:NBG655380 NLC655379:NLC655380 NUY655379:NUY655380 OEU655379:OEU655380 OOQ655379:OOQ655380 OYM655379:OYM655380 PII655379:PII655380 PSE655379:PSE655380 QCA655379:QCA655380 QLW655379:QLW655380 QVS655379:QVS655380 RFO655379:RFO655380 RPK655379:RPK655380 RZG655379:RZG655380 SJC655379:SJC655380 SSY655379:SSY655380 TCU655379:TCU655380 TMQ655379:TMQ655380 TWM655379:TWM655380 UGI655379:UGI655380 UQE655379:UQE655380 VAA655379:VAA655380 VJW655379:VJW655380 VTS655379:VTS655380 WDO655379:WDO655380 WNK655379:WNK655380 WXG655379:WXG655380 V720915:V720916 KU720915:KU720916 UQ720915:UQ720916 AEM720915:AEM720916 AOI720915:AOI720916 AYE720915:AYE720916 BIA720915:BIA720916 BRW720915:BRW720916 CBS720915:CBS720916 CLO720915:CLO720916 CVK720915:CVK720916 DFG720915:DFG720916 DPC720915:DPC720916 DYY720915:DYY720916 EIU720915:EIU720916 ESQ720915:ESQ720916 FCM720915:FCM720916 FMI720915:FMI720916 FWE720915:FWE720916 GGA720915:GGA720916 GPW720915:GPW720916 GZS720915:GZS720916 HJO720915:HJO720916 HTK720915:HTK720916 IDG720915:IDG720916 INC720915:INC720916 IWY720915:IWY720916 JGU720915:JGU720916 JQQ720915:JQQ720916 KAM720915:KAM720916 KKI720915:KKI720916 KUE720915:KUE720916 LEA720915:LEA720916 LNW720915:LNW720916 LXS720915:LXS720916 MHO720915:MHO720916 MRK720915:MRK720916 NBG720915:NBG720916 NLC720915:NLC720916 NUY720915:NUY720916 OEU720915:OEU720916 OOQ720915:OOQ720916 OYM720915:OYM720916 PII720915:PII720916 PSE720915:PSE720916 QCA720915:QCA720916 QLW720915:QLW720916 QVS720915:QVS720916 RFO720915:RFO720916 RPK720915:RPK720916 RZG720915:RZG720916 SJC720915:SJC720916 SSY720915:SSY720916 TCU720915:TCU720916 TMQ720915:TMQ720916 TWM720915:TWM720916 UGI720915:UGI720916 UQE720915:UQE720916 VAA720915:VAA720916 VJW720915:VJW720916 VTS720915:VTS720916 WDO720915:WDO720916 WNK720915:WNK720916 WXG720915:WXG720916 V786451:V786452 KU786451:KU786452 UQ786451:UQ786452 AEM786451:AEM786452 AOI786451:AOI786452 AYE786451:AYE786452 BIA786451:BIA786452 BRW786451:BRW786452 CBS786451:CBS786452 CLO786451:CLO786452 CVK786451:CVK786452 DFG786451:DFG786452 DPC786451:DPC786452 DYY786451:DYY786452 EIU786451:EIU786452 ESQ786451:ESQ786452 FCM786451:FCM786452 FMI786451:FMI786452 FWE786451:FWE786452 GGA786451:GGA786452 GPW786451:GPW786452 GZS786451:GZS786452 HJO786451:HJO786452 HTK786451:HTK786452 IDG786451:IDG786452 INC786451:INC786452 IWY786451:IWY786452 JGU786451:JGU786452 JQQ786451:JQQ786452 KAM786451:KAM786452 KKI786451:KKI786452 KUE786451:KUE786452 LEA786451:LEA786452 LNW786451:LNW786452 LXS786451:LXS786452 MHO786451:MHO786452 MRK786451:MRK786452 NBG786451:NBG786452 NLC786451:NLC786452 NUY786451:NUY786452 OEU786451:OEU786452 OOQ786451:OOQ786452 OYM786451:OYM786452 PII786451:PII786452 PSE786451:PSE786452 QCA786451:QCA786452 QLW786451:QLW786452 QVS786451:QVS786452 RFO786451:RFO786452 RPK786451:RPK786452 RZG786451:RZG786452 SJC786451:SJC786452 SSY786451:SSY786452 TCU786451:TCU786452 TMQ786451:TMQ786452 TWM786451:TWM786452 UGI786451:UGI786452 UQE786451:UQE786452 VAA786451:VAA786452 VJW786451:VJW786452 VTS786451:VTS786452 WDO786451:WDO786452 WNK786451:WNK786452 WXG786451:WXG786452 V851987:V851988 KU851987:KU851988 UQ851987:UQ851988 AEM851987:AEM851988 AOI851987:AOI851988 AYE851987:AYE851988 BIA851987:BIA851988 BRW851987:BRW851988 CBS851987:CBS851988 CLO851987:CLO851988 CVK851987:CVK851988 DFG851987:DFG851988 DPC851987:DPC851988 DYY851987:DYY851988 EIU851987:EIU851988 ESQ851987:ESQ851988 FCM851987:FCM851988 FMI851987:FMI851988 FWE851987:FWE851988 GGA851987:GGA851988 GPW851987:GPW851988 GZS851987:GZS851988 HJO851987:HJO851988 HTK851987:HTK851988 IDG851987:IDG851988 INC851987:INC851988 IWY851987:IWY851988 JGU851987:JGU851988 JQQ851987:JQQ851988 KAM851987:KAM851988 KKI851987:KKI851988 KUE851987:KUE851988 LEA851987:LEA851988 LNW851987:LNW851988 LXS851987:LXS851988 MHO851987:MHO851988 MRK851987:MRK851988 NBG851987:NBG851988 NLC851987:NLC851988 NUY851987:NUY851988 OEU851987:OEU851988 OOQ851987:OOQ851988 OYM851987:OYM851988 PII851987:PII851988 PSE851987:PSE851988 QCA851987:QCA851988 QLW851987:QLW851988 QVS851987:QVS851988 RFO851987:RFO851988 RPK851987:RPK851988 RZG851987:RZG851988 SJC851987:SJC851988 SSY851987:SSY851988 TCU851987:TCU851988 TMQ851987:TMQ851988 TWM851987:TWM851988 UGI851987:UGI851988 UQE851987:UQE851988 VAA851987:VAA851988 VJW851987:VJW851988 VTS851987:VTS851988 WDO851987:WDO851988 WNK851987:WNK851988 WXG851987:WXG851988 V917523:V917524 KU917523:KU917524 UQ917523:UQ917524 AEM917523:AEM917524 AOI917523:AOI917524 AYE917523:AYE917524 BIA917523:BIA917524 BRW917523:BRW917524 CBS917523:CBS917524 CLO917523:CLO917524 CVK917523:CVK917524 DFG917523:DFG917524 DPC917523:DPC917524 DYY917523:DYY917524 EIU917523:EIU917524 ESQ917523:ESQ917524 FCM917523:FCM917524 FMI917523:FMI917524 FWE917523:FWE917524 GGA917523:GGA917524 GPW917523:GPW917524 GZS917523:GZS917524 HJO917523:HJO917524 HTK917523:HTK917524 IDG917523:IDG917524 INC917523:INC917524 IWY917523:IWY917524 JGU917523:JGU917524 JQQ917523:JQQ917524 KAM917523:KAM917524 KKI917523:KKI917524 KUE917523:KUE917524 LEA917523:LEA917524 LNW917523:LNW917524 LXS917523:LXS917524 MHO917523:MHO917524 MRK917523:MRK917524 NBG917523:NBG917524 NLC917523:NLC917524 NUY917523:NUY917524 OEU917523:OEU917524 OOQ917523:OOQ917524 OYM917523:OYM917524 PII917523:PII917524 PSE917523:PSE917524 QCA917523:QCA917524 QLW917523:QLW917524 QVS917523:QVS917524 RFO917523:RFO917524 RPK917523:RPK917524 RZG917523:RZG917524 SJC917523:SJC917524 SSY917523:SSY917524 TCU917523:TCU917524 TMQ917523:TMQ917524 TWM917523:TWM917524 UGI917523:UGI917524 UQE917523:UQE917524 VAA917523:VAA917524 VJW917523:VJW917524 VTS917523:VTS917524 WDO917523:WDO917524 WNK917523:WNK917524 WXG917523:WXG917524 V983059:V983060 KU983059:KU983060 UQ983059:UQ983060 AEM983059:AEM983060 AOI983059:AOI983060 AYE983059:AYE983060 BIA983059:BIA983060 BRW983059:BRW983060 CBS983059:CBS983060 CLO983059:CLO983060 CVK983059:CVK983060 DFG983059:DFG983060 DPC983059:DPC983060 DYY983059:DYY983060 EIU983059:EIU983060 ESQ983059:ESQ983060 FCM983059:FCM983060 FMI983059:FMI983060 FWE983059:FWE983060 GGA983059:GGA983060 GPW983059:GPW983060 GZS983059:GZS983060 HJO983059:HJO983060 HTK983059:HTK983060 IDG983059:IDG983060 INC983059:INC983060 IWY983059:IWY983060 JGU983059:JGU983060 JQQ983059:JQQ983060 KAM983059:KAM983060 KKI983059:KKI983060 KUE983059:KUE983060 LEA983059:LEA983060 LNW983059:LNW983060 LXS983059:LXS983060 MHO983059:MHO983060 MRK983059:MRK983060 NBG983059:NBG983060 NLC983059:NLC983060 NUY983059:NUY983060 OEU983059:OEU983060 OOQ983059:OOQ983060 OYM983059:OYM983060 PII983059:PII983060 PSE983059:PSE983060 QCA983059:QCA983060 QLW983059:QLW983060 QVS983059:QVS983060 RFO983059:RFO983060 RPK983059:RPK983060 RZG983059:RZG983060 SJC983059:SJC983060 SSY983059:SSY983060 TCU983059:TCU983060 TMQ983059:TMQ983060 TWM983059:TWM983060 UGI983059:UGI983060 UQE983059:UQE983060 VAA983059:VAA983060 VJW983059:VJW983060 VTS983059:VTS983060 WDO983059:WDO983060 WNK983059:WNK983060 UQ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BF65555:BF65556 BF131091:BF131092 BF196627:BF196628 BF262163:BF262164 BF327699:BF327700 BF393235:BF393236 BF458771:BF458772 BF524307:BF524308 BF589843:BF589844 BF655379:BF655380 BF720915:BF720916 BF786451:BF786452 BF851987:BF851988 BF917523:BF917524 BF983059:BF983060 BF24"/>
    <dataValidation allowBlank="1" showInputMessage="1" showErrorMessage="1" prompt="Для выбора выполните двойной щелчок левой клавиши мыши по соответствующей ячейке." sqref="UU24 X65555:X65557 KW65555:KW65557 US65555:US65557 AEO65555:AEO65557 AOK65555:AOK65557 AYG65555:AYG65557 BIC65555:BIC65557 BRY65555:BRY65557 CBU65555:CBU65557 CLQ65555:CLQ65557 CVM65555:CVM65557 DFI65555:DFI65557 DPE65555:DPE65557 DZA65555:DZA65557 EIW65555:EIW65557 ESS65555:ESS65557 FCO65555:FCO65557 FMK65555:FMK65557 FWG65555:FWG65557 GGC65555:GGC65557 GPY65555:GPY65557 GZU65555:GZU65557 HJQ65555:HJQ65557 HTM65555:HTM65557 IDI65555:IDI65557 INE65555:INE65557 IXA65555:IXA65557 JGW65555:JGW65557 JQS65555:JQS65557 KAO65555:KAO65557 KKK65555:KKK65557 KUG65555:KUG65557 LEC65555:LEC65557 LNY65555:LNY65557 LXU65555:LXU65557 MHQ65555:MHQ65557 MRM65555:MRM65557 NBI65555:NBI65557 NLE65555:NLE65557 NVA65555:NVA65557 OEW65555:OEW65557 OOS65555:OOS65557 OYO65555:OYO65557 PIK65555:PIK65557 PSG65555:PSG65557 QCC65555:QCC65557 QLY65555:QLY65557 QVU65555:QVU65557 RFQ65555:RFQ65557 RPM65555:RPM65557 RZI65555:RZI65557 SJE65555:SJE65557 STA65555:STA65557 TCW65555:TCW65557 TMS65555:TMS65557 TWO65555:TWO65557 UGK65555:UGK65557 UQG65555:UQG65557 VAC65555:VAC65557 VJY65555:VJY65557 VTU65555:VTU65557 WDQ65555:WDQ65557 WNM65555:WNM65557 WXI65555:WXI65557 X131091:X131093 KW131091:KW131093 US131091:US131093 AEO131091:AEO131093 AOK131091:AOK131093 AYG131091:AYG131093 BIC131091:BIC131093 BRY131091:BRY131093 CBU131091:CBU131093 CLQ131091:CLQ131093 CVM131091:CVM131093 DFI131091:DFI131093 DPE131091:DPE131093 DZA131091:DZA131093 EIW131091:EIW131093 ESS131091:ESS131093 FCO131091:FCO131093 FMK131091:FMK131093 FWG131091:FWG131093 GGC131091:GGC131093 GPY131091:GPY131093 GZU131091:GZU131093 HJQ131091:HJQ131093 HTM131091:HTM131093 IDI131091:IDI131093 INE131091:INE131093 IXA131091:IXA131093 JGW131091:JGW131093 JQS131091:JQS131093 KAO131091:KAO131093 KKK131091:KKK131093 KUG131091:KUG131093 LEC131091:LEC131093 LNY131091:LNY131093 LXU131091:LXU131093 MHQ131091:MHQ131093 MRM131091:MRM131093 NBI131091:NBI131093 NLE131091:NLE131093 NVA131091:NVA131093 OEW131091:OEW131093 OOS131091:OOS131093 OYO131091:OYO131093 PIK131091:PIK131093 PSG131091:PSG131093 QCC131091:QCC131093 QLY131091:QLY131093 QVU131091:QVU131093 RFQ131091:RFQ131093 RPM131091:RPM131093 RZI131091:RZI131093 SJE131091:SJE131093 STA131091:STA131093 TCW131091:TCW131093 TMS131091:TMS131093 TWO131091:TWO131093 UGK131091:UGK131093 UQG131091:UQG131093 VAC131091:VAC131093 VJY131091:VJY131093 VTU131091:VTU131093 WDQ131091:WDQ131093 WNM131091:WNM131093 WXI131091:WXI131093 X196627:X196629 KW196627:KW196629 US196627:US196629 AEO196627:AEO196629 AOK196627:AOK196629 AYG196627:AYG196629 BIC196627:BIC196629 BRY196627:BRY196629 CBU196627:CBU196629 CLQ196627:CLQ196629 CVM196627:CVM196629 DFI196627:DFI196629 DPE196627:DPE196629 DZA196627:DZA196629 EIW196627:EIW196629 ESS196627:ESS196629 FCO196627:FCO196629 FMK196627:FMK196629 FWG196627:FWG196629 GGC196627:GGC196629 GPY196627:GPY196629 GZU196627:GZU196629 HJQ196627:HJQ196629 HTM196627:HTM196629 IDI196627:IDI196629 INE196627:INE196629 IXA196627:IXA196629 JGW196627:JGW196629 JQS196627:JQS196629 KAO196627:KAO196629 KKK196627:KKK196629 KUG196627:KUG196629 LEC196627:LEC196629 LNY196627:LNY196629 LXU196627:LXU196629 MHQ196627:MHQ196629 MRM196627:MRM196629 NBI196627:NBI196629 NLE196627:NLE196629 NVA196627:NVA196629 OEW196627:OEW196629 OOS196627:OOS196629 OYO196627:OYO196629 PIK196627:PIK196629 PSG196627:PSG196629 QCC196627:QCC196629 QLY196627:QLY196629 QVU196627:QVU196629 RFQ196627:RFQ196629 RPM196627:RPM196629 RZI196627:RZI196629 SJE196627:SJE196629 STA196627:STA196629 TCW196627:TCW196629 TMS196627:TMS196629 TWO196627:TWO196629 UGK196627:UGK196629 UQG196627:UQG196629 VAC196627:VAC196629 VJY196627:VJY196629 VTU196627:VTU196629 WDQ196627:WDQ196629 WNM196627:WNM196629 WXI196627:WXI196629 X262163:X262165 KW262163:KW262165 US262163:US262165 AEO262163:AEO262165 AOK262163:AOK262165 AYG262163:AYG262165 BIC262163:BIC262165 BRY262163:BRY262165 CBU262163:CBU262165 CLQ262163:CLQ262165 CVM262163:CVM262165 DFI262163:DFI262165 DPE262163:DPE262165 DZA262163:DZA262165 EIW262163:EIW262165 ESS262163:ESS262165 FCO262163:FCO262165 FMK262163:FMK262165 FWG262163:FWG262165 GGC262163:GGC262165 GPY262163:GPY262165 GZU262163:GZU262165 HJQ262163:HJQ262165 HTM262163:HTM262165 IDI262163:IDI262165 INE262163:INE262165 IXA262163:IXA262165 JGW262163:JGW262165 JQS262163:JQS262165 KAO262163:KAO262165 KKK262163:KKK262165 KUG262163:KUG262165 LEC262163:LEC262165 LNY262163:LNY262165 LXU262163:LXU262165 MHQ262163:MHQ262165 MRM262163:MRM262165 NBI262163:NBI262165 NLE262163:NLE262165 NVA262163:NVA262165 OEW262163:OEW262165 OOS262163:OOS262165 OYO262163:OYO262165 PIK262163:PIK262165 PSG262163:PSG262165 QCC262163:QCC262165 QLY262163:QLY262165 QVU262163:QVU262165 RFQ262163:RFQ262165 RPM262163:RPM262165 RZI262163:RZI262165 SJE262163:SJE262165 STA262163:STA262165 TCW262163:TCW262165 TMS262163:TMS262165 TWO262163:TWO262165 UGK262163:UGK262165 UQG262163:UQG262165 VAC262163:VAC262165 VJY262163:VJY262165 VTU262163:VTU262165 WDQ262163:WDQ262165 WNM262163:WNM262165 WXI262163:WXI262165 X327699:X327701 KW327699:KW327701 US327699:US327701 AEO327699:AEO327701 AOK327699:AOK327701 AYG327699:AYG327701 BIC327699:BIC327701 BRY327699:BRY327701 CBU327699:CBU327701 CLQ327699:CLQ327701 CVM327699:CVM327701 DFI327699:DFI327701 DPE327699:DPE327701 DZA327699:DZA327701 EIW327699:EIW327701 ESS327699:ESS327701 FCO327699:FCO327701 FMK327699:FMK327701 FWG327699:FWG327701 GGC327699:GGC327701 GPY327699:GPY327701 GZU327699:GZU327701 HJQ327699:HJQ327701 HTM327699:HTM327701 IDI327699:IDI327701 INE327699:INE327701 IXA327699:IXA327701 JGW327699:JGW327701 JQS327699:JQS327701 KAO327699:KAO327701 KKK327699:KKK327701 KUG327699:KUG327701 LEC327699:LEC327701 LNY327699:LNY327701 LXU327699:LXU327701 MHQ327699:MHQ327701 MRM327699:MRM327701 NBI327699:NBI327701 NLE327699:NLE327701 NVA327699:NVA327701 OEW327699:OEW327701 OOS327699:OOS327701 OYO327699:OYO327701 PIK327699:PIK327701 PSG327699:PSG327701 QCC327699:QCC327701 QLY327699:QLY327701 QVU327699:QVU327701 RFQ327699:RFQ327701 RPM327699:RPM327701 RZI327699:RZI327701 SJE327699:SJE327701 STA327699:STA327701 TCW327699:TCW327701 TMS327699:TMS327701 TWO327699:TWO327701 UGK327699:UGK327701 UQG327699:UQG327701 VAC327699:VAC327701 VJY327699:VJY327701 VTU327699:VTU327701 WDQ327699:WDQ327701 WNM327699:WNM327701 WXI327699:WXI327701 X393235:X393237 KW393235:KW393237 US393235:US393237 AEO393235:AEO393237 AOK393235:AOK393237 AYG393235:AYG393237 BIC393235:BIC393237 BRY393235:BRY393237 CBU393235:CBU393237 CLQ393235:CLQ393237 CVM393235:CVM393237 DFI393235:DFI393237 DPE393235:DPE393237 DZA393235:DZA393237 EIW393235:EIW393237 ESS393235:ESS393237 FCO393235:FCO393237 FMK393235:FMK393237 FWG393235:FWG393237 GGC393235:GGC393237 GPY393235:GPY393237 GZU393235:GZU393237 HJQ393235:HJQ393237 HTM393235:HTM393237 IDI393235:IDI393237 INE393235:INE393237 IXA393235:IXA393237 JGW393235:JGW393237 JQS393235:JQS393237 KAO393235:KAO393237 KKK393235:KKK393237 KUG393235:KUG393237 LEC393235:LEC393237 LNY393235:LNY393237 LXU393235:LXU393237 MHQ393235:MHQ393237 MRM393235:MRM393237 NBI393235:NBI393237 NLE393235:NLE393237 NVA393235:NVA393237 OEW393235:OEW393237 OOS393235:OOS393237 OYO393235:OYO393237 PIK393235:PIK393237 PSG393235:PSG393237 QCC393235:QCC393237 QLY393235:QLY393237 QVU393235:QVU393237 RFQ393235:RFQ393237 RPM393235:RPM393237 RZI393235:RZI393237 SJE393235:SJE393237 STA393235:STA393237 TCW393235:TCW393237 TMS393235:TMS393237 TWO393235:TWO393237 UGK393235:UGK393237 UQG393235:UQG393237 VAC393235:VAC393237 VJY393235:VJY393237 VTU393235:VTU393237 WDQ393235:WDQ393237 WNM393235:WNM393237 WXI393235:WXI393237 X458771:X458773 KW458771:KW458773 US458771:US458773 AEO458771:AEO458773 AOK458771:AOK458773 AYG458771:AYG458773 BIC458771:BIC458773 BRY458771:BRY458773 CBU458771:CBU458773 CLQ458771:CLQ458773 CVM458771:CVM458773 DFI458771:DFI458773 DPE458771:DPE458773 DZA458771:DZA458773 EIW458771:EIW458773 ESS458771:ESS458773 FCO458771:FCO458773 FMK458771:FMK458773 FWG458771:FWG458773 GGC458771:GGC458773 GPY458771:GPY458773 GZU458771:GZU458773 HJQ458771:HJQ458773 HTM458771:HTM458773 IDI458771:IDI458773 INE458771:INE458773 IXA458771:IXA458773 JGW458771:JGW458773 JQS458771:JQS458773 KAO458771:KAO458773 KKK458771:KKK458773 KUG458771:KUG458773 LEC458771:LEC458773 LNY458771:LNY458773 LXU458771:LXU458773 MHQ458771:MHQ458773 MRM458771:MRM458773 NBI458771:NBI458773 NLE458771:NLE458773 NVA458771:NVA458773 OEW458771:OEW458773 OOS458771:OOS458773 OYO458771:OYO458773 PIK458771:PIK458773 PSG458771:PSG458773 QCC458771:QCC458773 QLY458771:QLY458773 QVU458771:QVU458773 RFQ458771:RFQ458773 RPM458771:RPM458773 RZI458771:RZI458773 SJE458771:SJE458773 STA458771:STA458773 TCW458771:TCW458773 TMS458771:TMS458773 TWO458771:TWO458773 UGK458771:UGK458773 UQG458771:UQG458773 VAC458771:VAC458773 VJY458771:VJY458773 VTU458771:VTU458773 WDQ458771:WDQ458773 WNM458771:WNM458773 WXI458771:WXI458773 X524307:X524309 KW524307:KW524309 US524307:US524309 AEO524307:AEO524309 AOK524307:AOK524309 AYG524307:AYG524309 BIC524307:BIC524309 BRY524307:BRY524309 CBU524307:CBU524309 CLQ524307:CLQ524309 CVM524307:CVM524309 DFI524307:DFI524309 DPE524307:DPE524309 DZA524307:DZA524309 EIW524307:EIW524309 ESS524307:ESS524309 FCO524307:FCO524309 FMK524307:FMK524309 FWG524307:FWG524309 GGC524307:GGC524309 GPY524307:GPY524309 GZU524307:GZU524309 HJQ524307:HJQ524309 HTM524307:HTM524309 IDI524307:IDI524309 INE524307:INE524309 IXA524307:IXA524309 JGW524307:JGW524309 JQS524307:JQS524309 KAO524307:KAO524309 KKK524307:KKK524309 KUG524307:KUG524309 LEC524307:LEC524309 LNY524307:LNY524309 LXU524307:LXU524309 MHQ524307:MHQ524309 MRM524307:MRM524309 NBI524307:NBI524309 NLE524307:NLE524309 NVA524307:NVA524309 OEW524307:OEW524309 OOS524307:OOS524309 OYO524307:OYO524309 PIK524307:PIK524309 PSG524307:PSG524309 QCC524307:QCC524309 QLY524307:QLY524309 QVU524307:QVU524309 RFQ524307:RFQ524309 RPM524307:RPM524309 RZI524307:RZI524309 SJE524307:SJE524309 STA524307:STA524309 TCW524307:TCW524309 TMS524307:TMS524309 TWO524307:TWO524309 UGK524307:UGK524309 UQG524307:UQG524309 VAC524307:VAC524309 VJY524307:VJY524309 VTU524307:VTU524309 WDQ524307:WDQ524309 WNM524307:WNM524309 WXI524307:WXI524309 X589843:X589845 KW589843:KW589845 US589843:US589845 AEO589843:AEO589845 AOK589843:AOK589845 AYG589843:AYG589845 BIC589843:BIC589845 BRY589843:BRY589845 CBU589843:CBU589845 CLQ589843:CLQ589845 CVM589843:CVM589845 DFI589843:DFI589845 DPE589843:DPE589845 DZA589843:DZA589845 EIW589843:EIW589845 ESS589843:ESS589845 FCO589843:FCO589845 FMK589843:FMK589845 FWG589843:FWG589845 GGC589843:GGC589845 GPY589843:GPY589845 GZU589843:GZU589845 HJQ589843:HJQ589845 HTM589843:HTM589845 IDI589843:IDI589845 INE589843:INE589845 IXA589843:IXA589845 JGW589843:JGW589845 JQS589843:JQS589845 KAO589843:KAO589845 KKK589843:KKK589845 KUG589843:KUG589845 LEC589843:LEC589845 LNY589843:LNY589845 LXU589843:LXU589845 MHQ589843:MHQ589845 MRM589843:MRM589845 NBI589843:NBI589845 NLE589843:NLE589845 NVA589843:NVA589845 OEW589843:OEW589845 OOS589843:OOS589845 OYO589843:OYO589845 PIK589843:PIK589845 PSG589843:PSG589845 QCC589843:QCC589845 QLY589843:QLY589845 QVU589843:QVU589845 RFQ589843:RFQ589845 RPM589843:RPM589845 RZI589843:RZI589845 SJE589843:SJE589845 STA589843:STA589845 TCW589843:TCW589845 TMS589843:TMS589845 TWO589843:TWO589845 UGK589843:UGK589845 UQG589843:UQG589845 VAC589843:VAC589845 VJY589843:VJY589845 VTU589843:VTU589845 WDQ589843:WDQ589845 WNM589843:WNM589845 WXI589843:WXI589845 X655379:X655381 KW655379:KW655381 US655379:US655381 AEO655379:AEO655381 AOK655379:AOK655381 AYG655379:AYG655381 BIC655379:BIC655381 BRY655379:BRY655381 CBU655379:CBU655381 CLQ655379:CLQ655381 CVM655379:CVM655381 DFI655379:DFI655381 DPE655379:DPE655381 DZA655379:DZA655381 EIW655379:EIW655381 ESS655379:ESS655381 FCO655379:FCO655381 FMK655379:FMK655381 FWG655379:FWG655381 GGC655379:GGC655381 GPY655379:GPY655381 GZU655379:GZU655381 HJQ655379:HJQ655381 HTM655379:HTM655381 IDI655379:IDI655381 INE655379:INE655381 IXA655379:IXA655381 JGW655379:JGW655381 JQS655379:JQS655381 KAO655379:KAO655381 KKK655379:KKK655381 KUG655379:KUG655381 LEC655379:LEC655381 LNY655379:LNY655381 LXU655379:LXU655381 MHQ655379:MHQ655381 MRM655379:MRM655381 NBI655379:NBI655381 NLE655379:NLE655381 NVA655379:NVA655381 OEW655379:OEW655381 OOS655379:OOS655381 OYO655379:OYO655381 PIK655379:PIK655381 PSG655379:PSG655381 QCC655379:QCC655381 QLY655379:QLY655381 QVU655379:QVU655381 RFQ655379:RFQ655381 RPM655379:RPM655381 RZI655379:RZI655381 SJE655379:SJE655381 STA655379:STA655381 TCW655379:TCW655381 TMS655379:TMS655381 TWO655379:TWO655381 UGK655379:UGK655381 UQG655379:UQG655381 VAC655379:VAC655381 VJY655379:VJY655381 VTU655379:VTU655381 WDQ655379:WDQ655381 WNM655379:WNM655381 WXI655379:WXI655381 X720915:X720917 KW720915:KW720917 US720915:US720917 AEO720915:AEO720917 AOK720915:AOK720917 AYG720915:AYG720917 BIC720915:BIC720917 BRY720915:BRY720917 CBU720915:CBU720917 CLQ720915:CLQ720917 CVM720915:CVM720917 DFI720915:DFI720917 DPE720915:DPE720917 DZA720915:DZA720917 EIW720915:EIW720917 ESS720915:ESS720917 FCO720915:FCO720917 FMK720915:FMK720917 FWG720915:FWG720917 GGC720915:GGC720917 GPY720915:GPY720917 GZU720915:GZU720917 HJQ720915:HJQ720917 HTM720915:HTM720917 IDI720915:IDI720917 INE720915:INE720917 IXA720915:IXA720917 JGW720915:JGW720917 JQS720915:JQS720917 KAO720915:KAO720917 KKK720915:KKK720917 KUG720915:KUG720917 LEC720915:LEC720917 LNY720915:LNY720917 LXU720915:LXU720917 MHQ720915:MHQ720917 MRM720915:MRM720917 NBI720915:NBI720917 NLE720915:NLE720917 NVA720915:NVA720917 OEW720915:OEW720917 OOS720915:OOS720917 OYO720915:OYO720917 PIK720915:PIK720917 PSG720915:PSG720917 QCC720915:QCC720917 QLY720915:QLY720917 QVU720915:QVU720917 RFQ720915:RFQ720917 RPM720915:RPM720917 RZI720915:RZI720917 SJE720915:SJE720917 STA720915:STA720917 TCW720915:TCW720917 TMS720915:TMS720917 TWO720915:TWO720917 UGK720915:UGK720917 UQG720915:UQG720917 VAC720915:VAC720917 VJY720915:VJY720917 VTU720915:VTU720917 WDQ720915:WDQ720917 WNM720915:WNM720917 WXI720915:WXI720917 X786451:X786453 KW786451:KW786453 US786451:US786453 AEO786451:AEO786453 AOK786451:AOK786453 AYG786451:AYG786453 BIC786451:BIC786453 BRY786451:BRY786453 CBU786451:CBU786453 CLQ786451:CLQ786453 CVM786451:CVM786453 DFI786451:DFI786453 DPE786451:DPE786453 DZA786451:DZA786453 EIW786451:EIW786453 ESS786451:ESS786453 FCO786451:FCO786453 FMK786451:FMK786453 FWG786451:FWG786453 GGC786451:GGC786453 GPY786451:GPY786453 GZU786451:GZU786453 HJQ786451:HJQ786453 HTM786451:HTM786453 IDI786451:IDI786453 INE786451:INE786453 IXA786451:IXA786453 JGW786451:JGW786453 JQS786451:JQS786453 KAO786451:KAO786453 KKK786451:KKK786453 KUG786451:KUG786453 LEC786451:LEC786453 LNY786451:LNY786453 LXU786451:LXU786453 MHQ786451:MHQ786453 MRM786451:MRM786453 NBI786451:NBI786453 NLE786451:NLE786453 NVA786451:NVA786453 OEW786451:OEW786453 OOS786451:OOS786453 OYO786451:OYO786453 PIK786451:PIK786453 PSG786451:PSG786453 QCC786451:QCC786453 QLY786451:QLY786453 QVU786451:QVU786453 RFQ786451:RFQ786453 RPM786451:RPM786453 RZI786451:RZI786453 SJE786451:SJE786453 STA786451:STA786453 TCW786451:TCW786453 TMS786451:TMS786453 TWO786451:TWO786453 UGK786451:UGK786453 UQG786451:UQG786453 VAC786451:VAC786453 VJY786451:VJY786453 VTU786451:VTU786453 WDQ786451:WDQ786453 WNM786451:WNM786453 WXI786451:WXI786453 X851987:X851989 KW851987:KW851989 US851987:US851989 AEO851987:AEO851989 AOK851987:AOK851989 AYG851987:AYG851989 BIC851987:BIC851989 BRY851987:BRY851989 CBU851987:CBU851989 CLQ851987:CLQ851989 CVM851987:CVM851989 DFI851987:DFI851989 DPE851987:DPE851989 DZA851987:DZA851989 EIW851987:EIW851989 ESS851987:ESS851989 FCO851987:FCO851989 FMK851987:FMK851989 FWG851987:FWG851989 GGC851987:GGC851989 GPY851987:GPY851989 GZU851987:GZU851989 HJQ851987:HJQ851989 HTM851987:HTM851989 IDI851987:IDI851989 INE851987:INE851989 IXA851987:IXA851989 JGW851987:JGW851989 JQS851987:JQS851989 KAO851987:KAO851989 KKK851987:KKK851989 KUG851987:KUG851989 LEC851987:LEC851989 LNY851987:LNY851989 LXU851987:LXU851989 MHQ851987:MHQ851989 MRM851987:MRM851989 NBI851987:NBI851989 NLE851987:NLE851989 NVA851987:NVA851989 OEW851987:OEW851989 OOS851987:OOS851989 OYO851987:OYO851989 PIK851987:PIK851989 PSG851987:PSG851989 QCC851987:QCC851989 QLY851987:QLY851989 QVU851987:QVU851989 RFQ851987:RFQ851989 RPM851987:RPM851989 RZI851987:RZI851989 SJE851987:SJE851989 STA851987:STA851989 TCW851987:TCW851989 TMS851987:TMS851989 TWO851987:TWO851989 UGK851987:UGK851989 UQG851987:UQG851989 VAC851987:VAC851989 VJY851987:VJY851989 VTU851987:VTU851989 WDQ851987:WDQ851989 WNM851987:WNM851989 WXI851987:WXI851989 X917523:X917525 KW917523:KW917525 US917523:US917525 AEO917523:AEO917525 AOK917523:AOK917525 AYG917523:AYG917525 BIC917523:BIC917525 BRY917523:BRY917525 CBU917523:CBU917525 CLQ917523:CLQ917525 CVM917523:CVM917525 DFI917523:DFI917525 DPE917523:DPE917525 DZA917523:DZA917525 EIW917523:EIW917525 ESS917523:ESS917525 FCO917523:FCO917525 FMK917523:FMK917525 FWG917523:FWG917525 GGC917523:GGC917525 GPY917523:GPY917525 GZU917523:GZU917525 HJQ917523:HJQ917525 HTM917523:HTM917525 IDI917523:IDI917525 INE917523:INE917525 IXA917523:IXA917525 JGW917523:JGW917525 JQS917523:JQS917525 KAO917523:KAO917525 KKK917523:KKK917525 KUG917523:KUG917525 LEC917523:LEC917525 LNY917523:LNY917525 LXU917523:LXU917525 MHQ917523:MHQ917525 MRM917523:MRM917525 NBI917523:NBI917525 NLE917523:NLE917525 NVA917523:NVA917525 OEW917523:OEW917525 OOS917523:OOS917525 OYO917523:OYO917525 PIK917523:PIK917525 PSG917523:PSG917525 QCC917523:QCC917525 QLY917523:QLY917525 QVU917523:QVU917525 RFQ917523:RFQ917525 RPM917523:RPM917525 RZI917523:RZI917525 SJE917523:SJE917525 STA917523:STA917525 TCW917523:TCW917525 TMS917523:TMS917525 TWO917523:TWO917525 UGK917523:UGK917525 UQG917523:UQG917525 VAC917523:VAC917525 VJY917523:VJY917525 VTU917523:VTU917525 WDQ917523:WDQ917525 WNM917523:WNM917525 WXI917523:WXI917525 X983059:X983061 KW983059:KW983061 US983059:US983061 AEO983059:AEO983061 AOK983059:AOK983061 AYG983059:AYG983061 BIC983059:BIC983061 BRY983059:BRY983061 CBU983059:CBU983061 CLQ983059:CLQ983061 CVM983059:CVM983061 DFI983059:DFI983061 DPE983059:DPE983061 DZA983059:DZA983061 EIW983059:EIW983061 ESS983059:ESS983061 FCO983059:FCO983061 FMK983059:FMK983061 FWG983059:FWG983061 GGC983059:GGC983061 GPY983059:GPY983061 GZU983059:GZU983061 HJQ983059:HJQ983061 HTM983059:HTM983061 IDI983059:IDI983061 INE983059:INE983061 IXA983059:IXA983061 JGW983059:JGW983061 JQS983059:JQS983061 KAO983059:KAO983061 KKK983059:KKK983061 KUG983059:KUG983061 LEC983059:LEC983061 LNY983059:LNY983061 LXU983059:LXU983061 MHQ983059:MHQ983061 MRM983059:MRM983061 NBI983059:NBI983061 NLE983059:NLE983061 NVA983059:NVA983061 OEW983059:OEW983061 OOS983059:OOS983061 OYO983059:OYO983061 PIK983059:PIK983061 PSG983059:PSG983061 QCC983059:QCC983061 QLY983059:QLY983061 QVU983059:QVU983061 RFQ983059:RFQ983061 RPM983059:RPM983061 RZI983059:RZI983061 SJE983059:SJE983061 STA983059:STA983061 TCW983059:TCW983061 TMS983059:TMS983061 TWO983059:TWO983061 UGK983059:UGK983061 UQG983059:UQG983061 VAC983059:VAC983061 VJY983059:VJY983061 VTU983059:VTU983061 WDQ983059:WDQ983061 WNM983059:WNM983061 WXI983059:WXI983061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59:WXK983060 Z196627:Z196628 KY65555:KY65556 UU65555:UU65556 AEQ65555:AEQ65556 AOM65555:AOM65556 AYI65555:AYI65556 BIE65555:BIE65556 BSA65555:BSA65556 CBW65555:CBW65556 CLS65555:CLS65556 CVO65555:CVO65556 DFK65555:DFK65556 DPG65555:DPG65556 DZC65555:DZC65556 EIY65555:EIY65556 ESU65555:ESU65556 FCQ65555:FCQ65556 FMM65555:FMM65556 FWI65555:FWI65556 GGE65555:GGE65556 GQA65555:GQA65556 GZW65555:GZW65556 HJS65555:HJS65556 HTO65555:HTO65556 IDK65555:IDK65556 ING65555:ING65556 IXC65555:IXC65556 JGY65555:JGY65556 JQU65555:JQU65556 KAQ65555:KAQ65556 KKM65555:KKM65556 KUI65555:KUI65556 LEE65555:LEE65556 LOA65555:LOA65556 LXW65555:LXW65556 MHS65555:MHS65556 MRO65555:MRO65556 NBK65555:NBK65556 NLG65555:NLG65556 NVC65555:NVC65556 OEY65555:OEY65556 OOU65555:OOU65556 OYQ65555:OYQ65556 PIM65555:PIM65556 PSI65555:PSI65556 QCE65555:QCE65556 QMA65555:QMA65556 QVW65555:QVW65556 RFS65555:RFS65556 RPO65555:RPO65556 RZK65555:RZK65556 SJG65555:SJG65556 STC65555:STC65556 TCY65555:TCY65556 TMU65555:TMU65556 TWQ65555:TWQ65556 UGM65555:UGM65556 UQI65555:UQI65556 VAE65555:VAE65556 VKA65555:VKA65556 VTW65555:VTW65556 WDS65555:WDS65556 WNO65555:WNO65556 WXK65555:WXK65556 Z262163:Z262164 KY131091:KY131092 UU131091:UU131092 AEQ131091:AEQ131092 AOM131091:AOM131092 AYI131091:AYI131092 BIE131091:BIE131092 BSA131091:BSA131092 CBW131091:CBW131092 CLS131091:CLS131092 CVO131091:CVO131092 DFK131091:DFK131092 DPG131091:DPG131092 DZC131091:DZC131092 EIY131091:EIY131092 ESU131091:ESU131092 FCQ131091:FCQ131092 FMM131091:FMM131092 FWI131091:FWI131092 GGE131091:GGE131092 GQA131091:GQA131092 GZW131091:GZW131092 HJS131091:HJS131092 HTO131091:HTO131092 IDK131091:IDK131092 ING131091:ING131092 IXC131091:IXC131092 JGY131091:JGY131092 JQU131091:JQU131092 KAQ131091:KAQ131092 KKM131091:KKM131092 KUI131091:KUI131092 LEE131091:LEE131092 LOA131091:LOA131092 LXW131091:LXW131092 MHS131091:MHS131092 MRO131091:MRO131092 NBK131091:NBK131092 NLG131091:NLG131092 NVC131091:NVC131092 OEY131091:OEY131092 OOU131091:OOU131092 OYQ131091:OYQ131092 PIM131091:PIM131092 PSI131091:PSI131092 QCE131091:QCE131092 QMA131091:QMA131092 QVW131091:QVW131092 RFS131091:RFS131092 RPO131091:RPO131092 RZK131091:RZK131092 SJG131091:SJG131092 STC131091:STC131092 TCY131091:TCY131092 TMU131091:TMU131092 TWQ131091:TWQ131092 UGM131091:UGM131092 UQI131091:UQI131092 VAE131091:VAE131092 VKA131091:VKA131092 VTW131091:VTW131092 WDS131091:WDS131092 WNO131091:WNO131092 WXK131091:WXK131092 Z327699:Z327700 KY196627:KY196628 UU196627:UU196628 AEQ196627:AEQ196628 AOM196627:AOM196628 AYI196627:AYI196628 BIE196627:BIE196628 BSA196627:BSA196628 CBW196627:CBW196628 CLS196627:CLS196628 CVO196627:CVO196628 DFK196627:DFK196628 DPG196627:DPG196628 DZC196627:DZC196628 EIY196627:EIY196628 ESU196627:ESU196628 FCQ196627:FCQ196628 FMM196627:FMM196628 FWI196627:FWI196628 GGE196627:GGE196628 GQA196627:GQA196628 GZW196627:GZW196628 HJS196627:HJS196628 HTO196627:HTO196628 IDK196627:IDK196628 ING196627:ING196628 IXC196627:IXC196628 JGY196627:JGY196628 JQU196627:JQU196628 KAQ196627:KAQ196628 KKM196627:KKM196628 KUI196627:KUI196628 LEE196627:LEE196628 LOA196627:LOA196628 LXW196627:LXW196628 MHS196627:MHS196628 MRO196627:MRO196628 NBK196627:NBK196628 NLG196627:NLG196628 NVC196627:NVC196628 OEY196627:OEY196628 OOU196627:OOU196628 OYQ196627:OYQ196628 PIM196627:PIM196628 PSI196627:PSI196628 QCE196627:QCE196628 QMA196627:QMA196628 QVW196627:QVW196628 RFS196627:RFS196628 RPO196627:RPO196628 RZK196627:RZK196628 SJG196627:SJG196628 STC196627:STC196628 TCY196627:TCY196628 TMU196627:TMU196628 TWQ196627:TWQ196628 UGM196627:UGM196628 UQI196627:UQI196628 VAE196627:VAE196628 VKA196627:VKA196628 VTW196627:VTW196628 WDS196627:WDS196628 WNO196627:WNO196628 WXK196627:WXK196628 Z393235:Z393236 KY262163:KY262164 UU262163:UU262164 AEQ262163:AEQ262164 AOM262163:AOM262164 AYI262163:AYI262164 BIE262163:BIE262164 BSA262163:BSA262164 CBW262163:CBW262164 CLS262163:CLS262164 CVO262163:CVO262164 DFK262163:DFK262164 DPG262163:DPG262164 DZC262163:DZC262164 EIY262163:EIY262164 ESU262163:ESU262164 FCQ262163:FCQ262164 FMM262163:FMM262164 FWI262163:FWI262164 GGE262163:GGE262164 GQA262163:GQA262164 GZW262163:GZW262164 HJS262163:HJS262164 HTO262163:HTO262164 IDK262163:IDK262164 ING262163:ING262164 IXC262163:IXC262164 JGY262163:JGY262164 JQU262163:JQU262164 KAQ262163:KAQ262164 KKM262163:KKM262164 KUI262163:KUI262164 LEE262163:LEE262164 LOA262163:LOA262164 LXW262163:LXW262164 MHS262163:MHS262164 MRO262163:MRO262164 NBK262163:NBK262164 NLG262163:NLG262164 NVC262163:NVC262164 OEY262163:OEY262164 OOU262163:OOU262164 OYQ262163:OYQ262164 PIM262163:PIM262164 PSI262163:PSI262164 QCE262163:QCE262164 QMA262163:QMA262164 QVW262163:QVW262164 RFS262163:RFS262164 RPO262163:RPO262164 RZK262163:RZK262164 SJG262163:SJG262164 STC262163:STC262164 TCY262163:TCY262164 TMU262163:TMU262164 TWQ262163:TWQ262164 UGM262163:UGM262164 UQI262163:UQI262164 VAE262163:VAE262164 VKA262163:VKA262164 VTW262163:VTW262164 WDS262163:WDS262164 WNO262163:WNO262164 WXK262163:WXK262164 Z458771:Z458772 KY327699:KY327700 UU327699:UU327700 AEQ327699:AEQ327700 AOM327699:AOM327700 AYI327699:AYI327700 BIE327699:BIE327700 BSA327699:BSA327700 CBW327699:CBW327700 CLS327699:CLS327700 CVO327699:CVO327700 DFK327699:DFK327700 DPG327699:DPG327700 DZC327699:DZC327700 EIY327699:EIY327700 ESU327699:ESU327700 FCQ327699:FCQ327700 FMM327699:FMM327700 FWI327699:FWI327700 GGE327699:GGE327700 GQA327699:GQA327700 GZW327699:GZW327700 HJS327699:HJS327700 HTO327699:HTO327700 IDK327699:IDK327700 ING327699:ING327700 IXC327699:IXC327700 JGY327699:JGY327700 JQU327699:JQU327700 KAQ327699:KAQ327700 KKM327699:KKM327700 KUI327699:KUI327700 LEE327699:LEE327700 LOA327699:LOA327700 LXW327699:LXW327700 MHS327699:MHS327700 MRO327699:MRO327700 NBK327699:NBK327700 NLG327699:NLG327700 NVC327699:NVC327700 OEY327699:OEY327700 OOU327699:OOU327700 OYQ327699:OYQ327700 PIM327699:PIM327700 PSI327699:PSI327700 QCE327699:QCE327700 QMA327699:QMA327700 QVW327699:QVW327700 RFS327699:RFS327700 RPO327699:RPO327700 RZK327699:RZK327700 SJG327699:SJG327700 STC327699:STC327700 TCY327699:TCY327700 TMU327699:TMU327700 TWQ327699:TWQ327700 UGM327699:UGM327700 UQI327699:UQI327700 VAE327699:VAE327700 VKA327699:VKA327700 VTW327699:VTW327700 WDS327699:WDS327700 WNO327699:WNO327700 WXK327699:WXK327700 Z524307:Z524308 KY393235:KY393236 UU393235:UU393236 AEQ393235:AEQ393236 AOM393235:AOM393236 AYI393235:AYI393236 BIE393235:BIE393236 BSA393235:BSA393236 CBW393235:CBW393236 CLS393235:CLS393236 CVO393235:CVO393236 DFK393235:DFK393236 DPG393235:DPG393236 DZC393235:DZC393236 EIY393235:EIY393236 ESU393235:ESU393236 FCQ393235:FCQ393236 FMM393235:FMM393236 FWI393235:FWI393236 GGE393235:GGE393236 GQA393235:GQA393236 GZW393235:GZW393236 HJS393235:HJS393236 HTO393235:HTO393236 IDK393235:IDK393236 ING393235:ING393236 IXC393235:IXC393236 JGY393235:JGY393236 JQU393235:JQU393236 KAQ393235:KAQ393236 KKM393235:KKM393236 KUI393235:KUI393236 LEE393235:LEE393236 LOA393235:LOA393236 LXW393235:LXW393236 MHS393235:MHS393236 MRO393235:MRO393236 NBK393235:NBK393236 NLG393235:NLG393236 NVC393235:NVC393236 OEY393235:OEY393236 OOU393235:OOU393236 OYQ393235:OYQ393236 PIM393235:PIM393236 PSI393235:PSI393236 QCE393235:QCE393236 QMA393235:QMA393236 QVW393235:QVW393236 RFS393235:RFS393236 RPO393235:RPO393236 RZK393235:RZK393236 SJG393235:SJG393236 STC393235:STC393236 TCY393235:TCY393236 TMU393235:TMU393236 TWQ393235:TWQ393236 UGM393235:UGM393236 UQI393235:UQI393236 VAE393235:VAE393236 VKA393235:VKA393236 VTW393235:VTW393236 WDS393235:WDS393236 WNO393235:WNO393236 WXK393235:WXK393236 Z589843:Z589844 KY458771:KY458772 UU458771:UU458772 AEQ458771:AEQ458772 AOM458771:AOM458772 AYI458771:AYI458772 BIE458771:BIE458772 BSA458771:BSA458772 CBW458771:CBW458772 CLS458771:CLS458772 CVO458771:CVO458772 DFK458771:DFK458772 DPG458771:DPG458772 DZC458771:DZC458772 EIY458771:EIY458772 ESU458771:ESU458772 FCQ458771:FCQ458772 FMM458771:FMM458772 FWI458771:FWI458772 GGE458771:GGE458772 GQA458771:GQA458772 GZW458771:GZW458772 HJS458771:HJS458772 HTO458771:HTO458772 IDK458771:IDK458772 ING458771:ING458772 IXC458771:IXC458772 JGY458771:JGY458772 JQU458771:JQU458772 KAQ458771:KAQ458772 KKM458771:KKM458772 KUI458771:KUI458772 LEE458771:LEE458772 LOA458771:LOA458772 LXW458771:LXW458772 MHS458771:MHS458772 MRO458771:MRO458772 NBK458771:NBK458772 NLG458771:NLG458772 NVC458771:NVC458772 OEY458771:OEY458772 OOU458771:OOU458772 OYQ458771:OYQ458772 PIM458771:PIM458772 PSI458771:PSI458772 QCE458771:QCE458772 QMA458771:QMA458772 QVW458771:QVW458772 RFS458771:RFS458772 RPO458771:RPO458772 RZK458771:RZK458772 SJG458771:SJG458772 STC458771:STC458772 TCY458771:TCY458772 TMU458771:TMU458772 TWQ458771:TWQ458772 UGM458771:UGM458772 UQI458771:UQI458772 VAE458771:VAE458772 VKA458771:VKA458772 VTW458771:VTW458772 WDS458771:WDS458772 WNO458771:WNO458772 WXK458771:WXK458772 Z655379:Z655380 KY524307:KY524308 UU524307:UU524308 AEQ524307:AEQ524308 AOM524307:AOM524308 AYI524307:AYI524308 BIE524307:BIE524308 BSA524307:BSA524308 CBW524307:CBW524308 CLS524307:CLS524308 CVO524307:CVO524308 DFK524307:DFK524308 DPG524307:DPG524308 DZC524307:DZC524308 EIY524307:EIY524308 ESU524307:ESU524308 FCQ524307:FCQ524308 FMM524307:FMM524308 FWI524307:FWI524308 GGE524307:GGE524308 GQA524307:GQA524308 GZW524307:GZW524308 HJS524307:HJS524308 HTO524307:HTO524308 IDK524307:IDK524308 ING524307:ING524308 IXC524307:IXC524308 JGY524307:JGY524308 JQU524307:JQU524308 KAQ524307:KAQ524308 KKM524307:KKM524308 KUI524307:KUI524308 LEE524307:LEE524308 LOA524307:LOA524308 LXW524307:LXW524308 MHS524307:MHS524308 MRO524307:MRO524308 NBK524307:NBK524308 NLG524307:NLG524308 NVC524307:NVC524308 OEY524307:OEY524308 OOU524307:OOU524308 OYQ524307:OYQ524308 PIM524307:PIM524308 PSI524307:PSI524308 QCE524307:QCE524308 QMA524307:QMA524308 QVW524307:QVW524308 RFS524307:RFS524308 RPO524307:RPO524308 RZK524307:RZK524308 SJG524307:SJG524308 STC524307:STC524308 TCY524307:TCY524308 TMU524307:TMU524308 TWQ524307:TWQ524308 UGM524307:UGM524308 UQI524307:UQI524308 VAE524307:VAE524308 VKA524307:VKA524308 VTW524307:VTW524308 WDS524307:WDS524308 WNO524307:WNO524308 WXK524307:WXK524308 Z720915:Z720916 KY589843:KY589844 UU589843:UU589844 AEQ589843:AEQ589844 AOM589843:AOM589844 AYI589843:AYI589844 BIE589843:BIE589844 BSA589843:BSA589844 CBW589843:CBW589844 CLS589843:CLS589844 CVO589843:CVO589844 DFK589843:DFK589844 DPG589843:DPG589844 DZC589843:DZC589844 EIY589843:EIY589844 ESU589843:ESU589844 FCQ589843:FCQ589844 FMM589843:FMM589844 FWI589843:FWI589844 GGE589843:GGE589844 GQA589843:GQA589844 GZW589843:GZW589844 HJS589843:HJS589844 HTO589843:HTO589844 IDK589843:IDK589844 ING589843:ING589844 IXC589843:IXC589844 JGY589843:JGY589844 JQU589843:JQU589844 KAQ589843:KAQ589844 KKM589843:KKM589844 KUI589843:KUI589844 LEE589843:LEE589844 LOA589843:LOA589844 LXW589843:LXW589844 MHS589843:MHS589844 MRO589843:MRO589844 NBK589843:NBK589844 NLG589843:NLG589844 NVC589843:NVC589844 OEY589843:OEY589844 OOU589843:OOU589844 OYQ589843:OYQ589844 PIM589843:PIM589844 PSI589843:PSI589844 QCE589843:QCE589844 QMA589843:QMA589844 QVW589843:QVW589844 RFS589843:RFS589844 RPO589843:RPO589844 RZK589843:RZK589844 SJG589843:SJG589844 STC589843:STC589844 TCY589843:TCY589844 TMU589843:TMU589844 TWQ589843:TWQ589844 UGM589843:UGM589844 UQI589843:UQI589844 VAE589843:VAE589844 VKA589843:VKA589844 VTW589843:VTW589844 WDS589843:WDS589844 WNO589843:WNO589844 WXK589843:WXK589844 Z786451:Z786452 KY655379:KY655380 UU655379:UU655380 AEQ655379:AEQ655380 AOM655379:AOM655380 AYI655379:AYI655380 BIE655379:BIE655380 BSA655379:BSA655380 CBW655379:CBW655380 CLS655379:CLS655380 CVO655379:CVO655380 DFK655379:DFK655380 DPG655379:DPG655380 DZC655379:DZC655380 EIY655379:EIY655380 ESU655379:ESU655380 FCQ655379:FCQ655380 FMM655379:FMM655380 FWI655379:FWI655380 GGE655379:GGE655380 GQA655379:GQA655380 GZW655379:GZW655380 HJS655379:HJS655380 HTO655379:HTO655380 IDK655379:IDK655380 ING655379:ING655380 IXC655379:IXC655380 JGY655379:JGY655380 JQU655379:JQU655380 KAQ655379:KAQ655380 KKM655379:KKM655380 KUI655379:KUI655380 LEE655379:LEE655380 LOA655379:LOA655380 LXW655379:LXW655380 MHS655379:MHS655380 MRO655379:MRO655380 NBK655379:NBK655380 NLG655379:NLG655380 NVC655379:NVC655380 OEY655379:OEY655380 OOU655379:OOU655380 OYQ655379:OYQ655380 PIM655379:PIM655380 PSI655379:PSI655380 QCE655379:QCE655380 QMA655379:QMA655380 QVW655379:QVW655380 RFS655379:RFS655380 RPO655379:RPO655380 RZK655379:RZK655380 SJG655379:SJG655380 STC655379:STC655380 TCY655379:TCY655380 TMU655379:TMU655380 TWQ655379:TWQ655380 UGM655379:UGM655380 UQI655379:UQI655380 VAE655379:VAE655380 VKA655379:VKA655380 VTW655379:VTW655380 WDS655379:WDS655380 WNO655379:WNO655380 WXK655379:WXK655380 Z851987:Z851988 KY720915:KY720916 UU720915:UU720916 AEQ720915:AEQ720916 AOM720915:AOM720916 AYI720915:AYI720916 BIE720915:BIE720916 BSA720915:BSA720916 CBW720915:CBW720916 CLS720915:CLS720916 CVO720915:CVO720916 DFK720915:DFK720916 DPG720915:DPG720916 DZC720915:DZC720916 EIY720915:EIY720916 ESU720915:ESU720916 FCQ720915:FCQ720916 FMM720915:FMM720916 FWI720915:FWI720916 GGE720915:GGE720916 GQA720915:GQA720916 GZW720915:GZW720916 HJS720915:HJS720916 HTO720915:HTO720916 IDK720915:IDK720916 ING720915:ING720916 IXC720915:IXC720916 JGY720915:JGY720916 JQU720915:JQU720916 KAQ720915:KAQ720916 KKM720915:KKM720916 KUI720915:KUI720916 LEE720915:LEE720916 LOA720915:LOA720916 LXW720915:LXW720916 MHS720915:MHS720916 MRO720915:MRO720916 NBK720915:NBK720916 NLG720915:NLG720916 NVC720915:NVC720916 OEY720915:OEY720916 OOU720915:OOU720916 OYQ720915:OYQ720916 PIM720915:PIM720916 PSI720915:PSI720916 QCE720915:QCE720916 QMA720915:QMA720916 QVW720915:QVW720916 RFS720915:RFS720916 RPO720915:RPO720916 RZK720915:RZK720916 SJG720915:SJG720916 STC720915:STC720916 TCY720915:TCY720916 TMU720915:TMU720916 TWQ720915:TWQ720916 UGM720915:UGM720916 UQI720915:UQI720916 VAE720915:VAE720916 VKA720915:VKA720916 VTW720915:VTW720916 WDS720915:WDS720916 WNO720915:WNO720916 WXK720915:WXK720916 Z917523:Z917524 KY786451:KY786452 UU786451:UU786452 AEQ786451:AEQ786452 AOM786451:AOM786452 AYI786451:AYI786452 BIE786451:BIE786452 BSA786451:BSA786452 CBW786451:CBW786452 CLS786451:CLS786452 CVO786451:CVO786452 DFK786451:DFK786452 DPG786451:DPG786452 DZC786451:DZC786452 EIY786451:EIY786452 ESU786451:ESU786452 FCQ786451:FCQ786452 FMM786451:FMM786452 FWI786451:FWI786452 GGE786451:GGE786452 GQA786451:GQA786452 GZW786451:GZW786452 HJS786451:HJS786452 HTO786451:HTO786452 IDK786451:IDK786452 ING786451:ING786452 IXC786451:IXC786452 JGY786451:JGY786452 JQU786451:JQU786452 KAQ786451:KAQ786452 KKM786451:KKM786452 KUI786451:KUI786452 LEE786451:LEE786452 LOA786451:LOA786452 LXW786451:LXW786452 MHS786451:MHS786452 MRO786451:MRO786452 NBK786451:NBK786452 NLG786451:NLG786452 NVC786451:NVC786452 OEY786451:OEY786452 OOU786451:OOU786452 OYQ786451:OYQ786452 PIM786451:PIM786452 PSI786451:PSI786452 QCE786451:QCE786452 QMA786451:QMA786452 QVW786451:QVW786452 RFS786451:RFS786452 RPO786451:RPO786452 RZK786451:RZK786452 SJG786451:SJG786452 STC786451:STC786452 TCY786451:TCY786452 TMU786451:TMU786452 TWQ786451:TWQ786452 UGM786451:UGM786452 UQI786451:UQI786452 VAE786451:VAE786452 VKA786451:VKA786452 VTW786451:VTW786452 WDS786451:WDS786452 WNO786451:WNO786452 WXK786451:WXK786452 Z983059:Z983060 KY851987:KY851988 UU851987:UU851988 AEQ851987:AEQ851988 AOM851987:AOM851988 AYI851987:AYI851988 BIE851987:BIE851988 BSA851987:BSA851988 CBW851987:CBW851988 CLS851987:CLS851988 CVO851987:CVO851988 DFK851987:DFK851988 DPG851987:DPG851988 DZC851987:DZC851988 EIY851987:EIY851988 ESU851987:ESU851988 FCQ851987:FCQ851988 FMM851987:FMM851988 FWI851987:FWI851988 GGE851987:GGE851988 GQA851987:GQA851988 GZW851987:GZW851988 HJS851987:HJS851988 HTO851987:HTO851988 IDK851987:IDK851988 ING851987:ING851988 IXC851987:IXC851988 JGY851987:JGY851988 JQU851987:JQU851988 KAQ851987:KAQ851988 KKM851987:KKM851988 KUI851987:KUI851988 LEE851987:LEE851988 LOA851987:LOA851988 LXW851987:LXW851988 MHS851987:MHS851988 MRO851987:MRO851988 NBK851987:NBK851988 NLG851987:NLG851988 NVC851987:NVC851988 OEY851987:OEY851988 OOU851987:OOU851988 OYQ851987:OYQ851988 PIM851987:PIM851988 PSI851987:PSI851988 QCE851987:QCE851988 QMA851987:QMA851988 QVW851987:QVW851988 RFS851987:RFS851988 RPO851987:RPO851988 RZK851987:RZK851988 SJG851987:SJG851988 STC851987:STC851988 TCY851987:TCY851988 TMU851987:TMU851988 TWQ851987:TWQ851988 UGM851987:UGM851988 UQI851987:UQI851988 VAE851987:VAE851988 VKA851987:VKA851988 VTW851987:VTW851988 WDS851987:WDS851988 WNO851987:WNO851988 WXK851987:WXK851988 Z65555:Z65556 KY917523:KY917524 UU917523:UU917524 AEQ917523:AEQ917524 AOM917523:AOM917524 AYI917523:AYI917524 BIE917523:BIE917524 BSA917523:BSA917524 CBW917523:CBW917524 CLS917523:CLS917524 CVO917523:CVO917524 DFK917523:DFK917524 DPG917523:DPG917524 DZC917523:DZC917524 EIY917523:EIY917524 ESU917523:ESU917524 FCQ917523:FCQ917524 FMM917523:FMM917524 FWI917523:FWI917524 GGE917523:GGE917524 GQA917523:GQA917524 GZW917523:GZW917524 HJS917523:HJS917524 HTO917523:HTO917524 IDK917523:IDK917524 ING917523:ING917524 IXC917523:IXC917524 JGY917523:JGY917524 JQU917523:JQU917524 KAQ917523:KAQ917524 KKM917523:KKM917524 KUI917523:KUI917524 LEE917523:LEE917524 LOA917523:LOA917524 LXW917523:LXW917524 MHS917523:MHS917524 MRO917523:MRO917524 NBK917523:NBK917524 NLG917523:NLG917524 NVC917523:NVC917524 OEY917523:OEY917524 OOU917523:OOU917524 OYQ917523:OYQ917524 PIM917523:PIM917524 PSI917523:PSI917524 QCE917523:QCE917524 QMA917523:QMA917524 QVW917523:QVW917524 RFS917523:RFS917524 RPO917523:RPO917524 RZK917523:RZK917524 SJG917523:SJG917524 STC917523:STC917524 TCY917523:TCY917524 TMU917523:TMU917524 TWQ917523:TWQ917524 UGM917523:UGM917524 UQI917523:UQI917524 VAE917523:VAE917524 VKA917523:VKA917524 VTW917523:VTW917524 WDS917523:WDS917524 WNO917523:WNO917524 WXK917523:WXK917524 KY983059:KY983060 UU983059:UU983060 AEQ983059:AEQ983060 AOM983059:AOM983060 AYI983059:AYI983060 BIE983059:BIE983060 BSA983059:BSA983060 CBW983059:CBW983060 CLS983059:CLS983060 CVO983059:CVO983060 DFK983059:DFK983060 DPG983059:DPG983060 DZC983059:DZC983060 EIY983059:EIY983060 ESU983059:ESU983060 FCQ983059:FCQ983060 FMM983059:FMM983060 FWI983059:FWI983060 GGE983059:GGE983060 GQA983059:GQA983060 GZW983059:GZW983060 HJS983059:HJS983060 HTO983059:HTO983060 IDK983059:IDK983060 ING983059:ING983060 IXC983059:IXC983060 JGY983059:JGY983060 JQU983059:JQU983060 KAQ983059:KAQ983060 KKM983059:KKM983060 KUI983059:KUI983060 LEE983059:LEE983060 LOA983059:LOA983060 LXW983059:LXW983060 MHS983059:MHS983060 MRO983059:MRO983060 NBK983059:NBK983060 NLG983059:NLG983060 NVC983059:NVC983060 OEY983059:OEY983060 OOU983059:OOU983060 OYQ983059:OYQ983060 PIM983059:PIM983060 PSI983059:PSI983060 QCE983059:QCE983060 QMA983059:QMA983060 QVW983059:QVW983060 RFS983059:RFS983060 RPO983059:RPO983060 RZK983059:RZK983060 SJG983059:SJG983060 STC983059:STC983060 TCY983059:TCY983060 TMU983059:TMU983060 TWQ983059:TWQ983060 UGM983059:UGM983060 UQI983059:UQI983060 VAE983059:VAE983060 VKA983059:VKA983060 VTW983059:VTW983060 WDS983059:WDS983060 WNO983059:WNO983060 Z24 KY24 WNM24:WNM25 X24:X25 WXI24:WXI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65555:AX65556 AX131091:AX131092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196627:BJ196628 BJ262163:BJ262164 BJ327699:BJ327700 BJ393235:BJ393236 BJ458771:BJ458772 BJ524307:BJ524308 BJ589843:BJ589844 BJ655379:BJ655380 BJ720915:BJ720916 BJ786451:BJ786452 BJ851987:BJ851988 BJ917523:BJ917524 BJ983059:BJ983060 BJ65555:BJ65556 BJ131091:BJ131092 BJ24 BH24:BH25"/>
    <dataValidation type="textLength" operator="lessThanOrEqual" allowBlank="1" showInputMessage="1" showErrorMessage="1" errorTitle="Ошибка" error="Допускается ввод не более 900 символов!" prompt="Укажите поставщика" sqref="WWX983060 M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M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M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M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M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M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M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M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M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M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M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M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M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M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M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92" t="s">
        <v>469</v>
      </c>
      <c r="G2" s="1393"/>
      <c r="H2" s="1394"/>
      <c r="I2" s="406"/>
    </row>
    <row r="3" spans="1:20" ht="3" customHeight="1"/>
    <row r="4" spans="1:20" s="182" customFormat="1" ht="11.25">
      <c r="A4" s="206"/>
      <c r="B4" s="206"/>
      <c r="C4" s="206"/>
      <c r="D4" s="206"/>
      <c r="F4" s="1350" t="s">
        <v>444</v>
      </c>
      <c r="G4" s="1350"/>
      <c r="H4" s="1350"/>
      <c r="I4" s="139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39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23.09.2019</v>
      </c>
      <c r="I7" s="188" t="s">
        <v>471</v>
      </c>
      <c r="J7" s="311"/>
      <c r="K7" s="206"/>
      <c r="L7" s="206"/>
      <c r="M7" s="206"/>
      <c r="N7" s="206"/>
      <c r="O7" s="206"/>
      <c r="P7" s="206"/>
      <c r="Q7" s="206"/>
      <c r="R7" s="206"/>
      <c r="S7" s="206"/>
      <c r="T7" s="206"/>
    </row>
    <row r="8" spans="1:20" s="182" customFormat="1" ht="45">
      <c r="A8" s="139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39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39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396"/>
      <c r="B11" s="1396">
        <v>1</v>
      </c>
      <c r="C11" s="320"/>
      <c r="D11" s="320"/>
      <c r="F11" s="312" t="e">
        <f ca="1">"4."&amp;mergeValue(A11) &amp;"."&amp;mergeValue(B11)</f>
        <v>#NAME?</v>
      </c>
      <c r="G11" s="304" t="s">
        <v>569</v>
      </c>
      <c r="H11" s="297" t="str">
        <f>IF(region_name="","",region_name)</f>
        <v>Ленинградская область</v>
      </c>
      <c r="I11" s="188" t="s">
        <v>477</v>
      </c>
      <c r="J11" s="311"/>
      <c r="K11" s="206"/>
      <c r="L11" s="206"/>
      <c r="M11" s="206"/>
      <c r="N11" s="206"/>
      <c r="O11" s="206"/>
      <c r="P11" s="206"/>
      <c r="Q11" s="206"/>
      <c r="R11" s="206"/>
      <c r="S11" s="206"/>
      <c r="T11" s="206"/>
    </row>
    <row r="12" spans="1:20" s="182" customFormat="1" ht="22.5">
      <c r="A12" s="1396"/>
      <c r="B12" s="1396"/>
      <c r="C12" s="139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396"/>
      <c r="B13" s="1396"/>
      <c r="C13" s="1396"/>
      <c r="D13" s="320">
        <v>1</v>
      </c>
      <c r="F13" s="312" t="e">
        <f ca="1">"4."&amp;mergeValue(A13) &amp;"."&amp;mergeValue(B13)&amp;"."&amp;mergeValue(C13)&amp;"."&amp;mergeValue(D13)</f>
        <v>#NAME?</v>
      </c>
      <c r="G13" s="391" t="s">
        <v>476</v>
      </c>
      <c r="H13" s="297"/>
      <c r="I13" s="1397" t="s">
        <v>568</v>
      </c>
      <c r="J13" s="311"/>
      <c r="K13" s="206"/>
      <c r="L13" s="206"/>
      <c r="M13" s="206"/>
      <c r="N13" s="206"/>
      <c r="O13" s="206"/>
      <c r="P13" s="206"/>
      <c r="Q13" s="206"/>
      <c r="R13" s="206"/>
      <c r="S13" s="206"/>
      <c r="T13" s="206"/>
    </row>
    <row r="14" spans="1:20" s="182" customFormat="1" ht="18.75">
      <c r="A14" s="1396"/>
      <c r="B14" s="1396"/>
      <c r="C14" s="1396"/>
      <c r="D14" s="320"/>
      <c r="F14" s="314"/>
      <c r="G14" s="143" t="s">
        <v>4</v>
      </c>
      <c r="H14" s="319"/>
      <c r="I14" s="1397"/>
      <c r="J14" s="311"/>
      <c r="K14" s="206"/>
      <c r="L14" s="206"/>
      <c r="M14" s="206"/>
      <c r="N14" s="206"/>
      <c r="O14" s="206"/>
      <c r="P14" s="206"/>
      <c r="Q14" s="206"/>
      <c r="R14" s="206"/>
      <c r="S14" s="206"/>
      <c r="T14" s="206"/>
    </row>
    <row r="15" spans="1:20" s="182" customFormat="1" ht="18.75">
      <c r="A15" s="1396"/>
      <c r="B15" s="1396"/>
      <c r="C15" s="320"/>
      <c r="D15" s="320"/>
      <c r="F15" s="314"/>
      <c r="G15" s="142" t="s">
        <v>400</v>
      </c>
      <c r="H15" s="315"/>
      <c r="I15" s="316"/>
      <c r="J15" s="311"/>
      <c r="K15" s="206"/>
      <c r="L15" s="206"/>
      <c r="M15" s="206"/>
      <c r="N15" s="206"/>
      <c r="O15" s="206"/>
      <c r="P15" s="206"/>
      <c r="Q15" s="206"/>
      <c r="R15" s="206"/>
      <c r="S15" s="206"/>
      <c r="T15" s="206"/>
    </row>
    <row r="16" spans="1:20" s="182" customFormat="1" ht="18.75">
      <c r="A16" s="139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391" t="s">
        <v>570</v>
      </c>
      <c r="H19" s="139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8" hidden="1" customWidth="1"/>
    <col min="7" max="8" width="7" style="474"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8"/>
    <col min="36" max="36" width="13.42578125" style="468" customWidth="1"/>
    <col min="37" max="37" width="10.5703125" style="468"/>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413" t="s">
        <v>743</v>
      </c>
      <c r="M5" s="1413"/>
      <c r="N5" s="1413"/>
      <c r="O5" s="1413"/>
      <c r="P5" s="1413"/>
      <c r="Q5" s="1413"/>
      <c r="R5" s="1413"/>
      <c r="S5" s="1413"/>
      <c r="T5" s="1413"/>
      <c r="U5" s="546"/>
      <c r="V5" s="546"/>
      <c r="W5" s="491"/>
      <c r="X5" s="491"/>
      <c r="Y5" s="552"/>
      <c r="Z5" s="552"/>
      <c r="AA5" s="552"/>
      <c r="AB5" s="552"/>
      <c r="AC5" s="552"/>
      <c r="AD5" s="552"/>
      <c r="AE5" s="465"/>
    </row>
    <row r="6" spans="1:37" ht="3" customHeight="1">
      <c r="J6" s="450"/>
      <c r="K6" s="450"/>
      <c r="L6" s="446"/>
      <c r="M6" s="446"/>
      <c r="N6" s="446"/>
      <c r="O6" s="449"/>
      <c r="P6" s="449"/>
      <c r="Q6" s="449"/>
      <c r="R6" s="449"/>
      <c r="S6" s="449"/>
      <c r="T6" s="449"/>
      <c r="U6" s="446"/>
    </row>
    <row r="7" spans="1:37"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37" s="460" customFormat="1" ht="18.75">
      <c r="A8" s="473"/>
      <c r="B8" s="473"/>
      <c r="C8" s="473"/>
      <c r="D8" s="473"/>
      <c r="E8" s="473"/>
      <c r="F8" s="473"/>
      <c r="G8" s="473"/>
      <c r="H8" s="473"/>
      <c r="L8" s="467"/>
      <c r="M8" s="1150" t="str">
        <f>"Дата подачи заявления об "&amp;IF(datePr_ch="","утверждении","изменении") &amp; " тарифов"</f>
        <v>Дата подачи заявления об изменении тарифов</v>
      </c>
      <c r="N8" s="1420" t="str">
        <f>IF(datePr_ch="",IF(datePr="","",datePr),datePr_ch)</f>
        <v>19.09.2019</v>
      </c>
      <c r="O8" s="1420"/>
      <c r="P8" s="1420"/>
      <c r="Q8" s="1420"/>
      <c r="R8" s="1420"/>
      <c r="S8" s="1420"/>
      <c r="T8" s="1420"/>
      <c r="U8" s="633"/>
      <c r="V8" s="537"/>
      <c r="W8" s="537"/>
      <c r="X8" s="537"/>
      <c r="Y8" s="537"/>
      <c r="Z8" s="537"/>
      <c r="AA8" s="537"/>
      <c r="AH8" s="473"/>
      <c r="AI8" s="473"/>
      <c r="AJ8" s="473"/>
      <c r="AK8" s="473"/>
    </row>
    <row r="9" spans="1:37" s="460" customFormat="1" ht="18.75">
      <c r="A9" s="473"/>
      <c r="B9" s="473"/>
      <c r="C9" s="473"/>
      <c r="D9" s="473"/>
      <c r="E9" s="473"/>
      <c r="F9" s="473"/>
      <c r="G9" s="473"/>
      <c r="H9" s="473"/>
      <c r="L9" s="520"/>
      <c r="M9" s="1150" t="str">
        <f>"Номер подачи заявления об "&amp;IF(numberPr_ch="","утверждении","изменении") &amp; " тарифов"</f>
        <v>Номер подачи заявления об изменении тарифов</v>
      </c>
      <c r="N9" s="1420" t="str">
        <f>IF(numberPr_ch="",IF(numberPr="","",numberPr),numberPr_ch)</f>
        <v>01-13/38443</v>
      </c>
      <c r="O9" s="1420"/>
      <c r="P9" s="1420"/>
      <c r="Q9" s="1420"/>
      <c r="R9" s="1420"/>
      <c r="S9" s="1420"/>
      <c r="T9" s="1420"/>
      <c r="U9" s="633"/>
      <c r="V9" s="537"/>
      <c r="W9" s="537"/>
      <c r="X9" s="537"/>
      <c r="Y9" s="537"/>
      <c r="Z9" s="537"/>
      <c r="AA9" s="537"/>
      <c r="AH9" s="473"/>
      <c r="AI9" s="473"/>
      <c r="AJ9" s="473"/>
      <c r="AK9" s="473"/>
    </row>
    <row r="10" spans="1:37"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37" s="733" customFormat="1" ht="18.75" hidden="1">
      <c r="A11" s="734"/>
      <c r="B11" s="734"/>
      <c r="C11" s="734"/>
      <c r="D11" s="734"/>
      <c r="E11" s="734"/>
      <c r="F11" s="734"/>
      <c r="G11" s="734"/>
      <c r="H11" s="734"/>
      <c r="L11" s="722"/>
      <c r="M11" s="711"/>
      <c r="N11" s="710"/>
      <c r="O11" s="710"/>
      <c r="P11" s="710"/>
      <c r="Q11" s="710"/>
      <c r="R11" s="710"/>
      <c r="S11" s="710"/>
      <c r="T11" s="710"/>
      <c r="U11" s="633"/>
      <c r="Z11" s="732" t="s">
        <v>634</v>
      </c>
      <c r="AA11" s="732" t="s">
        <v>635</v>
      </c>
      <c r="AH11" s="734"/>
      <c r="AI11" s="734"/>
      <c r="AJ11" s="734"/>
      <c r="AK11" s="734"/>
    </row>
    <row r="12" spans="1:37" s="460" customFormat="1" ht="11.25" hidden="1">
      <c r="A12" s="473"/>
      <c r="B12" s="473"/>
      <c r="C12" s="473"/>
      <c r="D12" s="473"/>
      <c r="E12" s="473"/>
      <c r="F12" s="473"/>
      <c r="G12" s="473"/>
      <c r="H12" s="473"/>
      <c r="L12" s="1414"/>
      <c r="M12" s="1414"/>
      <c r="N12" s="534"/>
      <c r="O12" s="1446"/>
      <c r="P12" s="1446"/>
      <c r="Q12" s="1446"/>
      <c r="R12" s="1446"/>
      <c r="S12" s="1446"/>
      <c r="T12" s="1446"/>
      <c r="U12" s="455"/>
      <c r="AE12" s="471" t="s">
        <v>370</v>
      </c>
      <c r="AH12" s="473"/>
      <c r="AI12" s="473"/>
      <c r="AJ12" s="473"/>
      <c r="AK12" s="473"/>
    </row>
    <row r="13" spans="1:37">
      <c r="J13" s="450"/>
      <c r="K13" s="450"/>
      <c r="L13" s="446"/>
      <c r="M13" s="446"/>
      <c r="N13" s="446"/>
      <c r="O13" s="1441"/>
      <c r="P13" s="1441"/>
      <c r="Q13" s="1441"/>
      <c r="R13" s="1441"/>
      <c r="S13" s="1441"/>
      <c r="T13" s="1441"/>
      <c r="U13" s="566"/>
      <c r="Z13" s="1441"/>
      <c r="AA13" s="1441"/>
      <c r="AB13" s="1441"/>
      <c r="AC13" s="1441"/>
      <c r="AD13" s="1441"/>
      <c r="AE13" s="1441"/>
    </row>
    <row r="14" spans="1:37">
      <c r="J14" s="450"/>
      <c r="K14" s="450"/>
      <c r="L14" s="1350" t="s">
        <v>444</v>
      </c>
      <c r="M14" s="1350"/>
      <c r="N14" s="1350"/>
      <c r="O14" s="1350"/>
      <c r="P14" s="1350"/>
      <c r="Q14" s="1350"/>
      <c r="R14" s="1350"/>
      <c r="S14" s="1350"/>
      <c r="T14" s="1350"/>
      <c r="U14" s="1350"/>
      <c r="V14" s="1350"/>
      <c r="W14" s="1350"/>
      <c r="X14" s="1350"/>
      <c r="Y14" s="1350"/>
      <c r="Z14" s="1350"/>
      <c r="AA14" s="1350"/>
      <c r="AB14" s="1350"/>
      <c r="AC14" s="1350"/>
      <c r="AD14" s="1350"/>
      <c r="AE14" s="1350"/>
      <c r="AF14" s="1350"/>
      <c r="AG14" s="1350" t="s">
        <v>445</v>
      </c>
    </row>
    <row r="15" spans="1:37" ht="14.25" customHeight="1">
      <c r="J15" s="450"/>
      <c r="K15" s="450"/>
      <c r="L15" s="1427" t="s">
        <v>90</v>
      </c>
      <c r="M15" s="1427" t="s">
        <v>617</v>
      </c>
      <c r="N15" s="1452" t="s">
        <v>596</v>
      </c>
      <c r="O15" s="1452"/>
      <c r="P15" s="1452"/>
      <c r="Q15" s="1452"/>
      <c r="R15" s="1452" t="s">
        <v>597</v>
      </c>
      <c r="S15" s="1452"/>
      <c r="T15" s="1452"/>
      <c r="U15" s="1452"/>
      <c r="V15" s="1452" t="s">
        <v>598</v>
      </c>
      <c r="W15" s="1452"/>
      <c r="X15" s="1452"/>
      <c r="Y15" s="1452"/>
      <c r="Z15" s="1427" t="s">
        <v>603</v>
      </c>
      <c r="AA15" s="1427"/>
      <c r="AB15" s="1427"/>
      <c r="AC15" s="1427"/>
      <c r="AD15" s="1427"/>
      <c r="AE15" s="1427" t="s">
        <v>338</v>
      </c>
      <c r="AF15" s="1440" t="s">
        <v>273</v>
      </c>
      <c r="AG15" s="1350"/>
    </row>
    <row r="16" spans="1:37" s="491" customFormat="1" ht="27.75" customHeight="1">
      <c r="A16" s="552"/>
      <c r="B16" s="552"/>
      <c r="C16" s="552"/>
      <c r="D16" s="552"/>
      <c r="E16" s="552"/>
      <c r="F16" s="552"/>
      <c r="G16" s="558"/>
      <c r="H16" s="558"/>
      <c r="I16" s="499"/>
      <c r="J16" s="497"/>
      <c r="K16" s="497"/>
      <c r="L16" s="1427"/>
      <c r="M16" s="1427"/>
      <c r="N16" s="1452"/>
      <c r="O16" s="1452"/>
      <c r="P16" s="1452"/>
      <c r="Q16" s="1452"/>
      <c r="R16" s="1452"/>
      <c r="S16" s="1452"/>
      <c r="T16" s="1452"/>
      <c r="U16" s="1452"/>
      <c r="V16" s="1452"/>
      <c r="W16" s="1452"/>
      <c r="X16" s="1452"/>
      <c r="Y16" s="1452"/>
      <c r="Z16" s="1350" t="s">
        <v>620</v>
      </c>
      <c r="AA16" s="1350"/>
      <c r="AB16" s="1350" t="s">
        <v>614</v>
      </c>
      <c r="AC16" s="1350"/>
      <c r="AD16" s="1350"/>
      <c r="AE16" s="1427"/>
      <c r="AF16" s="1440"/>
      <c r="AG16" s="1350"/>
      <c r="AH16" s="552"/>
      <c r="AI16" s="552"/>
      <c r="AJ16" s="552"/>
      <c r="AK16" s="552"/>
    </row>
    <row r="17" spans="1:37" ht="14.25" customHeight="1">
      <c r="J17" s="450"/>
      <c r="K17" s="450"/>
      <c r="L17" s="1427"/>
      <c r="M17" s="1427"/>
      <c r="N17" s="1452"/>
      <c r="O17" s="1452"/>
      <c r="P17" s="1452"/>
      <c r="Q17" s="1452"/>
      <c r="R17" s="1452"/>
      <c r="S17" s="1452"/>
      <c r="T17" s="1452"/>
      <c r="U17" s="1452"/>
      <c r="V17" s="1452"/>
      <c r="W17" s="1452"/>
      <c r="X17" s="1452"/>
      <c r="Y17" s="1452"/>
      <c r="Z17" s="502" t="s">
        <v>618</v>
      </c>
      <c r="AA17" s="502" t="s">
        <v>619</v>
      </c>
      <c r="AB17" s="504" t="s">
        <v>272</v>
      </c>
      <c r="AC17" s="1447" t="s">
        <v>271</v>
      </c>
      <c r="AD17" s="1447"/>
      <c r="AE17" s="1427"/>
      <c r="AF17" s="1440"/>
      <c r="AG17" s="1350"/>
    </row>
    <row r="18" spans="1:37">
      <c r="J18" s="450"/>
      <c r="K18" s="458">
        <v>1</v>
      </c>
      <c r="L18" s="447" t="s">
        <v>91</v>
      </c>
      <c r="M18" s="447" t="s">
        <v>47</v>
      </c>
      <c r="N18" s="1453">
        <f ca="1">OFFSET(N18,0,-1)+1</f>
        <v>3</v>
      </c>
      <c r="O18" s="1453"/>
      <c r="P18" s="1453"/>
      <c r="Q18" s="1453"/>
      <c r="R18" s="1453">
        <f ca="1">OFFSET(N18,0,0)+1</f>
        <v>4</v>
      </c>
      <c r="S18" s="1453"/>
      <c r="T18" s="1453"/>
      <c r="U18" s="1453"/>
      <c r="V18" s="638"/>
      <c r="W18" s="638"/>
      <c r="X18" s="638"/>
      <c r="Y18" s="639">
        <f ca="1">OFFSET(R18,0,0)+1</f>
        <v>5</v>
      </c>
      <c r="Z18" s="456">
        <f ca="1">OFFSET(Z18,0,-1)+1</f>
        <v>6</v>
      </c>
      <c r="AA18" s="456">
        <f ca="1">OFFSET(AA18,0,-1)+1</f>
        <v>7</v>
      </c>
      <c r="AB18" s="456">
        <f ca="1">OFFSET(AB18,0,-1)+1</f>
        <v>8</v>
      </c>
      <c r="AC18" s="1453">
        <f ca="1">OFFSET(AC18,0,-1)+1</f>
        <v>9</v>
      </c>
      <c r="AD18" s="1453"/>
      <c r="AE18" s="456">
        <f ca="1">OFFSET(AE18,0,-2)+1</f>
        <v>10</v>
      </c>
      <c r="AF18" s="491"/>
      <c r="AG18" s="456">
        <f ca="1">OFFSET(AG18,0,-2)+1</f>
        <v>11</v>
      </c>
    </row>
    <row r="19" spans="1:37" ht="22.5">
      <c r="A19" s="1398">
        <v>1</v>
      </c>
      <c r="B19" s="961"/>
      <c r="C19" s="961"/>
      <c r="D19" s="961"/>
      <c r="E19" s="961"/>
      <c r="F19" s="954"/>
      <c r="G19" s="960"/>
      <c r="H19" s="960"/>
      <c r="I19" s="942"/>
      <c r="J19" s="941"/>
      <c r="K19" s="941"/>
      <c r="L19" s="560" t="e">
        <f ca="1">mergeValue(A19)</f>
        <v>#NAME?</v>
      </c>
      <c r="M19" s="608" t="s">
        <v>19</v>
      </c>
      <c r="N19" s="1454"/>
      <c r="O19" s="1454"/>
      <c r="P19" s="1454"/>
      <c r="Q19" s="1454"/>
      <c r="R19" s="1454"/>
      <c r="S19" s="1454"/>
      <c r="T19" s="1454"/>
      <c r="U19" s="1454"/>
      <c r="V19" s="1454"/>
      <c r="W19" s="1454"/>
      <c r="X19" s="1454"/>
      <c r="Y19" s="1454"/>
      <c r="Z19" s="1454"/>
      <c r="AA19" s="1454"/>
      <c r="AB19" s="1454"/>
      <c r="AC19" s="1454"/>
      <c r="AD19" s="1454"/>
      <c r="AE19" s="1454"/>
      <c r="AF19" s="1454"/>
      <c r="AG19" s="548" t="s">
        <v>717</v>
      </c>
    </row>
    <row r="20" spans="1:37" ht="22.5">
      <c r="A20" s="1398"/>
      <c r="B20" s="1398">
        <v>1</v>
      </c>
      <c r="C20" s="961"/>
      <c r="D20" s="961"/>
      <c r="E20" s="961"/>
      <c r="F20" s="954"/>
      <c r="G20" s="963"/>
      <c r="H20" s="964"/>
      <c r="I20" s="943"/>
      <c r="J20" s="938"/>
      <c r="K20" s="936"/>
      <c r="L20" s="560" t="e">
        <f ca="1">mergeValue(A20) &amp;"."&amp; mergeValue(B20)</f>
        <v>#NAME?</v>
      </c>
      <c r="M20" s="514" t="s">
        <v>15</v>
      </c>
      <c r="N20" s="1455"/>
      <c r="O20" s="1455"/>
      <c r="P20" s="1455"/>
      <c r="Q20" s="1455"/>
      <c r="R20" s="1455"/>
      <c r="S20" s="1455"/>
      <c r="T20" s="1455"/>
      <c r="U20" s="1455"/>
      <c r="V20" s="1455"/>
      <c r="W20" s="1455"/>
      <c r="X20" s="1455"/>
      <c r="Y20" s="1455"/>
      <c r="Z20" s="1455"/>
      <c r="AA20" s="1455"/>
      <c r="AB20" s="1455"/>
      <c r="AC20" s="1455"/>
      <c r="AD20" s="1455"/>
      <c r="AE20" s="1455"/>
      <c r="AF20" s="1455"/>
      <c r="AG20" s="548" t="s">
        <v>458</v>
      </c>
    </row>
    <row r="21" spans="1:37" ht="22.5">
      <c r="A21" s="1398"/>
      <c r="B21" s="1398"/>
      <c r="C21" s="1398">
        <v>1</v>
      </c>
      <c r="D21" s="961"/>
      <c r="E21" s="961"/>
      <c r="F21" s="954"/>
      <c r="G21" s="963"/>
      <c r="H21" s="964"/>
      <c r="I21" s="943"/>
      <c r="J21" s="938"/>
      <c r="K21" s="936"/>
      <c r="L21" s="560" t="e">
        <f ca="1">mergeValue(A21) &amp;"."&amp; mergeValue(B21)&amp;"."&amp; mergeValue(C21)</f>
        <v>#NAME?</v>
      </c>
      <c r="M21" s="515" t="s">
        <v>7</v>
      </c>
      <c r="N21" s="1455"/>
      <c r="O21" s="1455"/>
      <c r="P21" s="1455"/>
      <c r="Q21" s="1455"/>
      <c r="R21" s="1455"/>
      <c r="S21" s="1455"/>
      <c r="T21" s="1455"/>
      <c r="U21" s="1455"/>
      <c r="V21" s="1455"/>
      <c r="W21" s="1455"/>
      <c r="X21" s="1455"/>
      <c r="Y21" s="1455"/>
      <c r="Z21" s="1455"/>
      <c r="AA21" s="1455"/>
      <c r="AB21" s="1455"/>
      <c r="AC21" s="1455"/>
      <c r="AD21" s="1455"/>
      <c r="AE21" s="1455"/>
      <c r="AF21" s="1455"/>
      <c r="AG21" s="548" t="s">
        <v>599</v>
      </c>
    </row>
    <row r="22" spans="1:37" ht="15" customHeight="1">
      <c r="A22" s="1398"/>
      <c r="B22" s="1398"/>
      <c r="C22" s="1398"/>
      <c r="D22" s="1398">
        <v>1</v>
      </c>
      <c r="E22" s="961"/>
      <c r="F22" s="954"/>
      <c r="G22" s="963"/>
      <c r="H22" s="964"/>
      <c r="I22" s="943"/>
      <c r="J22" s="938"/>
      <c r="K22" s="936"/>
      <c r="L22" s="560" t="e">
        <f ca="1">mergeValue(A22) &amp;"."&amp; mergeValue(B22)&amp;"."&amp; mergeValue(C22)&amp;"."&amp; mergeValue(D22)</f>
        <v>#NAME?</v>
      </c>
      <c r="M22" s="516" t="s">
        <v>21</v>
      </c>
      <c r="N22" s="1455"/>
      <c r="O22" s="1455"/>
      <c r="P22" s="1455"/>
      <c r="Q22" s="1455"/>
      <c r="R22" s="1455"/>
      <c r="S22" s="1455"/>
      <c r="T22" s="1455"/>
      <c r="U22" s="1455"/>
      <c r="V22" s="1455"/>
      <c r="W22" s="1455"/>
      <c r="X22" s="1455"/>
      <c r="Y22" s="1455"/>
      <c r="Z22" s="1455"/>
      <c r="AA22" s="1455"/>
      <c r="AB22" s="1455"/>
      <c r="AC22" s="1455"/>
      <c r="AD22" s="1455"/>
      <c r="AE22" s="1455"/>
      <c r="AF22" s="1455"/>
      <c r="AG22" s="548" t="s">
        <v>622</v>
      </c>
    </row>
    <row r="23" spans="1:37" ht="20.100000000000001" customHeight="1">
      <c r="A23" s="1398"/>
      <c r="B23" s="1398"/>
      <c r="C23" s="1398"/>
      <c r="D23" s="1398"/>
      <c r="E23" s="1398">
        <v>1</v>
      </c>
      <c r="F23" s="954"/>
      <c r="G23" s="963"/>
      <c r="H23" s="964"/>
      <c r="I23" s="965"/>
      <c r="J23" s="955"/>
      <c r="K23" s="1354"/>
      <c r="L23" s="1458" t="e">
        <f ca="1">mergeValue(A23) &amp;"."&amp; mergeValue(B23)&amp;"."&amp; mergeValue(C23)&amp;"."&amp; mergeValue(D23)&amp;"."&amp; mergeValue(E23)</f>
        <v>#NAME?</v>
      </c>
      <c r="M23" s="1459"/>
      <c r="N23" s="1406" t="s">
        <v>83</v>
      </c>
      <c r="O23" s="1465"/>
      <c r="P23" s="1463">
        <v>1</v>
      </c>
      <c r="Q23" s="1456"/>
      <c r="R23" s="1406" t="s">
        <v>83</v>
      </c>
      <c r="S23" s="1465"/>
      <c r="T23" s="1463">
        <v>1</v>
      </c>
      <c r="U23" s="1456"/>
      <c r="V23" s="1406" t="s">
        <v>83</v>
      </c>
      <c r="W23" s="529"/>
      <c r="X23" s="507">
        <v>1</v>
      </c>
      <c r="Y23" s="1035"/>
      <c r="Z23" s="636"/>
      <c r="AA23" s="636"/>
      <c r="AB23" s="1404"/>
      <c r="AC23" s="1406" t="s">
        <v>82</v>
      </c>
      <c r="AD23" s="1404"/>
      <c r="AE23" s="1406" t="s">
        <v>83</v>
      </c>
      <c r="AF23" s="545"/>
      <c r="AG23" s="1460" t="s">
        <v>621</v>
      </c>
      <c r="AH23" s="468" t="e">
        <f ca="1">strCheckDate(Z24:AF24)</f>
        <v>#NAME?</v>
      </c>
      <c r="AI23" s="472" t="str">
        <f>IF(AND(COUNTIF(AJ18:AJ27,AJ23)&gt;1,AJ23&lt;&gt;""),"ErrUnique:HasDoubleConn","")</f>
        <v/>
      </c>
      <c r="AJ23" s="472"/>
      <c r="AK23" s="472"/>
    </row>
    <row r="24" spans="1:37" ht="20.100000000000001" customHeight="1">
      <c r="A24" s="1398"/>
      <c r="B24" s="1398"/>
      <c r="C24" s="1398"/>
      <c r="D24" s="1398"/>
      <c r="E24" s="1398"/>
      <c r="F24" s="954"/>
      <c r="G24" s="963"/>
      <c r="H24" s="964"/>
      <c r="I24" s="965"/>
      <c r="J24" s="955"/>
      <c r="K24" s="1354"/>
      <c r="L24" s="1458"/>
      <c r="M24" s="1459"/>
      <c r="N24" s="1406"/>
      <c r="O24" s="1465"/>
      <c r="P24" s="1463"/>
      <c r="Q24" s="1464"/>
      <c r="R24" s="1406"/>
      <c r="S24" s="1465"/>
      <c r="T24" s="1463"/>
      <c r="U24" s="1457"/>
      <c r="V24" s="1406"/>
      <c r="W24" s="568"/>
      <c r="X24" s="533"/>
      <c r="Y24" s="533"/>
      <c r="Z24" s="539"/>
      <c r="AA24" s="570" t="str">
        <f>AB23 &amp; "-" &amp; AD23</f>
        <v>-</v>
      </c>
      <c r="AB24" s="1405"/>
      <c r="AC24" s="1406"/>
      <c r="AD24" s="1405"/>
      <c r="AE24" s="1406"/>
      <c r="AF24" s="637"/>
      <c r="AG24" s="1461"/>
      <c r="AI24" s="472"/>
      <c r="AJ24" s="472"/>
      <c r="AK24" s="472"/>
    </row>
    <row r="25" spans="1:37" ht="20.100000000000001" customHeight="1">
      <c r="A25" s="1398"/>
      <c r="B25" s="1398"/>
      <c r="C25" s="1398"/>
      <c r="D25" s="1398"/>
      <c r="E25" s="1398"/>
      <c r="F25" s="954"/>
      <c r="G25" s="963"/>
      <c r="H25" s="964"/>
      <c r="I25" s="965"/>
      <c r="J25" s="955"/>
      <c r="K25" s="1354"/>
      <c r="L25" s="1458"/>
      <c r="M25" s="1459"/>
      <c r="N25" s="1406"/>
      <c r="O25" s="1465"/>
      <c r="P25" s="1463"/>
      <c r="Q25" s="1457"/>
      <c r="R25" s="1406"/>
      <c r="S25" s="569"/>
      <c r="T25" s="526"/>
      <c r="U25" s="533"/>
      <c r="V25" s="538"/>
      <c r="W25" s="538"/>
      <c r="X25" s="538"/>
      <c r="Y25" s="538"/>
      <c r="Z25" s="539"/>
      <c r="AA25" s="539"/>
      <c r="AB25" s="540"/>
      <c r="AC25" s="532"/>
      <c r="AD25" s="532"/>
      <c r="AE25" s="540"/>
      <c r="AF25" s="532"/>
      <c r="AG25" s="1461"/>
      <c r="AI25" s="472"/>
      <c r="AJ25" s="472"/>
      <c r="AK25" s="472"/>
    </row>
    <row r="26" spans="1:37" ht="20.100000000000001" customHeight="1">
      <c r="A26" s="1398"/>
      <c r="B26" s="1398"/>
      <c r="C26" s="1398"/>
      <c r="D26" s="1398"/>
      <c r="E26" s="1398"/>
      <c r="F26" s="954"/>
      <c r="G26" s="963"/>
      <c r="H26" s="964"/>
      <c r="I26" s="965"/>
      <c r="J26" s="955"/>
      <c r="K26" s="1354"/>
      <c r="L26" s="1458"/>
      <c r="M26" s="1459"/>
      <c r="N26" s="1406"/>
      <c r="O26" s="541"/>
      <c r="P26" s="543"/>
      <c r="Q26" s="542"/>
      <c r="R26" s="538"/>
      <c r="S26" s="538"/>
      <c r="T26" s="538"/>
      <c r="U26" s="538"/>
      <c r="V26" s="538"/>
      <c r="W26" s="538"/>
      <c r="X26" s="538"/>
      <c r="Y26" s="538"/>
      <c r="Z26" s="539"/>
      <c r="AA26" s="539"/>
      <c r="AB26" s="540"/>
      <c r="AC26" s="532"/>
      <c r="AD26" s="532"/>
      <c r="AE26" s="540"/>
      <c r="AF26" s="532"/>
      <c r="AG26" s="1461"/>
      <c r="AI26" s="472"/>
      <c r="AJ26" s="472"/>
      <c r="AK26" s="472"/>
    </row>
    <row r="27" spans="1:37" s="444" customFormat="1" ht="15" customHeight="1">
      <c r="A27" s="1398"/>
      <c r="B27" s="1398"/>
      <c r="C27" s="1398"/>
      <c r="D27" s="1398"/>
      <c r="E27" s="962"/>
      <c r="F27" s="956"/>
      <c r="G27" s="958"/>
      <c r="H27" s="956"/>
      <c r="I27" s="965"/>
      <c r="J27" s="955"/>
      <c r="K27" s="949"/>
      <c r="L27" s="506"/>
      <c r="M27" s="519" t="s">
        <v>5</v>
      </c>
      <c r="N27" s="519"/>
      <c r="O27" s="519"/>
      <c r="P27" s="519"/>
      <c r="Q27" s="519"/>
      <c r="R27" s="519"/>
      <c r="S27" s="519"/>
      <c r="T27" s="519"/>
      <c r="U27" s="519"/>
      <c r="V27" s="519"/>
      <c r="W27" s="519"/>
      <c r="X27" s="519"/>
      <c r="Y27" s="519"/>
      <c r="Z27" s="519"/>
      <c r="AA27" s="519"/>
      <c r="AB27" s="519"/>
      <c r="AC27" s="519"/>
      <c r="AD27" s="519"/>
      <c r="AE27" s="519"/>
      <c r="AF27" s="519"/>
      <c r="AG27" s="1462"/>
      <c r="AH27" s="469"/>
      <c r="AI27" s="469"/>
      <c r="AJ27" s="205"/>
      <c r="AK27" s="205"/>
    </row>
    <row r="28" spans="1:37" s="444" customFormat="1" ht="15" customHeight="1">
      <c r="A28" s="1398"/>
      <c r="B28" s="1398"/>
      <c r="C28" s="1398"/>
      <c r="D28" s="962"/>
      <c r="E28" s="962"/>
      <c r="F28" s="956"/>
      <c r="G28" s="963"/>
      <c r="H28" s="956"/>
      <c r="I28" s="949"/>
      <c r="J28" s="940"/>
      <c r="K28" s="949"/>
      <c r="L28" s="506"/>
      <c r="M28" s="518" t="s">
        <v>16</v>
      </c>
      <c r="N28" s="518"/>
      <c r="O28" s="518"/>
      <c r="P28" s="518"/>
      <c r="Q28" s="518"/>
      <c r="R28" s="518"/>
      <c r="S28" s="518"/>
      <c r="T28" s="518"/>
      <c r="U28" s="518"/>
      <c r="V28" s="518"/>
      <c r="W28" s="518"/>
      <c r="X28" s="518"/>
      <c r="Y28" s="518"/>
      <c r="Z28" s="518"/>
      <c r="AA28" s="518"/>
      <c r="AB28" s="518"/>
      <c r="AC28" s="518"/>
      <c r="AD28" s="518"/>
      <c r="AE28" s="518"/>
      <c r="AF28" s="532"/>
      <c r="AG28" s="528"/>
      <c r="AH28" s="469"/>
      <c r="AI28" s="469"/>
      <c r="AJ28" s="205"/>
      <c r="AK28" s="205"/>
    </row>
    <row r="29" spans="1:37" s="444" customFormat="1" ht="15" customHeight="1">
      <c r="A29" s="1398"/>
      <c r="B29" s="1398"/>
      <c r="C29" s="962"/>
      <c r="D29" s="962"/>
      <c r="E29" s="962"/>
      <c r="F29" s="956"/>
      <c r="G29" s="963"/>
      <c r="H29" s="956"/>
      <c r="I29" s="949"/>
      <c r="J29" s="940"/>
      <c r="K29" s="949"/>
      <c r="L29" s="506"/>
      <c r="M29" s="517" t="s">
        <v>17</v>
      </c>
      <c r="N29" s="517"/>
      <c r="O29" s="517"/>
      <c r="P29" s="517"/>
      <c r="Q29" s="517"/>
      <c r="R29" s="517"/>
      <c r="S29" s="517"/>
      <c r="T29" s="517"/>
      <c r="U29" s="517"/>
      <c r="V29" s="517"/>
      <c r="W29" s="517"/>
      <c r="X29" s="517"/>
      <c r="Y29" s="517"/>
      <c r="Z29" s="513"/>
      <c r="AA29" s="513"/>
      <c r="AB29" s="540"/>
      <c r="AC29" s="532"/>
      <c r="AD29" s="531"/>
      <c r="AE29" s="517"/>
      <c r="AF29" s="532"/>
      <c r="AG29" s="528"/>
      <c r="AH29" s="469"/>
      <c r="AI29" s="469"/>
      <c r="AJ29" s="469"/>
      <c r="AK29" s="469"/>
    </row>
    <row r="30" spans="1:37" s="444" customFormat="1" ht="15" customHeight="1">
      <c r="A30" s="1398"/>
      <c r="B30" s="962"/>
      <c r="C30" s="962"/>
      <c r="D30" s="962"/>
      <c r="E30" s="962"/>
      <c r="F30" s="956"/>
      <c r="G30" s="963"/>
      <c r="H30" s="956"/>
      <c r="I30" s="949"/>
      <c r="J30" s="940"/>
      <c r="K30" s="949"/>
      <c r="L30" s="506"/>
      <c r="M30" s="526" t="s">
        <v>18</v>
      </c>
      <c r="N30" s="526"/>
      <c r="O30" s="526"/>
      <c r="P30" s="526"/>
      <c r="Q30" s="526"/>
      <c r="R30" s="526"/>
      <c r="S30" s="526"/>
      <c r="T30" s="526"/>
      <c r="U30" s="526"/>
      <c r="V30" s="526"/>
      <c r="W30" s="526"/>
      <c r="X30" s="526"/>
      <c r="Y30" s="526"/>
      <c r="Z30" s="513"/>
      <c r="AA30" s="513"/>
      <c r="AB30" s="540"/>
      <c r="AC30" s="532"/>
      <c r="AD30" s="531"/>
      <c r="AE30" s="517"/>
      <c r="AF30" s="532"/>
      <c r="AG30" s="528"/>
      <c r="AH30" s="469"/>
      <c r="AI30" s="469"/>
      <c r="AJ30" s="469"/>
      <c r="AK30" s="469"/>
    </row>
    <row r="31" spans="1:37" s="444" customFormat="1" ht="15" customHeight="1">
      <c r="A31" s="935"/>
      <c r="B31" s="935"/>
      <c r="C31" s="935"/>
      <c r="D31" s="935"/>
      <c r="E31" s="935"/>
      <c r="F31" s="935"/>
      <c r="G31" s="948"/>
      <c r="H31" s="949"/>
      <c r="I31" s="939"/>
      <c r="J31" s="940"/>
      <c r="K31" s="935"/>
      <c r="L31" s="506"/>
      <c r="M31" s="533" t="s">
        <v>307</v>
      </c>
      <c r="N31" s="533"/>
      <c r="O31" s="533"/>
      <c r="P31" s="533"/>
      <c r="Q31" s="533"/>
      <c r="R31" s="533"/>
      <c r="S31" s="533"/>
      <c r="T31" s="533"/>
      <c r="U31" s="533"/>
      <c r="V31" s="533"/>
      <c r="W31" s="533"/>
      <c r="X31" s="533"/>
      <c r="Y31" s="533"/>
      <c r="Z31" s="513"/>
      <c r="AA31" s="513"/>
      <c r="AB31" s="540"/>
      <c r="AC31" s="532"/>
      <c r="AD31" s="531"/>
      <c r="AE31" s="517"/>
      <c r="AF31" s="532"/>
      <c r="AG31" s="528"/>
      <c r="AH31" s="469"/>
      <c r="AI31" s="469"/>
      <c r="AJ31" s="469"/>
      <c r="AK31" s="469"/>
    </row>
    <row r="33" spans="12:37" ht="102" customHeight="1">
      <c r="L33" s="1">
        <v>1</v>
      </c>
      <c r="M33" s="1391" t="s">
        <v>745</v>
      </c>
      <c r="N33" s="1391"/>
      <c r="O33" s="1391"/>
      <c r="P33" s="1391"/>
      <c r="Q33" s="1391"/>
      <c r="R33" s="1391"/>
      <c r="S33" s="1391"/>
      <c r="T33" s="1391"/>
      <c r="U33" s="1391"/>
      <c r="V33" s="1391"/>
      <c r="W33" s="1391"/>
      <c r="X33" s="1391"/>
      <c r="Y33" s="1391"/>
      <c r="Z33" s="1391"/>
      <c r="AA33" s="1391"/>
      <c r="AB33" s="1391"/>
      <c r="AC33" s="1391"/>
      <c r="AD33" s="1391"/>
      <c r="AE33" s="1391"/>
      <c r="AF33" s="1391"/>
      <c r="AG33" s="1391"/>
      <c r="AH33" s="474"/>
      <c r="AI33" s="474"/>
      <c r="AJ33" s="474"/>
      <c r="AK33" s="474"/>
    </row>
    <row r="34" spans="12:37" ht="14.25" customHeight="1">
      <c r="L34" s="481"/>
      <c r="M34" s="482"/>
      <c r="N34" s="482"/>
      <c r="O34" s="482"/>
      <c r="P34" s="482"/>
      <c r="Q34" s="482"/>
      <c r="R34" s="482"/>
      <c r="S34" s="482"/>
      <c r="T34" s="482"/>
      <c r="U34" s="482"/>
      <c r="V34" s="482"/>
      <c r="W34" s="482"/>
      <c r="X34" s="482"/>
      <c r="Y34" s="482"/>
      <c r="Z34" s="485"/>
      <c r="AA34" s="485"/>
      <c r="AB34" s="485"/>
      <c r="AC34" s="485"/>
      <c r="AD34" s="485"/>
      <c r="AE34" s="485"/>
      <c r="AF34" s="485"/>
      <c r="AG34" s="485"/>
      <c r="AH34" s="486"/>
      <c r="AI34" s="486"/>
      <c r="AJ34" s="486"/>
      <c r="AK34" s="486"/>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392" t="s">
        <v>469</v>
      </c>
      <c r="G2" s="1393"/>
      <c r="H2" s="1394"/>
      <c r="I2" s="406"/>
    </row>
    <row r="3" spans="1:20" ht="3" customHeight="1"/>
    <row r="4" spans="1:20" s="182" customFormat="1" ht="11.25">
      <c r="A4" s="206"/>
      <c r="B4" s="206"/>
      <c r="C4" s="206"/>
      <c r="D4" s="206"/>
      <c r="F4" s="1350" t="s">
        <v>444</v>
      </c>
      <c r="G4" s="1350"/>
      <c r="H4" s="1350"/>
      <c r="I4" s="139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39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23.09.2019</v>
      </c>
      <c r="I7" s="188" t="s">
        <v>471</v>
      </c>
      <c r="J7" s="311"/>
      <c r="K7" s="206"/>
      <c r="L7" s="206"/>
      <c r="M7" s="206"/>
      <c r="N7" s="206"/>
      <c r="O7" s="206"/>
      <c r="P7" s="206"/>
      <c r="Q7" s="206"/>
      <c r="R7" s="206"/>
      <c r="S7" s="206"/>
      <c r="T7" s="206"/>
    </row>
    <row r="8" spans="1:20" s="182" customFormat="1" ht="45">
      <c r="A8" s="139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39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39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396"/>
      <c r="B11" s="1396">
        <v>1</v>
      </c>
      <c r="C11" s="320"/>
      <c r="D11" s="320"/>
      <c r="F11" s="312" t="e">
        <f ca="1">"4."&amp;mergeValue(A11) &amp;"."&amp;mergeValue(B11)</f>
        <v>#NAME?</v>
      </c>
      <c r="G11" s="304" t="s">
        <v>569</v>
      </c>
      <c r="H11" s="297" t="str">
        <f>IF(region_name="","",region_name)</f>
        <v>Ленинградская область</v>
      </c>
      <c r="I11" s="188" t="s">
        <v>477</v>
      </c>
      <c r="J11" s="311"/>
      <c r="K11" s="206"/>
      <c r="L11" s="206"/>
      <c r="M11" s="206"/>
      <c r="N11" s="206"/>
      <c r="O11" s="206"/>
      <c r="P11" s="206"/>
      <c r="Q11" s="206"/>
      <c r="R11" s="206"/>
      <c r="S11" s="206"/>
      <c r="T11" s="206"/>
    </row>
    <row r="12" spans="1:20" s="182" customFormat="1" ht="22.5">
      <c r="A12" s="1396"/>
      <c r="B12" s="1396"/>
      <c r="C12" s="139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396"/>
      <c r="B13" s="1396"/>
      <c r="C13" s="1396"/>
      <c r="D13" s="320">
        <v>1</v>
      </c>
      <c r="F13" s="312" t="e">
        <f ca="1">"4."&amp;mergeValue(A13) &amp;"."&amp;mergeValue(B13)&amp;"."&amp;mergeValue(C13)&amp;"."&amp;mergeValue(D13)</f>
        <v>#NAME?</v>
      </c>
      <c r="G13" s="391" t="s">
        <v>476</v>
      </c>
      <c r="H13" s="297"/>
      <c r="I13" s="1397" t="s">
        <v>568</v>
      </c>
      <c r="J13" s="311"/>
      <c r="K13" s="206"/>
      <c r="L13" s="206"/>
      <c r="M13" s="206"/>
      <c r="N13" s="206"/>
      <c r="O13" s="206"/>
      <c r="P13" s="206"/>
      <c r="Q13" s="206"/>
      <c r="R13" s="206"/>
      <c r="S13" s="206"/>
      <c r="T13" s="206"/>
    </row>
    <row r="14" spans="1:20" s="182" customFormat="1" ht="18.75">
      <c r="A14" s="1396"/>
      <c r="B14" s="1396"/>
      <c r="C14" s="1396"/>
      <c r="D14" s="320"/>
      <c r="F14" s="314"/>
      <c r="G14" s="143" t="s">
        <v>4</v>
      </c>
      <c r="H14" s="319"/>
      <c r="I14" s="1397"/>
      <c r="J14" s="311"/>
      <c r="K14" s="206"/>
      <c r="L14" s="206"/>
      <c r="M14" s="206"/>
      <c r="N14" s="206"/>
      <c r="O14" s="206"/>
      <c r="P14" s="206"/>
      <c r="Q14" s="206"/>
      <c r="R14" s="206"/>
      <c r="S14" s="206"/>
      <c r="T14" s="206"/>
    </row>
    <row r="15" spans="1:20" s="182" customFormat="1" ht="18.75">
      <c r="A15" s="1396"/>
      <c r="B15" s="1396"/>
      <c r="C15" s="320"/>
      <c r="D15" s="320"/>
      <c r="F15" s="392"/>
      <c r="G15" s="187" t="s">
        <v>400</v>
      </c>
      <c r="H15" s="393"/>
      <c r="I15" s="394"/>
      <c r="J15" s="311"/>
      <c r="K15" s="206"/>
      <c r="L15" s="206"/>
      <c r="M15" s="206"/>
      <c r="N15" s="206"/>
      <c r="O15" s="206"/>
      <c r="P15" s="206"/>
      <c r="Q15" s="206"/>
      <c r="R15" s="206"/>
      <c r="S15" s="206"/>
      <c r="T15" s="206"/>
    </row>
    <row r="16" spans="1:20" s="182" customFormat="1" ht="18.75">
      <c r="A16" s="139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391" t="s">
        <v>570</v>
      </c>
      <c r="H19" s="139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70">
        <v>43592.612129629626</v>
      </c>
      <c r="B2" s="12" t="s">
        <v>755</v>
      </c>
      <c r="C2" s="12" t="s">
        <v>438</v>
      </c>
    </row>
    <row r="3" spans="1:4">
      <c r="A3" s="1170">
        <v>43592.612141203703</v>
      </c>
      <c r="B3" s="12" t="s">
        <v>756</v>
      </c>
      <c r="C3" s="12" t="s">
        <v>438</v>
      </c>
    </row>
    <row r="4" spans="1:4" ht="22.5">
      <c r="A4" s="1170">
        <v>43592.612141203703</v>
      </c>
      <c r="B4" s="12" t="s">
        <v>757</v>
      </c>
      <c r="C4" s="12" t="s">
        <v>438</v>
      </c>
    </row>
    <row r="5" spans="1:4">
      <c r="A5" s="1170">
        <v>43592.612141203703</v>
      </c>
      <c r="B5" s="12" t="s">
        <v>758</v>
      </c>
      <c r="C5" s="12" t="s">
        <v>438</v>
      </c>
    </row>
    <row r="6" spans="1:4">
      <c r="A6" s="1170">
        <v>43592.61215277778</v>
      </c>
      <c r="B6" s="12" t="s">
        <v>759</v>
      </c>
      <c r="C6" s="12" t="s">
        <v>438</v>
      </c>
    </row>
    <row r="7" spans="1:4" ht="33.75">
      <c r="A7" s="1170">
        <v>43592.612175925926</v>
      </c>
      <c r="B7" s="12" t="s">
        <v>760</v>
      </c>
      <c r="C7" s="12" t="s">
        <v>438</v>
      </c>
    </row>
    <row r="8" spans="1:4" ht="33.75">
      <c r="A8" s="1170">
        <v>43592.612199074072</v>
      </c>
      <c r="B8" s="12" t="s">
        <v>761</v>
      </c>
      <c r="C8" s="12" t="s">
        <v>438</v>
      </c>
    </row>
    <row r="9" spans="1:4">
      <c r="A9" s="1170">
        <v>43592.612199074072</v>
      </c>
      <c r="B9" s="12" t="s">
        <v>762</v>
      </c>
      <c r="C9" s="12" t="s">
        <v>438</v>
      </c>
    </row>
    <row r="10" spans="1:4" ht="33.75">
      <c r="A10" s="1170">
        <v>43592.612233796295</v>
      </c>
      <c r="B10" s="12" t="s">
        <v>763</v>
      </c>
      <c r="C10" s="12" t="s">
        <v>438</v>
      </c>
    </row>
    <row r="11" spans="1:4" ht="22.5">
      <c r="A11" s="1170">
        <v>43592.612268518518</v>
      </c>
      <c r="B11" s="12" t="s">
        <v>766</v>
      </c>
      <c r="C11" s="12" t="s">
        <v>438</v>
      </c>
    </row>
    <row r="12" spans="1:4">
      <c r="A12" s="1170">
        <v>43731.473993055559</v>
      </c>
      <c r="B12" s="12" t="s">
        <v>755</v>
      </c>
      <c r="C12" s="12" t="s">
        <v>438</v>
      </c>
    </row>
    <row r="13" spans="1:4">
      <c r="A13" s="1170">
        <v>43731.474004629628</v>
      </c>
      <c r="B13" s="12" t="s">
        <v>767</v>
      </c>
      <c r="C13" s="12" t="s">
        <v>438</v>
      </c>
    </row>
    <row r="14" spans="1:4" ht="67.5">
      <c r="A14" s="1170">
        <v>43731.474004629628</v>
      </c>
      <c r="B14" s="12" t="s">
        <v>768</v>
      </c>
      <c r="C14" s="12" t="s">
        <v>438</v>
      </c>
    </row>
    <row r="15" spans="1:4">
      <c r="A15" s="1170">
        <v>43731.474004629628</v>
      </c>
      <c r="B15" s="12" t="s">
        <v>758</v>
      </c>
      <c r="C15" s="12" t="s">
        <v>438</v>
      </c>
    </row>
    <row r="16" spans="1:4">
      <c r="A16" s="1170">
        <v>43731.474039351851</v>
      </c>
      <c r="B16" s="12" t="s">
        <v>759</v>
      </c>
      <c r="C16" s="12" t="s">
        <v>438</v>
      </c>
    </row>
    <row r="17" spans="1:3" ht="33.75">
      <c r="A17" s="1170">
        <v>43731.474305555559</v>
      </c>
      <c r="B17" s="12" t="s">
        <v>769</v>
      </c>
      <c r="C17" s="12" t="s">
        <v>438</v>
      </c>
    </row>
    <row r="18" spans="1:3" ht="33.75">
      <c r="A18" s="1170">
        <v>43731.474340277775</v>
      </c>
      <c r="B18" s="12" t="s">
        <v>770</v>
      </c>
      <c r="C18" s="12" t="s">
        <v>438</v>
      </c>
    </row>
    <row r="19" spans="1:3">
      <c r="A19" s="1170">
        <v>43731.474340277775</v>
      </c>
      <c r="B19" s="12" t="s">
        <v>762</v>
      </c>
      <c r="C19" s="12" t="s">
        <v>438</v>
      </c>
    </row>
    <row r="20" spans="1:3" ht="33.75">
      <c r="A20" s="1170">
        <v>43731.474386574075</v>
      </c>
      <c r="B20" s="12" t="s">
        <v>771</v>
      </c>
      <c r="C20" s="12" t="s">
        <v>438</v>
      </c>
    </row>
    <row r="21" spans="1:3" ht="22.5">
      <c r="A21" s="1170">
        <v>43731.474432870367</v>
      </c>
      <c r="B21" s="12" t="s">
        <v>773</v>
      </c>
      <c r="C21" s="12" t="s">
        <v>438</v>
      </c>
    </row>
    <row r="22" spans="1:3">
      <c r="A22" s="1170">
        <v>43731.476365740738</v>
      </c>
      <c r="B22" s="12" t="s">
        <v>755</v>
      </c>
      <c r="C22" s="12" t="s">
        <v>438</v>
      </c>
    </row>
    <row r="23" spans="1:3">
      <c r="A23" s="1170">
        <v>43731.476377314815</v>
      </c>
      <c r="B23" s="12" t="s">
        <v>1222</v>
      </c>
      <c r="C23" s="12" t="s">
        <v>438</v>
      </c>
    </row>
    <row r="24" spans="1:3">
      <c r="A24" s="1170">
        <v>43731.478912037041</v>
      </c>
      <c r="B24" s="12" t="s">
        <v>755</v>
      </c>
      <c r="C24" s="12" t="s">
        <v>438</v>
      </c>
    </row>
    <row r="25" spans="1:3">
      <c r="A25" s="1170">
        <v>43731.47892361111</v>
      </c>
      <c r="B25" s="12" t="s">
        <v>1222</v>
      </c>
      <c r="C25" s="12" t="s">
        <v>438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4"/>
    <col min="26" max="29" width="10.5703125" style="468"/>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413" t="s">
        <v>742</v>
      </c>
      <c r="M5" s="1413"/>
      <c r="N5" s="1413"/>
      <c r="O5" s="1413"/>
      <c r="P5" s="1413"/>
      <c r="Q5" s="1413"/>
      <c r="R5" s="1413"/>
      <c r="S5" s="1413"/>
      <c r="T5" s="1413"/>
      <c r="U5" s="546"/>
      <c r="V5" s="465"/>
    </row>
    <row r="6" spans="1:29" ht="3" customHeight="1">
      <c r="J6" s="450"/>
      <c r="K6" s="450"/>
      <c r="L6" s="446"/>
      <c r="M6" s="446"/>
      <c r="N6" s="446"/>
      <c r="O6" s="449"/>
      <c r="P6" s="449"/>
      <c r="Q6" s="449"/>
      <c r="R6" s="449"/>
      <c r="S6" s="449"/>
      <c r="T6" s="449"/>
      <c r="U6" s="446"/>
    </row>
    <row r="7" spans="1:29"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633"/>
      <c r="Y8" s="959"/>
      <c r="Z8" s="557"/>
      <c r="AA8" s="557"/>
      <c r="AB8" s="557"/>
      <c r="AC8" s="557"/>
    </row>
    <row r="9" spans="1:2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633"/>
      <c r="Y9" s="959"/>
      <c r="Z9" s="473"/>
      <c r="AA9" s="473"/>
      <c r="AB9" s="473"/>
      <c r="AC9" s="473"/>
    </row>
    <row r="10" spans="1:29" s="744" customFormat="1" ht="5.25" hidden="1">
      <c r="A10" s="1113"/>
      <c r="B10" s="1113"/>
      <c r="C10" s="1113"/>
      <c r="D10" s="1113"/>
      <c r="E10" s="1113"/>
      <c r="F10" s="1113"/>
      <c r="G10" s="1113"/>
      <c r="H10" s="1113"/>
      <c r="L10" s="1162"/>
      <c r="M10" s="1039"/>
      <c r="O10" s="1419"/>
      <c r="P10" s="1419"/>
      <c r="Q10" s="1419"/>
      <c r="R10" s="1419"/>
      <c r="S10" s="1419"/>
      <c r="T10" s="1419"/>
      <c r="U10" s="778"/>
      <c r="V10" s="778"/>
      <c r="X10" s="1113"/>
      <c r="Y10" s="1113"/>
      <c r="Z10" s="1113"/>
      <c r="AA10" s="1113"/>
      <c r="AB10" s="1113"/>
    </row>
    <row r="11" spans="1:29" s="580" customFormat="1" ht="18.75" hidden="1">
      <c r="A11" s="581"/>
      <c r="B11" s="581"/>
      <c r="C11" s="581"/>
      <c r="D11" s="581"/>
      <c r="E11" s="581"/>
      <c r="F11" s="581"/>
      <c r="G11" s="581"/>
      <c r="H11" s="581"/>
      <c r="L11" s="713"/>
      <c r="M11" s="711"/>
      <c r="O11" s="710"/>
      <c r="P11" s="710"/>
      <c r="Q11" s="732" t="s">
        <v>634</v>
      </c>
      <c r="R11" s="732" t="s">
        <v>635</v>
      </c>
      <c r="S11" s="710"/>
      <c r="T11" s="710"/>
      <c r="U11" s="633"/>
      <c r="Y11" s="734"/>
      <c r="Z11" s="581"/>
      <c r="AA11" s="581"/>
      <c r="AB11" s="581"/>
      <c r="AC11" s="581"/>
    </row>
    <row r="12" spans="1:29" s="460" customFormat="1" ht="11.25" hidden="1">
      <c r="A12" s="473"/>
      <c r="B12" s="473"/>
      <c r="C12" s="473"/>
      <c r="D12" s="473"/>
      <c r="E12" s="473"/>
      <c r="F12" s="473"/>
      <c r="G12" s="473"/>
      <c r="H12" s="473"/>
      <c r="L12" s="1414"/>
      <c r="M12" s="1414"/>
      <c r="N12" s="457"/>
      <c r="O12" s="728"/>
      <c r="P12" s="728"/>
      <c r="Q12" s="728"/>
      <c r="R12" s="728"/>
      <c r="S12" s="728"/>
      <c r="T12" s="728"/>
      <c r="U12" s="455"/>
      <c r="V12" s="471" t="s">
        <v>370</v>
      </c>
      <c r="Y12" s="959"/>
      <c r="Z12" s="473"/>
      <c r="AA12" s="473"/>
      <c r="AB12" s="473"/>
      <c r="AC12" s="473"/>
    </row>
    <row r="13" spans="1:29" ht="15" customHeight="1">
      <c r="J13" s="450"/>
      <c r="K13" s="450"/>
      <c r="L13" s="446"/>
      <c r="M13" s="446"/>
      <c r="N13" s="446"/>
      <c r="O13" s="566"/>
      <c r="P13" s="566"/>
      <c r="Q13" s="1441"/>
      <c r="R13" s="1441"/>
      <c r="S13" s="1441"/>
      <c r="T13" s="1441"/>
      <c r="U13" s="1441"/>
      <c r="V13" s="1441"/>
    </row>
    <row r="14" spans="1:29">
      <c r="J14" s="450"/>
      <c r="K14" s="450"/>
      <c r="L14" s="1350" t="s">
        <v>444</v>
      </c>
      <c r="M14" s="1350"/>
      <c r="N14" s="1350"/>
      <c r="O14" s="1350"/>
      <c r="P14" s="1350"/>
      <c r="Q14" s="1350"/>
      <c r="R14" s="1350"/>
      <c r="S14" s="1350"/>
      <c r="T14" s="1350"/>
      <c r="U14" s="1350"/>
      <c r="V14" s="1350"/>
      <c r="W14" s="1350"/>
      <c r="X14" s="1350" t="s">
        <v>445</v>
      </c>
    </row>
    <row r="15" spans="1:29" ht="14.25" customHeight="1">
      <c r="J15" s="450"/>
      <c r="K15" s="450"/>
      <c r="L15" s="1427" t="s">
        <v>90</v>
      </c>
      <c r="M15" s="1427" t="s">
        <v>594</v>
      </c>
      <c r="N15" s="502"/>
      <c r="O15" s="1427" t="s">
        <v>595</v>
      </c>
      <c r="P15" s="1452" t="s">
        <v>596</v>
      </c>
      <c r="Q15" s="1452" t="s">
        <v>603</v>
      </c>
      <c r="R15" s="1452"/>
      <c r="S15" s="1452"/>
      <c r="T15" s="1452"/>
      <c r="U15" s="1452"/>
      <c r="V15" s="1427" t="s">
        <v>338</v>
      </c>
      <c r="W15" s="1440" t="s">
        <v>273</v>
      </c>
      <c r="X15" s="1350"/>
    </row>
    <row r="16" spans="1:29" s="491" customFormat="1" ht="25.5" customHeight="1">
      <c r="A16" s="552"/>
      <c r="B16" s="552"/>
      <c r="C16" s="552"/>
      <c r="D16" s="552"/>
      <c r="E16" s="552"/>
      <c r="F16" s="552"/>
      <c r="G16" s="558"/>
      <c r="H16" s="558"/>
      <c r="I16" s="499"/>
      <c r="J16" s="497"/>
      <c r="K16" s="497"/>
      <c r="L16" s="1427"/>
      <c r="M16" s="1427"/>
      <c r="N16" s="502"/>
      <c r="O16" s="1427"/>
      <c r="P16" s="1452"/>
      <c r="Q16" s="1452" t="s">
        <v>620</v>
      </c>
      <c r="R16" s="1452"/>
      <c r="S16" s="1448" t="s">
        <v>614</v>
      </c>
      <c r="T16" s="1448"/>
      <c r="U16" s="1448"/>
      <c r="V16" s="1427"/>
      <c r="W16" s="1440"/>
      <c r="X16" s="1350"/>
      <c r="Y16" s="954"/>
      <c r="Z16" s="552"/>
      <c r="AA16" s="552"/>
      <c r="AB16" s="552"/>
      <c r="AC16" s="552"/>
    </row>
    <row r="17" spans="1:29" ht="14.25" customHeight="1">
      <c r="J17" s="450"/>
      <c r="K17" s="450"/>
      <c r="L17" s="1427"/>
      <c r="M17" s="1427"/>
      <c r="N17" s="502"/>
      <c r="O17" s="1427"/>
      <c r="P17" s="1452"/>
      <c r="Q17" s="502" t="s">
        <v>618</v>
      </c>
      <c r="R17" s="502" t="s">
        <v>619</v>
      </c>
      <c r="S17" s="504" t="s">
        <v>272</v>
      </c>
      <c r="T17" s="1447" t="s">
        <v>271</v>
      </c>
      <c r="U17" s="1447"/>
      <c r="V17" s="1427"/>
      <c r="W17" s="1440"/>
      <c r="X17" s="1350"/>
    </row>
    <row r="18" spans="1:29">
      <c r="J18" s="450"/>
      <c r="K18" s="458">
        <v>1</v>
      </c>
      <c r="L18" s="447" t="s">
        <v>91</v>
      </c>
      <c r="M18" s="447" t="s">
        <v>47</v>
      </c>
      <c r="N18" s="464" t="s">
        <v>47</v>
      </c>
      <c r="O18" s="456">
        <f t="shared" ref="O18:T18" ca="1" si="0">OFFSET(O18,0,-1)+1</f>
        <v>3</v>
      </c>
      <c r="P18" s="456">
        <f t="shared" ca="1" si="0"/>
        <v>4</v>
      </c>
      <c r="Q18" s="456">
        <f t="shared" ca="1" si="0"/>
        <v>5</v>
      </c>
      <c r="R18" s="456">
        <f t="shared" ca="1" si="0"/>
        <v>6</v>
      </c>
      <c r="S18" s="456">
        <f t="shared" ca="1" si="0"/>
        <v>7</v>
      </c>
      <c r="T18" s="1453">
        <f t="shared" ca="1" si="0"/>
        <v>8</v>
      </c>
      <c r="U18" s="1453"/>
      <c r="V18" s="456">
        <f ca="1">OFFSET(V18,0,-2)+1</f>
        <v>9</v>
      </c>
      <c r="W18" s="491"/>
      <c r="X18" s="456">
        <f ca="1">OFFSET(X18,0,-2)+1</f>
        <v>10</v>
      </c>
    </row>
    <row r="19" spans="1:29" ht="22.5">
      <c r="A19" s="1398">
        <v>1</v>
      </c>
      <c r="B19" s="926"/>
      <c r="C19" s="926"/>
      <c r="D19" s="926"/>
      <c r="E19" s="926"/>
      <c r="F19" s="926"/>
      <c r="G19" s="927"/>
      <c r="H19" s="927"/>
      <c r="I19" s="929"/>
      <c r="J19" s="921"/>
      <c r="K19" s="921"/>
      <c r="L19" s="560" t="e">
        <f ca="1">mergeValue(A19)</f>
        <v>#NAME?</v>
      </c>
      <c r="M19" s="608" t="s">
        <v>19</v>
      </c>
      <c r="N19" s="547"/>
      <c r="O19" s="1442"/>
      <c r="P19" s="1442"/>
      <c r="Q19" s="1442"/>
      <c r="R19" s="1442"/>
      <c r="S19" s="1442"/>
      <c r="T19" s="1442"/>
      <c r="U19" s="1442"/>
      <c r="V19" s="1442"/>
      <c r="W19" s="1442"/>
      <c r="X19" s="548" t="s">
        <v>717</v>
      </c>
    </row>
    <row r="20" spans="1:29" ht="22.5">
      <c r="A20" s="1398"/>
      <c r="B20" s="1398">
        <v>1</v>
      </c>
      <c r="C20" s="926"/>
      <c r="D20" s="926"/>
      <c r="E20" s="926"/>
      <c r="F20" s="926"/>
      <c r="G20" s="931"/>
      <c r="H20" s="928"/>
      <c r="I20" s="933"/>
      <c r="J20" s="918"/>
      <c r="K20" s="917"/>
      <c r="L20" s="560" t="e">
        <f ca="1">mergeValue(A20) &amp;"."&amp; mergeValue(B20)</f>
        <v>#NAME?</v>
      </c>
      <c r="M20" s="514" t="s">
        <v>15</v>
      </c>
      <c r="N20" s="547"/>
      <c r="O20" s="1442"/>
      <c r="P20" s="1442"/>
      <c r="Q20" s="1442"/>
      <c r="R20" s="1442"/>
      <c r="S20" s="1442"/>
      <c r="T20" s="1442"/>
      <c r="U20" s="1442"/>
      <c r="V20" s="1442"/>
      <c r="W20" s="1442"/>
      <c r="X20" s="548" t="s">
        <v>458</v>
      </c>
    </row>
    <row r="21" spans="1:29" ht="22.5">
      <c r="A21" s="1398"/>
      <c r="B21" s="1398"/>
      <c r="C21" s="1398">
        <v>1</v>
      </c>
      <c r="D21" s="926"/>
      <c r="E21" s="926"/>
      <c r="F21" s="926"/>
      <c r="G21" s="931"/>
      <c r="H21" s="928"/>
      <c r="I21" s="934"/>
      <c r="J21" s="918"/>
      <c r="K21" s="917"/>
      <c r="L21" s="560" t="e">
        <f ca="1">mergeValue(A21) &amp;"."&amp; mergeValue(B21)&amp;"."&amp; mergeValue(C21)</f>
        <v>#NAME?</v>
      </c>
      <c r="M21" s="515" t="s">
        <v>7</v>
      </c>
      <c r="N21" s="547"/>
      <c r="O21" s="1442"/>
      <c r="P21" s="1442"/>
      <c r="Q21" s="1442"/>
      <c r="R21" s="1442"/>
      <c r="S21" s="1442"/>
      <c r="T21" s="1442"/>
      <c r="U21" s="1442"/>
      <c r="V21" s="1442"/>
      <c r="W21" s="1442"/>
      <c r="X21" s="548" t="s">
        <v>599</v>
      </c>
    </row>
    <row r="22" spans="1:29">
      <c r="A22" s="1398"/>
      <c r="B22" s="1398"/>
      <c r="C22" s="1398"/>
      <c r="D22" s="1398">
        <v>1</v>
      </c>
      <c r="E22" s="926"/>
      <c r="F22" s="926"/>
      <c r="G22" s="931"/>
      <c r="H22" s="928"/>
      <c r="I22" s="934"/>
      <c r="J22" s="932"/>
      <c r="K22" s="917"/>
      <c r="L22" s="560" t="e">
        <f ca="1">mergeValue(A22) &amp;"."&amp; mergeValue(B22)&amp;"."&amp; mergeValue(C22)&amp;"."&amp; mergeValue(D22)</f>
        <v>#NAME?</v>
      </c>
      <c r="M22" s="516" t="s">
        <v>21</v>
      </c>
      <c r="N22" s="547"/>
      <c r="O22" s="1442"/>
      <c r="P22" s="1442"/>
      <c r="Q22" s="1442"/>
      <c r="R22" s="1442"/>
      <c r="S22" s="1442"/>
      <c r="T22" s="1442"/>
      <c r="U22" s="1442"/>
      <c r="V22" s="1442"/>
      <c r="W22" s="1442"/>
      <c r="X22" s="966" t="s">
        <v>622</v>
      </c>
    </row>
    <row r="23" spans="1:29" ht="42.95" customHeight="1">
      <c r="A23" s="1398"/>
      <c r="B23" s="1398"/>
      <c r="C23" s="1398"/>
      <c r="D23" s="1398"/>
      <c r="E23" s="926">
        <v>1</v>
      </c>
      <c r="F23" s="926"/>
      <c r="G23" s="931"/>
      <c r="H23" s="928"/>
      <c r="I23" s="934"/>
      <c r="J23" s="932"/>
      <c r="K23" s="922"/>
      <c r="L23" s="560" t="e">
        <f ca="1">mergeValue(A23) &amp;"."&amp; mergeValue(B23)&amp;"."&amp; mergeValue(C23)&amp;"."&amp; mergeValue(D23)&amp;"."&amp; mergeValue(E23)</f>
        <v>#NAME?</v>
      </c>
      <c r="M23" s="1012"/>
      <c r="N23" s="510"/>
      <c r="O23" s="1014"/>
      <c r="P23" s="1015"/>
      <c r="Q23" s="1168"/>
      <c r="R23" s="1168"/>
      <c r="S23" s="1166"/>
      <c r="T23" s="617" t="s">
        <v>82</v>
      </c>
      <c r="U23" s="1166"/>
      <c r="V23" s="735" t="s">
        <v>83</v>
      </c>
      <c r="W23" s="785"/>
      <c r="X23" s="1416" t="s">
        <v>746</v>
      </c>
      <c r="Y23" s="954" t="e">
        <f ca="1">strCheckDateTwo(N23:W23)</f>
        <v>#NAME?</v>
      </c>
    </row>
    <row r="24" spans="1:29" hidden="1">
      <c r="A24" s="1398"/>
      <c r="B24" s="1398"/>
      <c r="C24" s="1398"/>
      <c r="D24" s="1398"/>
      <c r="E24" s="926"/>
      <c r="F24" s="926"/>
      <c r="G24" s="931"/>
      <c r="H24" s="928"/>
      <c r="I24" s="934"/>
      <c r="J24" s="932"/>
      <c r="K24" s="922"/>
      <c r="L24" s="598"/>
      <c r="M24" s="529"/>
      <c r="N24" s="613"/>
      <c r="O24" s="613"/>
      <c r="P24" s="613"/>
      <c r="Q24" s="613"/>
      <c r="R24" s="551" t="str">
        <f>S23 &amp; "-" &amp; U23</f>
        <v>-</v>
      </c>
      <c r="S24" s="480"/>
      <c r="T24" s="553"/>
      <c r="U24" s="480"/>
      <c r="V24" s="613"/>
      <c r="W24" s="784"/>
      <c r="X24" s="1417"/>
    </row>
    <row r="25" spans="1:29" ht="15" customHeight="1">
      <c r="A25" s="1398"/>
      <c r="B25" s="1398"/>
      <c r="C25" s="1398"/>
      <c r="D25" s="1398"/>
      <c r="E25" s="926"/>
      <c r="F25" s="926"/>
      <c r="G25" s="931"/>
      <c r="H25" s="928"/>
      <c r="I25" s="934"/>
      <c r="J25" s="932"/>
      <c r="K25" s="922"/>
      <c r="L25" s="506"/>
      <c r="M25" s="519" t="s">
        <v>5</v>
      </c>
      <c r="N25" s="517"/>
      <c r="O25" s="513"/>
      <c r="P25" s="513"/>
      <c r="Q25" s="513"/>
      <c r="R25" s="513"/>
      <c r="S25" s="540"/>
      <c r="T25" s="532"/>
      <c r="U25" s="531"/>
      <c r="V25" s="517"/>
      <c r="W25" s="517"/>
      <c r="X25" s="1418"/>
    </row>
    <row r="26" spans="1:29" s="444" customFormat="1" ht="15" customHeight="1">
      <c r="A26" s="1398"/>
      <c r="B26" s="1398"/>
      <c r="C26" s="1398"/>
      <c r="D26" s="930"/>
      <c r="E26" s="930"/>
      <c r="F26" s="930"/>
      <c r="G26" s="931"/>
      <c r="H26" s="930"/>
      <c r="I26" s="934"/>
      <c r="J26" s="920"/>
      <c r="K26" s="924"/>
      <c r="L26" s="506"/>
      <c r="M26" s="518" t="s">
        <v>16</v>
      </c>
      <c r="N26" s="517"/>
      <c r="O26" s="513"/>
      <c r="P26" s="513"/>
      <c r="Q26" s="513"/>
      <c r="R26" s="513"/>
      <c r="S26" s="540"/>
      <c r="T26" s="532"/>
      <c r="U26" s="531"/>
      <c r="V26" s="517"/>
      <c r="W26" s="532"/>
      <c r="X26" s="950"/>
      <c r="Y26" s="1017"/>
      <c r="Z26" s="469"/>
      <c r="AA26" s="469"/>
      <c r="AB26" s="469"/>
      <c r="AC26" s="469"/>
    </row>
    <row r="27" spans="1:29" s="444" customFormat="1" ht="15" customHeight="1">
      <c r="A27" s="1398"/>
      <c r="B27" s="1398"/>
      <c r="C27" s="930"/>
      <c r="D27" s="930"/>
      <c r="E27" s="930"/>
      <c r="F27" s="930"/>
      <c r="G27" s="931"/>
      <c r="H27" s="930"/>
      <c r="I27" s="925"/>
      <c r="J27" s="920"/>
      <c r="K27" s="924"/>
      <c r="L27" s="506"/>
      <c r="M27" s="517" t="s">
        <v>17</v>
      </c>
      <c r="N27" s="517"/>
      <c r="O27" s="513"/>
      <c r="P27" s="513"/>
      <c r="Q27" s="513"/>
      <c r="R27" s="513"/>
      <c r="S27" s="540"/>
      <c r="T27" s="532"/>
      <c r="U27" s="531"/>
      <c r="V27" s="517"/>
      <c r="W27" s="532"/>
      <c r="X27" s="528"/>
      <c r="Y27" s="1017"/>
      <c r="Z27" s="469"/>
      <c r="AA27" s="469"/>
      <c r="AB27" s="469"/>
      <c r="AC27" s="469"/>
    </row>
    <row r="28" spans="1:29" s="444" customFormat="1" ht="15" customHeight="1">
      <c r="A28" s="1398"/>
      <c r="B28" s="930"/>
      <c r="C28" s="930"/>
      <c r="D28" s="930"/>
      <c r="E28" s="930"/>
      <c r="F28" s="930"/>
      <c r="G28" s="931"/>
      <c r="H28" s="930"/>
      <c r="I28" s="925"/>
      <c r="J28" s="920"/>
      <c r="K28" s="924"/>
      <c r="L28" s="506"/>
      <c r="M28" s="526" t="s">
        <v>18</v>
      </c>
      <c r="N28" s="517"/>
      <c r="O28" s="513"/>
      <c r="P28" s="513"/>
      <c r="Q28" s="513"/>
      <c r="R28" s="513"/>
      <c r="S28" s="540"/>
      <c r="T28" s="532"/>
      <c r="U28" s="531"/>
      <c r="V28" s="517"/>
      <c r="W28" s="532"/>
      <c r="X28" s="528"/>
      <c r="Y28" s="1017"/>
      <c r="Z28" s="469"/>
      <c r="AA28" s="469"/>
      <c r="AB28" s="469"/>
      <c r="AC28" s="469"/>
    </row>
    <row r="29" spans="1:29" s="444" customFormat="1" ht="15" customHeight="1">
      <c r="A29" s="916"/>
      <c r="B29" s="916"/>
      <c r="C29" s="916"/>
      <c r="D29" s="916"/>
      <c r="E29" s="916"/>
      <c r="F29" s="916"/>
      <c r="G29" s="923"/>
      <c r="H29" s="924"/>
      <c r="I29" s="919"/>
      <c r="J29" s="920"/>
      <c r="K29" s="916"/>
      <c r="L29" s="506"/>
      <c r="M29" s="533" t="s">
        <v>307</v>
      </c>
      <c r="N29" s="517"/>
      <c r="O29" s="513"/>
      <c r="P29" s="513"/>
      <c r="Q29" s="513"/>
      <c r="R29" s="513"/>
      <c r="S29" s="540"/>
      <c r="T29" s="532"/>
      <c r="U29" s="531"/>
      <c r="V29" s="517"/>
      <c r="W29" s="532"/>
      <c r="X29" s="528"/>
      <c r="Y29" s="1017"/>
      <c r="Z29" s="469"/>
      <c r="AA29" s="469"/>
      <c r="AB29" s="469"/>
      <c r="AC29" s="469"/>
    </row>
    <row r="30" spans="1:29" ht="3" customHeight="1"/>
    <row r="31" spans="1:29" ht="96" customHeight="1">
      <c r="L31" s="1">
        <v>1</v>
      </c>
      <c r="M31" s="1391" t="s">
        <v>747</v>
      </c>
      <c r="N31" s="1391"/>
      <c r="O31" s="1391"/>
      <c r="P31" s="1391"/>
      <c r="Q31" s="1391"/>
      <c r="R31" s="1391"/>
      <c r="S31" s="1391"/>
      <c r="T31" s="1391"/>
      <c r="U31" s="1391"/>
      <c r="V31" s="1391"/>
      <c r="W31" s="1391"/>
      <c r="X31" s="1391"/>
      <c r="Y31" s="1037"/>
      <c r="Z31" s="484"/>
      <c r="AA31" s="484"/>
      <c r="AB31" s="484"/>
      <c r="AC31" s="484"/>
    </row>
    <row r="32" spans="1:29">
      <c r="M32" s="483"/>
      <c r="N32" s="483"/>
      <c r="O32" s="483"/>
      <c r="P32" s="483"/>
      <c r="Q32" s="483"/>
      <c r="R32" s="483"/>
      <c r="S32" s="483"/>
      <c r="T32" s="483"/>
      <c r="U32" s="483"/>
      <c r="V32" s="483"/>
      <c r="W32" s="483"/>
      <c r="X32" s="483"/>
      <c r="Y32" s="960"/>
      <c r="Z32" s="474"/>
      <c r="AA32" s="474"/>
      <c r="AB32" s="474"/>
      <c r="AC32" s="474"/>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94" hidden="1" customWidth="1"/>
    <col min="2" max="4" width="3.7109375" style="1091"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1"/>
    <col min="12" max="12" width="11.140625" style="1091" customWidth="1"/>
    <col min="13" max="20" width="10.5703125" style="1091"/>
    <col min="21" max="16384" width="10.5703125" style="1067"/>
  </cols>
  <sheetData>
    <row r="1" spans="1:20" ht="3" customHeight="1">
      <c r="A1" s="1094" t="s">
        <v>208</v>
      </c>
    </row>
    <row r="2" spans="1:20" ht="22.5">
      <c r="F2" s="1392" t="s">
        <v>469</v>
      </c>
      <c r="G2" s="1393"/>
      <c r="H2" s="1394"/>
      <c r="I2" s="1128"/>
    </row>
    <row r="3" spans="1:20" ht="3" customHeight="1"/>
    <row r="4" spans="1:20" s="1088" customFormat="1" ht="11.25">
      <c r="A4" s="1093"/>
      <c r="B4" s="1093"/>
      <c r="C4" s="1093"/>
      <c r="D4" s="1093"/>
      <c r="F4" s="1350" t="s">
        <v>444</v>
      </c>
      <c r="G4" s="1350"/>
      <c r="H4" s="1350"/>
      <c r="I4" s="1395" t="s">
        <v>445</v>
      </c>
      <c r="J4" s="1093"/>
      <c r="K4" s="1093"/>
      <c r="L4" s="1093"/>
      <c r="M4" s="1093"/>
      <c r="N4" s="1093"/>
      <c r="O4" s="1093"/>
      <c r="P4" s="1093"/>
      <c r="Q4" s="1093"/>
      <c r="R4" s="1093"/>
      <c r="S4" s="1093"/>
      <c r="T4" s="1093"/>
    </row>
    <row r="5" spans="1:20" s="1088" customFormat="1" ht="11.25" customHeight="1">
      <c r="A5" s="1093"/>
      <c r="B5" s="1093"/>
      <c r="C5" s="1093"/>
      <c r="D5" s="1093"/>
      <c r="F5" s="1105" t="s">
        <v>90</v>
      </c>
      <c r="G5" s="1118" t="s">
        <v>447</v>
      </c>
      <c r="H5" s="1104" t="s">
        <v>438</v>
      </c>
      <c r="I5" s="1395"/>
      <c r="J5" s="1093"/>
      <c r="K5" s="1093"/>
      <c r="L5" s="1093"/>
      <c r="M5" s="1093"/>
      <c r="N5" s="1093"/>
      <c r="O5" s="1093"/>
      <c r="P5" s="1093"/>
      <c r="Q5" s="1093"/>
      <c r="R5" s="1093"/>
      <c r="S5" s="1093"/>
      <c r="T5" s="1093"/>
    </row>
    <row r="6" spans="1:20" s="1088" customFormat="1" ht="12" customHeight="1">
      <c r="A6" s="1093"/>
      <c r="B6" s="1093"/>
      <c r="C6" s="1093"/>
      <c r="D6" s="1093"/>
      <c r="F6" s="1106" t="s">
        <v>91</v>
      </c>
      <c r="G6" s="1108">
        <v>2</v>
      </c>
      <c r="H6" s="1109">
        <v>3</v>
      </c>
      <c r="I6" s="1107">
        <v>4</v>
      </c>
      <c r="J6" s="1093">
        <v>4</v>
      </c>
      <c r="K6" s="1093"/>
      <c r="L6" s="1093"/>
      <c r="M6" s="1093"/>
      <c r="N6" s="1093"/>
      <c r="O6" s="1093"/>
      <c r="P6" s="1093"/>
      <c r="Q6" s="1093"/>
      <c r="R6" s="1093"/>
      <c r="S6" s="1093"/>
      <c r="T6" s="1093"/>
    </row>
    <row r="7" spans="1:20" s="1088" customFormat="1" ht="18.75">
      <c r="A7" s="1093"/>
      <c r="B7" s="1093"/>
      <c r="C7" s="1093"/>
      <c r="D7" s="1093"/>
      <c r="F7" s="1115">
        <v>1</v>
      </c>
      <c r="G7" s="1124" t="s">
        <v>470</v>
      </c>
      <c r="H7" s="1103" t="str">
        <f>IF(dateCh="","",dateCh)</f>
        <v>23.09.2019</v>
      </c>
      <c r="I7" s="1089" t="s">
        <v>471</v>
      </c>
      <c r="J7" s="1114"/>
      <c r="K7" s="1093"/>
      <c r="L7" s="1093"/>
      <c r="M7" s="1093"/>
      <c r="N7" s="1093"/>
      <c r="O7" s="1093"/>
      <c r="P7" s="1093"/>
      <c r="Q7" s="1093"/>
      <c r="R7" s="1093"/>
      <c r="S7" s="1093"/>
      <c r="T7" s="1093"/>
    </row>
    <row r="8" spans="1:20" s="1088" customFormat="1" ht="45">
      <c r="A8" s="1396">
        <v>1</v>
      </c>
      <c r="B8" s="1093"/>
      <c r="C8" s="1093"/>
      <c r="D8" s="1093"/>
      <c r="F8" s="1115" t="e">
        <f ca="1">"2." &amp;mergeValue(A8)</f>
        <v>#NAME?</v>
      </c>
      <c r="G8" s="1124" t="s">
        <v>472</v>
      </c>
      <c r="H8" s="1103" t="str">
        <f>IF('Перечень тарифов'!R21="","наименование отсутствует","" &amp; 'Перечень тарифов'!R21 &amp; "")</f>
        <v>наименование отсутствует</v>
      </c>
      <c r="I8" s="1089" t="s">
        <v>567</v>
      </c>
      <c r="J8" s="1114"/>
      <c r="K8" s="1093"/>
      <c r="L8" s="1093"/>
      <c r="M8" s="1093"/>
      <c r="N8" s="1093"/>
      <c r="O8" s="1093"/>
      <c r="P8" s="1093"/>
      <c r="Q8" s="1093"/>
      <c r="R8" s="1093"/>
      <c r="S8" s="1093"/>
      <c r="T8" s="1093"/>
    </row>
    <row r="9" spans="1:20" s="1088" customFormat="1" ht="22.5">
      <c r="A9" s="1396"/>
      <c r="B9" s="1093"/>
      <c r="C9" s="1093"/>
      <c r="D9" s="1093"/>
      <c r="F9" s="1115" t="e">
        <f ca="1">"3." &amp;mergeValue(A9)</f>
        <v>#NAME?</v>
      </c>
      <c r="G9" s="1124" t="s">
        <v>473</v>
      </c>
      <c r="H9" s="110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89" t="s">
        <v>565</v>
      </c>
      <c r="J9" s="1114"/>
      <c r="K9" s="1093"/>
      <c r="L9" s="1093"/>
      <c r="M9" s="1093"/>
      <c r="N9" s="1093"/>
      <c r="O9" s="1093"/>
      <c r="P9" s="1093"/>
      <c r="Q9" s="1093"/>
      <c r="R9" s="1093"/>
      <c r="S9" s="1093"/>
      <c r="T9" s="1093"/>
    </row>
    <row r="10" spans="1:20" s="1088" customFormat="1" ht="22.5">
      <c r="A10" s="1396"/>
      <c r="B10" s="1093"/>
      <c r="C10" s="1093"/>
      <c r="D10" s="1093"/>
      <c r="F10" s="1115" t="e">
        <f ca="1">"4."&amp;mergeValue(A10)</f>
        <v>#NAME?</v>
      </c>
      <c r="G10" s="1124" t="s">
        <v>474</v>
      </c>
      <c r="H10" s="1104" t="s">
        <v>448</v>
      </c>
      <c r="I10" s="1089"/>
      <c r="J10" s="1114"/>
      <c r="K10" s="1093"/>
      <c r="L10" s="1093"/>
      <c r="M10" s="1093"/>
      <c r="N10" s="1093"/>
      <c r="O10" s="1093"/>
      <c r="P10" s="1093"/>
      <c r="Q10" s="1093"/>
      <c r="R10" s="1093"/>
      <c r="S10" s="1093"/>
      <c r="T10" s="1093"/>
    </row>
    <row r="11" spans="1:20" s="1088" customFormat="1" ht="18.75">
      <c r="A11" s="1396"/>
      <c r="B11" s="1396">
        <v>1</v>
      </c>
      <c r="C11" s="1120"/>
      <c r="D11" s="1120"/>
      <c r="F11" s="1115" t="e">
        <f ca="1">"4."&amp;mergeValue(A11) &amp;"."&amp;mergeValue(B11)</f>
        <v>#NAME?</v>
      </c>
      <c r="G11" s="1110" t="s">
        <v>569</v>
      </c>
      <c r="H11" s="1103" t="str">
        <f>IF(region_name="","",region_name)</f>
        <v>Ленинградская область</v>
      </c>
      <c r="I11" s="1089" t="s">
        <v>477</v>
      </c>
      <c r="J11" s="1114"/>
      <c r="K11" s="1093"/>
      <c r="L11" s="1093"/>
      <c r="M11" s="1093"/>
      <c r="N11" s="1093"/>
      <c r="O11" s="1093"/>
      <c r="P11" s="1093"/>
      <c r="Q11" s="1093"/>
      <c r="R11" s="1093"/>
      <c r="S11" s="1093"/>
      <c r="T11" s="1093"/>
    </row>
    <row r="12" spans="1:20" s="1088" customFormat="1" ht="22.5">
      <c r="A12" s="1396"/>
      <c r="B12" s="1396"/>
      <c r="C12" s="1396">
        <v>1</v>
      </c>
      <c r="D12" s="1120"/>
      <c r="F12" s="1115" t="e">
        <f ca="1">"4."&amp;mergeValue(A12) &amp;"."&amp;mergeValue(B12)&amp;"."&amp;mergeValue(C12)</f>
        <v>#NAME?</v>
      </c>
      <c r="G12" s="1119" t="s">
        <v>475</v>
      </c>
      <c r="H12" s="1103" t="str">
        <f>IF(Территории!H13="","","" &amp; Территории!H13 &amp; "")</f>
        <v>Тосненский муниципальный район</v>
      </c>
      <c r="I12" s="1089" t="s">
        <v>478</v>
      </c>
      <c r="J12" s="1114"/>
      <c r="K12" s="1093"/>
      <c r="L12" s="1093"/>
      <c r="M12" s="1093"/>
      <c r="N12" s="1093"/>
      <c r="O12" s="1093"/>
      <c r="P12" s="1093"/>
      <c r="Q12" s="1093"/>
      <c r="R12" s="1093"/>
      <c r="S12" s="1093"/>
      <c r="T12" s="1093"/>
    </row>
    <row r="13" spans="1:20" s="1088" customFormat="1" ht="56.25">
      <c r="A13" s="1396"/>
      <c r="B13" s="1396"/>
      <c r="C13" s="1396"/>
      <c r="D13" s="1120">
        <v>1</v>
      </c>
      <c r="F13" s="1115" t="e">
        <f ca="1">"4."&amp;mergeValue(A13) &amp;"."&amp;mergeValue(B13)&amp;"."&amp;mergeValue(C13)&amp;"."&amp;mergeValue(D13)</f>
        <v>#NAME?</v>
      </c>
      <c r="G13" s="1127" t="s">
        <v>476</v>
      </c>
      <c r="H13" s="1103" t="str">
        <f>IF(Территории!R14="","","" &amp; Территории!R14 &amp; "")</f>
        <v>Тельмановское (41648443)</v>
      </c>
      <c r="I13" s="1289" t="s">
        <v>568</v>
      </c>
      <c r="J13" s="1114"/>
      <c r="K13" s="1093"/>
      <c r="L13" s="1093"/>
      <c r="M13" s="1093"/>
      <c r="N13" s="1093"/>
      <c r="O13" s="1093"/>
      <c r="P13" s="1093"/>
      <c r="Q13" s="1093"/>
      <c r="R13" s="1093"/>
      <c r="S13" s="1093"/>
      <c r="T13" s="1093"/>
    </row>
    <row r="14" spans="1:20" s="1196" customFormat="1" ht="45">
      <c r="A14" s="1396">
        <v>2</v>
      </c>
      <c r="B14" s="1201"/>
      <c r="C14" s="1201"/>
      <c r="D14" s="1201"/>
      <c r="F14" s="1229" t="e">
        <f ca="1">"2." &amp;mergeValue(A14)</f>
        <v>#NAME?</v>
      </c>
      <c r="G14" s="1238" t="s">
        <v>472</v>
      </c>
      <c r="H14" s="1217" t="str">
        <f>IF('Перечень тарифов'!R26="","наименование отсутствует","" &amp; 'Перечень тарифов'!R26 &amp; "")</f>
        <v>наименование отсутствует</v>
      </c>
      <c r="I14" s="1197" t="s">
        <v>567</v>
      </c>
      <c r="J14" s="1228"/>
      <c r="K14" s="1201"/>
      <c r="L14" s="1201"/>
      <c r="M14" s="1201"/>
      <c r="N14" s="1201"/>
      <c r="O14" s="1201"/>
      <c r="P14" s="1201"/>
      <c r="Q14" s="1201"/>
      <c r="R14" s="1201"/>
      <c r="S14" s="1201"/>
      <c r="T14" s="1201"/>
    </row>
    <row r="15" spans="1:20" s="1196" customFormat="1" ht="22.5">
      <c r="A15" s="1396"/>
      <c r="B15" s="1201"/>
      <c r="C15" s="1201"/>
      <c r="D15" s="1201"/>
      <c r="F15" s="1229" t="e">
        <f ca="1">"3." &amp;mergeValue(A15)</f>
        <v>#NAME?</v>
      </c>
      <c r="G15" s="1238" t="s">
        <v>473</v>
      </c>
      <c r="H15" s="1217"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1197" t="s">
        <v>565</v>
      </c>
      <c r="J15" s="1228"/>
      <c r="K15" s="1201"/>
      <c r="L15" s="1201"/>
      <c r="M15" s="1201"/>
      <c r="N15" s="1201"/>
      <c r="O15" s="1201"/>
      <c r="P15" s="1201"/>
      <c r="Q15" s="1201"/>
      <c r="R15" s="1201"/>
      <c r="S15" s="1201"/>
      <c r="T15" s="1201"/>
    </row>
    <row r="16" spans="1:20" s="1196" customFormat="1" ht="22.5">
      <c r="A16" s="1396"/>
      <c r="B16" s="1201"/>
      <c r="C16" s="1201"/>
      <c r="D16" s="1201"/>
      <c r="F16" s="1229" t="e">
        <f ca="1">"4."&amp;mergeValue(A16)</f>
        <v>#NAME?</v>
      </c>
      <c r="G16" s="1238" t="s">
        <v>474</v>
      </c>
      <c r="H16" s="1218" t="s">
        <v>448</v>
      </c>
      <c r="I16" s="1197"/>
      <c r="J16" s="1228"/>
      <c r="K16" s="1201"/>
      <c r="L16" s="1201"/>
      <c r="M16" s="1201"/>
      <c r="N16" s="1201"/>
      <c r="O16" s="1201"/>
      <c r="P16" s="1201"/>
      <c r="Q16" s="1201"/>
      <c r="R16" s="1201"/>
      <c r="S16" s="1201"/>
      <c r="T16" s="1201"/>
    </row>
    <row r="17" spans="1:20" s="1196" customFormat="1" ht="18.75">
      <c r="A17" s="1396"/>
      <c r="B17" s="1396">
        <v>1</v>
      </c>
      <c r="C17" s="1232"/>
      <c r="D17" s="1232"/>
      <c r="F17" s="1229" t="e">
        <f ca="1">"4."&amp;mergeValue(A17) &amp;"."&amp;mergeValue(B17)</f>
        <v>#NAME?</v>
      </c>
      <c r="G17" s="1224" t="s">
        <v>569</v>
      </c>
      <c r="H17" s="1217" t="str">
        <f>IF(region_name="","",region_name)</f>
        <v>Ленинградская область</v>
      </c>
      <c r="I17" s="1197" t="s">
        <v>477</v>
      </c>
      <c r="J17" s="1228"/>
      <c r="K17" s="1201"/>
      <c r="L17" s="1201"/>
      <c r="M17" s="1201"/>
      <c r="N17" s="1201"/>
      <c r="O17" s="1201"/>
      <c r="P17" s="1201"/>
      <c r="Q17" s="1201"/>
      <c r="R17" s="1201"/>
      <c r="S17" s="1201"/>
      <c r="T17" s="1201"/>
    </row>
    <row r="18" spans="1:20" s="1196" customFormat="1" ht="22.5">
      <c r="A18" s="1396"/>
      <c r="B18" s="1396"/>
      <c r="C18" s="1396">
        <v>1</v>
      </c>
      <c r="D18" s="1232"/>
      <c r="F18" s="1229" t="e">
        <f ca="1">"4."&amp;mergeValue(A18) &amp;"."&amp;mergeValue(B18)&amp;"."&amp;mergeValue(C18)</f>
        <v>#NAME?</v>
      </c>
      <c r="G18" s="1231" t="s">
        <v>475</v>
      </c>
      <c r="H18" s="1217" t="str">
        <f>IF(Территории!H13="","","" &amp; Территории!H13 &amp; "")</f>
        <v>Тосненский муниципальный район</v>
      </c>
      <c r="I18" s="1197" t="s">
        <v>478</v>
      </c>
      <c r="J18" s="1228"/>
      <c r="K18" s="1201"/>
      <c r="L18" s="1201"/>
      <c r="M18" s="1201"/>
      <c r="N18" s="1201"/>
      <c r="O18" s="1201"/>
      <c r="P18" s="1201"/>
      <c r="Q18" s="1201"/>
      <c r="R18" s="1201"/>
      <c r="S18" s="1201"/>
      <c r="T18" s="1201"/>
    </row>
    <row r="19" spans="1:20" s="1196" customFormat="1" ht="56.25">
      <c r="A19" s="1396"/>
      <c r="B19" s="1396"/>
      <c r="C19" s="1396"/>
      <c r="D19" s="1232">
        <v>1</v>
      </c>
      <c r="F19" s="1229" t="e">
        <f ca="1">"4."&amp;mergeValue(A19) &amp;"."&amp;mergeValue(B19)&amp;"."&amp;mergeValue(C19)&amp;"."&amp;mergeValue(D19)</f>
        <v>#NAME?</v>
      </c>
      <c r="G19" s="1241" t="s">
        <v>476</v>
      </c>
      <c r="H19" s="1217" t="str">
        <f>IF(Территории!R14="","","" &amp; Территории!R14 &amp; "")</f>
        <v>Тельмановское (41648443)</v>
      </c>
      <c r="I19" s="1289" t="s">
        <v>568</v>
      </c>
      <c r="J19" s="1228"/>
      <c r="K19" s="1201"/>
      <c r="L19" s="1201"/>
      <c r="M19" s="1201"/>
      <c r="N19" s="1201"/>
      <c r="O19" s="1201"/>
      <c r="P19" s="1201"/>
      <c r="Q19" s="1201"/>
      <c r="R19" s="1201"/>
      <c r="S19" s="1201"/>
      <c r="T19" s="1201"/>
    </row>
    <row r="20" spans="1:20" s="1196" customFormat="1" ht="45">
      <c r="A20" s="1396">
        <v>3</v>
      </c>
      <c r="B20" s="1201"/>
      <c r="C20" s="1201"/>
      <c r="D20" s="1201"/>
      <c r="F20" s="1229" t="e">
        <f ca="1">"2." &amp;mergeValue(A20)</f>
        <v>#NAME?</v>
      </c>
      <c r="G20" s="1238" t="s">
        <v>472</v>
      </c>
      <c r="H20" s="1217" t="str">
        <f>IF('Перечень тарифов'!R31="","наименование отсутствует","" &amp; 'Перечень тарифов'!R31 &amp; "")</f>
        <v>наименование отсутствует</v>
      </c>
      <c r="I20" s="1197" t="s">
        <v>567</v>
      </c>
      <c r="J20" s="1228"/>
      <c r="K20" s="1201"/>
      <c r="L20" s="1201"/>
      <c r="M20" s="1201"/>
      <c r="N20" s="1201"/>
      <c r="O20" s="1201"/>
      <c r="P20" s="1201"/>
      <c r="Q20" s="1201"/>
      <c r="R20" s="1201"/>
      <c r="S20" s="1201"/>
      <c r="T20" s="1201"/>
    </row>
    <row r="21" spans="1:20" s="1196" customFormat="1" ht="22.5">
      <c r="A21" s="1396"/>
      <c r="B21" s="1201"/>
      <c r="C21" s="1201"/>
      <c r="D21" s="1201"/>
      <c r="F21" s="1229" t="e">
        <f ca="1">"3." &amp;mergeValue(A21)</f>
        <v>#NAME?</v>
      </c>
      <c r="G21" s="1238" t="s">
        <v>473</v>
      </c>
      <c r="H21" s="1217"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1197" t="s">
        <v>565</v>
      </c>
      <c r="J21" s="1228"/>
      <c r="K21" s="1201"/>
      <c r="L21" s="1201"/>
      <c r="M21" s="1201"/>
      <c r="N21" s="1201"/>
      <c r="O21" s="1201"/>
      <c r="P21" s="1201"/>
      <c r="Q21" s="1201"/>
      <c r="R21" s="1201"/>
      <c r="S21" s="1201"/>
      <c r="T21" s="1201"/>
    </row>
    <row r="22" spans="1:20" s="1196" customFormat="1" ht="22.5">
      <c r="A22" s="1396"/>
      <c r="B22" s="1201"/>
      <c r="C22" s="1201"/>
      <c r="D22" s="1201"/>
      <c r="F22" s="1229" t="e">
        <f ca="1">"4."&amp;mergeValue(A22)</f>
        <v>#NAME?</v>
      </c>
      <c r="G22" s="1238" t="s">
        <v>474</v>
      </c>
      <c r="H22" s="1218" t="s">
        <v>448</v>
      </c>
      <c r="I22" s="1197"/>
      <c r="J22" s="1228"/>
      <c r="K22" s="1201"/>
      <c r="L22" s="1201"/>
      <c r="M22" s="1201"/>
      <c r="N22" s="1201"/>
      <c r="O22" s="1201"/>
      <c r="P22" s="1201"/>
      <c r="Q22" s="1201"/>
      <c r="R22" s="1201"/>
      <c r="S22" s="1201"/>
      <c r="T22" s="1201"/>
    </row>
    <row r="23" spans="1:20" s="1196" customFormat="1" ht="18.75">
      <c r="A23" s="1396"/>
      <c r="B23" s="1396">
        <v>1</v>
      </c>
      <c r="C23" s="1232"/>
      <c r="D23" s="1232"/>
      <c r="F23" s="1229" t="e">
        <f ca="1">"4."&amp;mergeValue(A23) &amp;"."&amp;mergeValue(B23)</f>
        <v>#NAME?</v>
      </c>
      <c r="G23" s="1224" t="s">
        <v>569</v>
      </c>
      <c r="H23" s="1217" t="str">
        <f>IF(region_name="","",region_name)</f>
        <v>Ленинградская область</v>
      </c>
      <c r="I23" s="1197" t="s">
        <v>477</v>
      </c>
      <c r="J23" s="1228"/>
      <c r="K23" s="1201"/>
      <c r="L23" s="1201"/>
      <c r="M23" s="1201"/>
      <c r="N23" s="1201"/>
      <c r="O23" s="1201"/>
      <c r="P23" s="1201"/>
      <c r="Q23" s="1201"/>
      <c r="R23" s="1201"/>
      <c r="S23" s="1201"/>
      <c r="T23" s="1201"/>
    </row>
    <row r="24" spans="1:20" s="1196" customFormat="1" ht="22.5">
      <c r="A24" s="1396"/>
      <c r="B24" s="1396"/>
      <c r="C24" s="1396">
        <v>1</v>
      </c>
      <c r="D24" s="1232"/>
      <c r="F24" s="1229" t="e">
        <f ca="1">"4."&amp;mergeValue(A24) &amp;"."&amp;mergeValue(B24)&amp;"."&amp;mergeValue(C24)</f>
        <v>#NAME?</v>
      </c>
      <c r="G24" s="1231" t="s">
        <v>475</v>
      </c>
      <c r="H24" s="1217" t="str">
        <f>IF(Территории!H13="","","" &amp; Территории!H13 &amp; "")</f>
        <v>Тосненский муниципальный район</v>
      </c>
      <c r="I24" s="1197" t="s">
        <v>478</v>
      </c>
      <c r="J24" s="1228"/>
      <c r="K24" s="1201"/>
      <c r="L24" s="1201"/>
      <c r="M24" s="1201"/>
      <c r="N24" s="1201"/>
      <c r="O24" s="1201"/>
      <c r="P24" s="1201"/>
      <c r="Q24" s="1201"/>
      <c r="R24" s="1201"/>
      <c r="S24" s="1201"/>
      <c r="T24" s="1201"/>
    </row>
    <row r="25" spans="1:20" s="1196" customFormat="1" ht="56.25">
      <c r="A25" s="1396"/>
      <c r="B25" s="1396"/>
      <c r="C25" s="1396"/>
      <c r="D25" s="1232">
        <v>1</v>
      </c>
      <c r="F25" s="1229" t="e">
        <f ca="1">"4."&amp;mergeValue(A25) &amp;"."&amp;mergeValue(B25)&amp;"."&amp;mergeValue(C25)&amp;"."&amp;mergeValue(D25)</f>
        <v>#NAME?</v>
      </c>
      <c r="G25" s="1241" t="s">
        <v>476</v>
      </c>
      <c r="H25" s="1217" t="str">
        <f>IF(Территории!R14="","","" &amp; Территории!R14 &amp; "")</f>
        <v>Тельмановское (41648443)</v>
      </c>
      <c r="I25" s="1289" t="s">
        <v>568</v>
      </c>
      <c r="J25" s="1228"/>
      <c r="K25" s="1201"/>
      <c r="L25" s="1201"/>
      <c r="M25" s="1201"/>
      <c r="N25" s="1201"/>
      <c r="O25" s="1201"/>
      <c r="P25" s="1201"/>
      <c r="Q25" s="1201"/>
      <c r="R25" s="1201"/>
      <c r="S25" s="1201"/>
      <c r="T25" s="1201"/>
    </row>
    <row r="26" spans="1:20" s="1112" customFormat="1" ht="3" customHeight="1">
      <c r="A26" s="1113"/>
      <c r="B26" s="1113"/>
      <c r="C26" s="1113"/>
      <c r="D26" s="1113"/>
      <c r="F26" s="1111"/>
      <c r="G26" s="1125"/>
      <c r="H26" s="1126"/>
      <c r="I26" s="1096"/>
      <c r="J26" s="1113"/>
      <c r="K26" s="1113"/>
      <c r="L26" s="1113"/>
      <c r="M26" s="1113"/>
      <c r="N26" s="1113"/>
      <c r="O26" s="1113"/>
      <c r="P26" s="1113"/>
      <c r="Q26" s="1113"/>
      <c r="R26" s="1113"/>
      <c r="S26" s="1113"/>
      <c r="T26" s="1113"/>
    </row>
    <row r="27" spans="1:20" s="1112" customFormat="1" ht="15" customHeight="1">
      <c r="A27" s="1113"/>
      <c r="B27" s="1113"/>
      <c r="C27" s="1113"/>
      <c r="D27" s="1113"/>
      <c r="F27" s="1111"/>
      <c r="G27" s="1391" t="s">
        <v>570</v>
      </c>
      <c r="H27" s="1391"/>
      <c r="I27" s="1096"/>
      <c r="J27" s="1113"/>
      <c r="K27" s="1113"/>
      <c r="L27" s="1113"/>
      <c r="M27" s="1113"/>
      <c r="N27" s="1113"/>
      <c r="O27" s="1113"/>
      <c r="P27" s="1113"/>
      <c r="Q27" s="1113"/>
      <c r="R27" s="1113"/>
      <c r="S27" s="1113"/>
      <c r="T27" s="1113"/>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5" hidden="1" customWidth="1"/>
    <col min="2" max="2" width="9.140625" style="1086" hidden="1" customWidth="1"/>
    <col min="3" max="3" width="3.7109375" style="1074" customWidth="1"/>
    <col min="4" max="4" width="6.28515625" style="1067" bestFit="1" customWidth="1"/>
    <col min="5" max="5" width="64.140625" style="1067" customWidth="1"/>
    <col min="6" max="7" width="35.7109375" style="1067" customWidth="1"/>
    <col min="8" max="8" width="115.7109375" style="1067" customWidth="1"/>
    <col min="9" max="9" width="10.5703125" style="1067"/>
    <col min="10" max="11" width="10.5703125" style="1092"/>
    <col min="12" max="16384" width="10.5703125" style="1067"/>
  </cols>
  <sheetData>
    <row r="1" spans="1:17" hidden="1">
      <c r="N1" s="1141"/>
      <c r="O1" s="1141"/>
      <c r="Q1" s="1141"/>
    </row>
    <row r="2" spans="1:17" hidden="1"/>
    <row r="3" spans="1:17" hidden="1"/>
    <row r="4" spans="1:17" ht="3" customHeight="1">
      <c r="C4" s="1073"/>
      <c r="D4" s="1068"/>
      <c r="E4" s="1068"/>
      <c r="F4" s="1068"/>
      <c r="G4" s="1132"/>
      <c r="H4" s="1132"/>
    </row>
    <row r="5" spans="1:17" ht="26.1" customHeight="1">
      <c r="C5" s="1073"/>
      <c r="D5" s="1413" t="s">
        <v>694</v>
      </c>
      <c r="E5" s="1413"/>
      <c r="F5" s="1413"/>
      <c r="G5" s="1413"/>
      <c r="H5" s="1129"/>
    </row>
    <row r="6" spans="1:17" ht="3" customHeight="1">
      <c r="C6" s="1073"/>
      <c r="D6" s="1068"/>
      <c r="E6" s="1133"/>
      <c r="F6" s="1133"/>
      <c r="G6" s="1072"/>
      <c r="H6" s="1134"/>
    </row>
    <row r="7" spans="1:17">
      <c r="C7" s="1073"/>
      <c r="D7" s="1427" t="s">
        <v>444</v>
      </c>
      <c r="E7" s="1427"/>
      <c r="F7" s="1427"/>
      <c r="G7" s="1427"/>
      <c r="H7" s="1466" t="s">
        <v>445</v>
      </c>
    </row>
    <row r="8" spans="1:17">
      <c r="C8" s="1073"/>
      <c r="D8" s="1077" t="s">
        <v>90</v>
      </c>
      <c r="E8" s="1078" t="s">
        <v>447</v>
      </c>
      <c r="F8" s="1078" t="s">
        <v>438</v>
      </c>
      <c r="G8" s="1078" t="s">
        <v>446</v>
      </c>
      <c r="H8" s="1466"/>
    </row>
    <row r="9" spans="1:17" ht="12" customHeight="1">
      <c r="C9" s="1073"/>
      <c r="D9" s="1069" t="s">
        <v>91</v>
      </c>
      <c r="E9" s="1069" t="s">
        <v>47</v>
      </c>
      <c r="F9" s="1069" t="s">
        <v>48</v>
      </c>
      <c r="G9" s="1069" t="s">
        <v>49</v>
      </c>
      <c r="H9" s="1069" t="s">
        <v>66</v>
      </c>
    </row>
    <row r="10" spans="1:17" ht="21" customHeight="1">
      <c r="A10" s="1097"/>
      <c r="C10" s="1073"/>
      <c r="D10" s="1087" t="s">
        <v>91</v>
      </c>
      <c r="E10" s="1142" t="s">
        <v>697</v>
      </c>
      <c r="F10" s="1122"/>
      <c r="G10" s="1102"/>
      <c r="H10" s="1416" t="s">
        <v>699</v>
      </c>
    </row>
    <row r="11" spans="1:17" ht="21" customHeight="1">
      <c r="A11" s="1097"/>
      <c r="C11" s="1073"/>
      <c r="D11" s="1087" t="s">
        <v>47</v>
      </c>
      <c r="E11" s="1142" t="s">
        <v>698</v>
      </c>
      <c r="F11" s="1122"/>
      <c r="G11" s="1102"/>
      <c r="H11" s="1417"/>
    </row>
    <row r="12" spans="1:17" ht="21" customHeight="1">
      <c r="A12" s="1076"/>
      <c r="C12" s="1071"/>
      <c r="D12" s="1087" t="s">
        <v>48</v>
      </c>
      <c r="E12" s="1142" t="s">
        <v>681</v>
      </c>
      <c r="F12" s="1122"/>
      <c r="G12" s="1102"/>
      <c r="H12" s="1417"/>
      <c r="I12" s="1092"/>
      <c r="K12" s="1067"/>
    </row>
    <row r="13" spans="1:17" ht="21" customHeight="1">
      <c r="A13" s="1076"/>
      <c r="C13" s="1071"/>
      <c r="D13" s="1087" t="s">
        <v>49</v>
      </c>
      <c r="E13" s="1142" t="s">
        <v>682</v>
      </c>
      <c r="F13" s="1122"/>
      <c r="G13" s="1102"/>
      <c r="H13" s="1417"/>
      <c r="I13" s="1092"/>
      <c r="K13" s="1067"/>
    </row>
    <row r="14" spans="1:17" ht="15" customHeight="1">
      <c r="A14" s="1097"/>
      <c r="C14" s="1073"/>
      <c r="D14" s="1079"/>
      <c r="E14" s="1144" t="s">
        <v>326</v>
      </c>
      <c r="F14" s="1139"/>
      <c r="G14" s="1137"/>
      <c r="H14" s="1418"/>
    </row>
    <row r="15" spans="1:17">
      <c r="D15" s="1146"/>
      <c r="E15" s="1146"/>
      <c r="F15" s="1146"/>
      <c r="G15" s="1146"/>
      <c r="H15" s="1146"/>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7"/>
  <sheetViews>
    <sheetView showGridLines="0" topLeftCell="E10" zoomScaleNormal="100" workbookViewId="0">
      <selection activeCell="G26" sqref="G26"/>
    </sheetView>
  </sheetViews>
  <sheetFormatPr defaultColWidth="10.5703125" defaultRowHeight="14.25"/>
  <cols>
    <col min="1" max="1" width="3.7109375" style="1202" hidden="1" customWidth="1"/>
    <col min="2" max="4" width="3.7109375" style="1198" hidden="1" customWidth="1"/>
    <col min="5" max="5" width="3.7109375" style="1178" customWidth="1"/>
    <col min="6" max="6" width="9.7109375" style="1176" customWidth="1"/>
    <col min="7" max="7" width="37.7109375" style="1176" customWidth="1"/>
    <col min="8" max="8" width="66.85546875" style="1176" customWidth="1"/>
    <col min="9" max="9" width="115.7109375" style="1176" customWidth="1"/>
    <col min="10" max="11" width="10.5703125" style="1198"/>
    <col min="12" max="12" width="11.140625" style="1198" customWidth="1"/>
    <col min="13" max="20" width="10.5703125" style="1198"/>
    <col min="21" max="16384" width="10.5703125" style="1176"/>
  </cols>
  <sheetData>
    <row r="1" spans="1:20" ht="3" customHeight="1">
      <c r="A1" s="1202" t="s">
        <v>208</v>
      </c>
    </row>
    <row r="2" spans="1:20" ht="22.5">
      <c r="F2" s="1392" t="s">
        <v>469</v>
      </c>
      <c r="G2" s="1393"/>
      <c r="H2" s="1394"/>
      <c r="I2" s="1242"/>
    </row>
    <row r="3" spans="1:20" ht="3" customHeight="1"/>
    <row r="4" spans="1:20" s="1196" customFormat="1" ht="11.25">
      <c r="A4" s="1201"/>
      <c r="B4" s="1201"/>
      <c r="C4" s="1201"/>
      <c r="D4" s="1201"/>
      <c r="F4" s="1350" t="s">
        <v>444</v>
      </c>
      <c r="G4" s="1350"/>
      <c r="H4" s="1350"/>
      <c r="I4" s="1395" t="s">
        <v>445</v>
      </c>
      <c r="J4" s="1201"/>
      <c r="K4" s="1201"/>
      <c r="L4" s="1201"/>
      <c r="M4" s="1201"/>
      <c r="N4" s="1201"/>
      <c r="O4" s="1201"/>
      <c r="P4" s="1201"/>
      <c r="Q4" s="1201"/>
      <c r="R4" s="1201"/>
      <c r="S4" s="1201"/>
      <c r="T4" s="1201"/>
    </row>
    <row r="5" spans="1:20" s="1196" customFormat="1" ht="11.25" customHeight="1">
      <c r="A5" s="1201"/>
      <c r="B5" s="1201"/>
      <c r="C5" s="1201"/>
      <c r="D5" s="1201"/>
      <c r="F5" s="1219" t="s">
        <v>90</v>
      </c>
      <c r="G5" s="1230" t="s">
        <v>447</v>
      </c>
      <c r="H5" s="1218" t="s">
        <v>438</v>
      </c>
      <c r="I5" s="1395"/>
      <c r="J5" s="1201"/>
      <c r="K5" s="1201"/>
      <c r="L5" s="1201"/>
      <c r="M5" s="1201"/>
      <c r="N5" s="1201"/>
      <c r="O5" s="1201"/>
      <c r="P5" s="1201"/>
      <c r="Q5" s="1201"/>
      <c r="R5" s="1201"/>
      <c r="S5" s="1201"/>
      <c r="T5" s="1201"/>
    </row>
    <row r="6" spans="1:20" s="1196" customFormat="1" ht="12" customHeight="1">
      <c r="A6" s="1201"/>
      <c r="B6" s="1201"/>
      <c r="C6" s="1201"/>
      <c r="D6" s="1201"/>
      <c r="F6" s="1220" t="s">
        <v>91</v>
      </c>
      <c r="G6" s="1222">
        <v>2</v>
      </c>
      <c r="H6" s="1223">
        <v>3</v>
      </c>
      <c r="I6" s="1221">
        <v>4</v>
      </c>
      <c r="J6" s="1201">
        <v>4</v>
      </c>
      <c r="K6" s="1201"/>
      <c r="L6" s="1201"/>
      <c r="M6" s="1201"/>
      <c r="N6" s="1201"/>
      <c r="O6" s="1201"/>
      <c r="P6" s="1201"/>
      <c r="Q6" s="1201"/>
      <c r="R6" s="1201"/>
      <c r="S6" s="1201"/>
      <c r="T6" s="1201"/>
    </row>
    <row r="7" spans="1:20" s="1196" customFormat="1" ht="18.75">
      <c r="A7" s="1201"/>
      <c r="B7" s="1201"/>
      <c r="C7" s="1201"/>
      <c r="D7" s="1201"/>
      <c r="F7" s="1229">
        <v>1</v>
      </c>
      <c r="G7" s="1238" t="s">
        <v>470</v>
      </c>
      <c r="H7" s="1217" t="str">
        <f>IF(dateCh="","",dateCh)</f>
        <v>23.09.2019</v>
      </c>
      <c r="I7" s="1197" t="s">
        <v>471</v>
      </c>
      <c r="J7" s="1228"/>
      <c r="K7" s="1201"/>
      <c r="L7" s="1201"/>
      <c r="M7" s="1201"/>
      <c r="N7" s="1201"/>
      <c r="O7" s="1201"/>
      <c r="P7" s="1201"/>
      <c r="Q7" s="1201"/>
      <c r="R7" s="1201"/>
      <c r="S7" s="1201"/>
      <c r="T7" s="1201"/>
    </row>
    <row r="8" spans="1:20" s="1196" customFormat="1" ht="45">
      <c r="A8" s="1396">
        <v>1</v>
      </c>
      <c r="B8" s="1201"/>
      <c r="C8" s="1201"/>
      <c r="D8" s="1201"/>
      <c r="F8" s="1229" t="e">
        <f ca="1">"2." &amp;mergeValue(A8)</f>
        <v>#NAME?</v>
      </c>
      <c r="G8" s="1238" t="s">
        <v>472</v>
      </c>
      <c r="H8" s="1217" t="str">
        <f>IF('Перечень тарифов'!R21="","наименование отсутствует","" &amp; 'Перечень тарифов'!R21 &amp; "")</f>
        <v>наименование отсутствует</v>
      </c>
      <c r="I8" s="1197" t="s">
        <v>567</v>
      </c>
      <c r="J8" s="1228"/>
      <c r="K8" s="1201"/>
      <c r="L8" s="1201"/>
      <c r="M8" s="1201"/>
      <c r="N8" s="1201"/>
      <c r="O8" s="1201"/>
      <c r="P8" s="1201"/>
      <c r="Q8" s="1201"/>
      <c r="R8" s="1201"/>
      <c r="S8" s="1201"/>
      <c r="T8" s="1201"/>
    </row>
    <row r="9" spans="1:20" s="1196" customFormat="1" ht="22.5">
      <c r="A9" s="1396"/>
      <c r="B9" s="1201"/>
      <c r="C9" s="1201"/>
      <c r="D9" s="1201"/>
      <c r="F9" s="1229" t="e">
        <f ca="1">"3." &amp;mergeValue(A9)</f>
        <v>#NAME?</v>
      </c>
      <c r="G9" s="1238" t="s">
        <v>473</v>
      </c>
      <c r="H9" s="12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197" t="s">
        <v>565</v>
      </c>
      <c r="J9" s="1228"/>
      <c r="K9" s="1201"/>
      <c r="L9" s="1201"/>
      <c r="M9" s="1201"/>
      <c r="N9" s="1201"/>
      <c r="O9" s="1201"/>
      <c r="P9" s="1201"/>
      <c r="Q9" s="1201"/>
      <c r="R9" s="1201"/>
      <c r="S9" s="1201"/>
      <c r="T9" s="1201"/>
    </row>
    <row r="10" spans="1:20" s="1196" customFormat="1" ht="22.5">
      <c r="A10" s="1396"/>
      <c r="B10" s="1201"/>
      <c r="C10" s="1201"/>
      <c r="D10" s="1201"/>
      <c r="F10" s="1229" t="e">
        <f ca="1">"4."&amp;mergeValue(A10)</f>
        <v>#NAME?</v>
      </c>
      <c r="G10" s="1238" t="s">
        <v>474</v>
      </c>
      <c r="H10" s="1218" t="s">
        <v>448</v>
      </c>
      <c r="I10" s="1197"/>
      <c r="J10" s="1228"/>
      <c r="K10" s="1201"/>
      <c r="L10" s="1201"/>
      <c r="M10" s="1201"/>
      <c r="N10" s="1201"/>
      <c r="O10" s="1201"/>
      <c r="P10" s="1201"/>
      <c r="Q10" s="1201"/>
      <c r="R10" s="1201"/>
      <c r="S10" s="1201"/>
      <c r="T10" s="1201"/>
    </row>
    <row r="11" spans="1:20" s="1196" customFormat="1" ht="18.75">
      <c r="A11" s="1396"/>
      <c r="B11" s="1396">
        <v>1</v>
      </c>
      <c r="C11" s="1232"/>
      <c r="D11" s="1232"/>
      <c r="F11" s="1229" t="e">
        <f ca="1">"4."&amp;mergeValue(A11) &amp;"."&amp;mergeValue(B11)</f>
        <v>#NAME?</v>
      </c>
      <c r="G11" s="1224" t="s">
        <v>569</v>
      </c>
      <c r="H11" s="1217" t="str">
        <f>IF(region_name="","",region_name)</f>
        <v>Ленинградская область</v>
      </c>
      <c r="I11" s="1197" t="s">
        <v>477</v>
      </c>
      <c r="J11" s="1228"/>
      <c r="K11" s="1201"/>
      <c r="L11" s="1201"/>
      <c r="M11" s="1201"/>
      <c r="N11" s="1201"/>
      <c r="O11" s="1201"/>
      <c r="P11" s="1201"/>
      <c r="Q11" s="1201"/>
      <c r="R11" s="1201"/>
      <c r="S11" s="1201"/>
      <c r="T11" s="1201"/>
    </row>
    <row r="12" spans="1:20" s="1196" customFormat="1" ht="22.5">
      <c r="A12" s="1396"/>
      <c r="B12" s="1396"/>
      <c r="C12" s="1396">
        <v>1</v>
      </c>
      <c r="D12" s="1232"/>
      <c r="F12" s="1229" t="e">
        <f ca="1">"4."&amp;mergeValue(A12) &amp;"."&amp;mergeValue(B12)&amp;"."&amp;mergeValue(C12)</f>
        <v>#NAME?</v>
      </c>
      <c r="G12" s="1231" t="s">
        <v>475</v>
      </c>
      <c r="H12" s="1217" t="str">
        <f>IF(Территории!H13="","","" &amp; Территории!H13 &amp; "")</f>
        <v>Тосненский муниципальный район</v>
      </c>
      <c r="I12" s="1197" t="s">
        <v>478</v>
      </c>
      <c r="J12" s="1228"/>
      <c r="K12" s="1201"/>
      <c r="L12" s="1201"/>
      <c r="M12" s="1201"/>
      <c r="N12" s="1201"/>
      <c r="O12" s="1201"/>
      <c r="P12" s="1201"/>
      <c r="Q12" s="1201"/>
      <c r="R12" s="1201"/>
      <c r="S12" s="1201"/>
      <c r="T12" s="1201"/>
    </row>
    <row r="13" spans="1:20" s="1196" customFormat="1" ht="56.25">
      <c r="A13" s="1396"/>
      <c r="B13" s="1396"/>
      <c r="C13" s="1396"/>
      <c r="D13" s="1232">
        <v>1</v>
      </c>
      <c r="F13" s="1229" t="e">
        <f ca="1">"4."&amp;mergeValue(A13) &amp;"."&amp;mergeValue(B13)&amp;"."&amp;mergeValue(C13)&amp;"."&amp;mergeValue(D13)</f>
        <v>#NAME?</v>
      </c>
      <c r="G13" s="1241" t="s">
        <v>476</v>
      </c>
      <c r="H13" s="1217" t="str">
        <f>IF(Территории!R14="","","" &amp; Территории!R14 &amp; "")</f>
        <v>Тельмановское (41648443)</v>
      </c>
      <c r="I13" s="1289" t="s">
        <v>568</v>
      </c>
      <c r="J13" s="1228"/>
      <c r="K13" s="1201"/>
      <c r="L13" s="1201"/>
      <c r="M13" s="1201"/>
      <c r="N13" s="1201"/>
      <c r="O13" s="1201"/>
      <c r="P13" s="1201"/>
      <c r="Q13" s="1201"/>
      <c r="R13" s="1201"/>
      <c r="S13" s="1201"/>
      <c r="T13" s="1201"/>
    </row>
    <row r="14" spans="1:20" s="1196" customFormat="1" ht="45">
      <c r="A14" s="1396">
        <v>2</v>
      </c>
      <c r="B14" s="1201"/>
      <c r="C14" s="1201"/>
      <c r="D14" s="1201"/>
      <c r="F14" s="1229" t="e">
        <f ca="1">"2." &amp;mergeValue(A14)</f>
        <v>#NAME?</v>
      </c>
      <c r="G14" s="1238" t="s">
        <v>472</v>
      </c>
      <c r="H14" s="1217" t="str">
        <f>IF('Перечень тарифов'!R26="","наименование отсутствует","" &amp; 'Перечень тарифов'!R26 &amp; "")</f>
        <v>наименование отсутствует</v>
      </c>
      <c r="I14" s="1197" t="s">
        <v>567</v>
      </c>
      <c r="J14" s="1228"/>
      <c r="K14" s="1201"/>
      <c r="L14" s="1201"/>
      <c r="M14" s="1201"/>
      <c r="N14" s="1201"/>
      <c r="O14" s="1201"/>
      <c r="P14" s="1201"/>
      <c r="Q14" s="1201"/>
      <c r="R14" s="1201"/>
      <c r="S14" s="1201"/>
      <c r="T14" s="1201"/>
    </row>
    <row r="15" spans="1:20" s="1196" customFormat="1" ht="22.5">
      <c r="A15" s="1396"/>
      <c r="B15" s="1201"/>
      <c r="C15" s="1201"/>
      <c r="D15" s="1201"/>
      <c r="F15" s="1229" t="e">
        <f ca="1">"3." &amp;mergeValue(A15)</f>
        <v>#NAME?</v>
      </c>
      <c r="G15" s="1238" t="s">
        <v>473</v>
      </c>
      <c r="H15" s="1217"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1197" t="s">
        <v>565</v>
      </c>
      <c r="J15" s="1228"/>
      <c r="K15" s="1201"/>
      <c r="L15" s="1201"/>
      <c r="M15" s="1201"/>
      <c r="N15" s="1201"/>
      <c r="O15" s="1201"/>
      <c r="P15" s="1201"/>
      <c r="Q15" s="1201"/>
      <c r="R15" s="1201"/>
      <c r="S15" s="1201"/>
      <c r="T15" s="1201"/>
    </row>
    <row r="16" spans="1:20" s="1196" customFormat="1" ht="22.5">
      <c r="A16" s="1396"/>
      <c r="B16" s="1201"/>
      <c r="C16" s="1201"/>
      <c r="D16" s="1201"/>
      <c r="F16" s="1229" t="e">
        <f ca="1">"4."&amp;mergeValue(A16)</f>
        <v>#NAME?</v>
      </c>
      <c r="G16" s="1238" t="s">
        <v>474</v>
      </c>
      <c r="H16" s="1218" t="s">
        <v>448</v>
      </c>
      <c r="I16" s="1197"/>
      <c r="J16" s="1228"/>
      <c r="K16" s="1201"/>
      <c r="L16" s="1201"/>
      <c r="M16" s="1201"/>
      <c r="N16" s="1201"/>
      <c r="O16" s="1201"/>
      <c r="P16" s="1201"/>
      <c r="Q16" s="1201"/>
      <c r="R16" s="1201"/>
      <c r="S16" s="1201"/>
      <c r="T16" s="1201"/>
    </row>
    <row r="17" spans="1:20" s="1196" customFormat="1" ht="18.75">
      <c r="A17" s="1396"/>
      <c r="B17" s="1396">
        <v>1</v>
      </c>
      <c r="C17" s="1232"/>
      <c r="D17" s="1232"/>
      <c r="F17" s="1229" t="e">
        <f ca="1">"4."&amp;mergeValue(A17) &amp;"."&amp;mergeValue(B17)</f>
        <v>#NAME?</v>
      </c>
      <c r="G17" s="1224" t="s">
        <v>569</v>
      </c>
      <c r="H17" s="1217" t="str">
        <f>IF(region_name="","",region_name)</f>
        <v>Ленинградская область</v>
      </c>
      <c r="I17" s="1197" t="s">
        <v>477</v>
      </c>
      <c r="J17" s="1228"/>
      <c r="K17" s="1201"/>
      <c r="L17" s="1201"/>
      <c r="M17" s="1201"/>
      <c r="N17" s="1201"/>
      <c r="O17" s="1201"/>
      <c r="P17" s="1201"/>
      <c r="Q17" s="1201"/>
      <c r="R17" s="1201"/>
      <c r="S17" s="1201"/>
      <c r="T17" s="1201"/>
    </row>
    <row r="18" spans="1:20" s="1196" customFormat="1" ht="22.5">
      <c r="A18" s="1396"/>
      <c r="B18" s="1396"/>
      <c r="C18" s="1396">
        <v>1</v>
      </c>
      <c r="D18" s="1232"/>
      <c r="F18" s="1229" t="e">
        <f ca="1">"4."&amp;mergeValue(A18) &amp;"."&amp;mergeValue(B18)&amp;"."&amp;mergeValue(C18)</f>
        <v>#NAME?</v>
      </c>
      <c r="G18" s="1231" t="s">
        <v>475</v>
      </c>
      <c r="H18" s="1217" t="str">
        <f>IF(Территории!H13="","","" &amp; Территории!H13 &amp; "")</f>
        <v>Тосненский муниципальный район</v>
      </c>
      <c r="I18" s="1197" t="s">
        <v>478</v>
      </c>
      <c r="J18" s="1228"/>
      <c r="K18" s="1201"/>
      <c r="L18" s="1201"/>
      <c r="M18" s="1201"/>
      <c r="N18" s="1201"/>
      <c r="O18" s="1201"/>
      <c r="P18" s="1201"/>
      <c r="Q18" s="1201"/>
      <c r="R18" s="1201"/>
      <c r="S18" s="1201"/>
      <c r="T18" s="1201"/>
    </row>
    <row r="19" spans="1:20" s="1196" customFormat="1" ht="56.25">
      <c r="A19" s="1396"/>
      <c r="B19" s="1396"/>
      <c r="C19" s="1396"/>
      <c r="D19" s="1232">
        <v>1</v>
      </c>
      <c r="F19" s="1229" t="e">
        <f ca="1">"4."&amp;mergeValue(A19) &amp;"."&amp;mergeValue(B19)&amp;"."&amp;mergeValue(C19)&amp;"."&amp;mergeValue(D19)</f>
        <v>#NAME?</v>
      </c>
      <c r="G19" s="1241" t="s">
        <v>476</v>
      </c>
      <c r="H19" s="1217" t="str">
        <f>IF(Территории!R14="","","" &amp; Территории!R14 &amp; "")</f>
        <v>Тельмановское (41648443)</v>
      </c>
      <c r="I19" s="1289" t="s">
        <v>568</v>
      </c>
      <c r="J19" s="1228"/>
      <c r="K19" s="1201"/>
      <c r="L19" s="1201"/>
      <c r="M19" s="1201"/>
      <c r="N19" s="1201"/>
      <c r="O19" s="1201"/>
      <c r="P19" s="1201"/>
      <c r="Q19" s="1201"/>
      <c r="R19" s="1201"/>
      <c r="S19" s="1201"/>
      <c r="T19" s="1201"/>
    </row>
    <row r="20" spans="1:20" s="1196" customFormat="1" ht="45">
      <c r="A20" s="1396">
        <v>3</v>
      </c>
      <c r="B20" s="1201"/>
      <c r="C20" s="1201"/>
      <c r="D20" s="1201"/>
      <c r="F20" s="1229" t="e">
        <f ca="1">"2." &amp;mergeValue(A20)</f>
        <v>#NAME?</v>
      </c>
      <c r="G20" s="1238" t="s">
        <v>472</v>
      </c>
      <c r="H20" s="1217" t="str">
        <f>IF('Перечень тарифов'!R31="","наименование отсутствует","" &amp; 'Перечень тарифов'!R31 &amp; "")</f>
        <v>наименование отсутствует</v>
      </c>
      <c r="I20" s="1197" t="s">
        <v>567</v>
      </c>
      <c r="J20" s="1228"/>
      <c r="K20" s="1201"/>
      <c r="L20" s="1201"/>
      <c r="M20" s="1201"/>
      <c r="N20" s="1201"/>
      <c r="O20" s="1201"/>
      <c r="P20" s="1201"/>
      <c r="Q20" s="1201"/>
      <c r="R20" s="1201"/>
      <c r="S20" s="1201"/>
      <c r="T20" s="1201"/>
    </row>
    <row r="21" spans="1:20" s="1196" customFormat="1" ht="22.5">
      <c r="A21" s="1396"/>
      <c r="B21" s="1201"/>
      <c r="C21" s="1201"/>
      <c r="D21" s="1201"/>
      <c r="F21" s="1229" t="e">
        <f ca="1">"3." &amp;mergeValue(A21)</f>
        <v>#NAME?</v>
      </c>
      <c r="G21" s="1238" t="s">
        <v>473</v>
      </c>
      <c r="H21" s="1217"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1197" t="s">
        <v>565</v>
      </c>
      <c r="J21" s="1228"/>
      <c r="K21" s="1201"/>
      <c r="L21" s="1201"/>
      <c r="M21" s="1201"/>
      <c r="N21" s="1201"/>
      <c r="O21" s="1201"/>
      <c r="P21" s="1201"/>
      <c r="Q21" s="1201"/>
      <c r="R21" s="1201"/>
      <c r="S21" s="1201"/>
      <c r="T21" s="1201"/>
    </row>
    <row r="22" spans="1:20" s="1196" customFormat="1" ht="22.5">
      <c r="A22" s="1396"/>
      <c r="B22" s="1201"/>
      <c r="C22" s="1201"/>
      <c r="D22" s="1201"/>
      <c r="F22" s="1229" t="e">
        <f ca="1">"4."&amp;mergeValue(A22)</f>
        <v>#NAME?</v>
      </c>
      <c r="G22" s="1238" t="s">
        <v>474</v>
      </c>
      <c r="H22" s="1218" t="s">
        <v>448</v>
      </c>
      <c r="I22" s="1197"/>
      <c r="J22" s="1228"/>
      <c r="K22" s="1201"/>
      <c r="L22" s="1201"/>
      <c r="M22" s="1201"/>
      <c r="N22" s="1201"/>
      <c r="O22" s="1201"/>
      <c r="P22" s="1201"/>
      <c r="Q22" s="1201"/>
      <c r="R22" s="1201"/>
      <c r="S22" s="1201"/>
      <c r="T22" s="1201"/>
    </row>
    <row r="23" spans="1:20" s="1196" customFormat="1" ht="18.75">
      <c r="A23" s="1396"/>
      <c r="B23" s="1396">
        <v>1</v>
      </c>
      <c r="C23" s="1232"/>
      <c r="D23" s="1232"/>
      <c r="F23" s="1229" t="e">
        <f ca="1">"4."&amp;mergeValue(A23) &amp;"."&amp;mergeValue(B23)</f>
        <v>#NAME?</v>
      </c>
      <c r="G23" s="1224" t="s">
        <v>569</v>
      </c>
      <c r="H23" s="1217" t="str">
        <f>IF(region_name="","",region_name)</f>
        <v>Ленинградская область</v>
      </c>
      <c r="I23" s="1197" t="s">
        <v>477</v>
      </c>
      <c r="J23" s="1228"/>
      <c r="K23" s="1201"/>
      <c r="L23" s="1201"/>
      <c r="M23" s="1201"/>
      <c r="N23" s="1201"/>
      <c r="O23" s="1201"/>
      <c r="P23" s="1201"/>
      <c r="Q23" s="1201"/>
      <c r="R23" s="1201"/>
      <c r="S23" s="1201"/>
      <c r="T23" s="1201"/>
    </row>
    <row r="24" spans="1:20" s="1196" customFormat="1" ht="22.5">
      <c r="A24" s="1396"/>
      <c r="B24" s="1396"/>
      <c r="C24" s="1396">
        <v>1</v>
      </c>
      <c r="D24" s="1232"/>
      <c r="F24" s="1229" t="e">
        <f ca="1">"4."&amp;mergeValue(A24) &amp;"."&amp;mergeValue(B24)&amp;"."&amp;mergeValue(C24)</f>
        <v>#NAME?</v>
      </c>
      <c r="G24" s="1231" t="s">
        <v>475</v>
      </c>
      <c r="H24" s="1217" t="str">
        <f>IF(Территории!H13="","","" &amp; Территории!H13 &amp; "")</f>
        <v>Тосненский муниципальный район</v>
      </c>
      <c r="I24" s="1197" t="s">
        <v>478</v>
      </c>
      <c r="J24" s="1228"/>
      <c r="K24" s="1201"/>
      <c r="L24" s="1201"/>
      <c r="M24" s="1201"/>
      <c r="N24" s="1201"/>
      <c r="O24" s="1201"/>
      <c r="P24" s="1201"/>
      <c r="Q24" s="1201"/>
      <c r="R24" s="1201"/>
      <c r="S24" s="1201"/>
      <c r="T24" s="1201"/>
    </row>
    <row r="25" spans="1:20" s="1196" customFormat="1" ht="56.25">
      <c r="A25" s="1396"/>
      <c r="B25" s="1396"/>
      <c r="C25" s="1396"/>
      <c r="D25" s="1232">
        <v>1</v>
      </c>
      <c r="F25" s="1229" t="e">
        <f ca="1">"4."&amp;mergeValue(A25) &amp;"."&amp;mergeValue(B25)&amp;"."&amp;mergeValue(C25)&amp;"."&amp;mergeValue(D25)</f>
        <v>#NAME?</v>
      </c>
      <c r="G25" s="1241" t="s">
        <v>476</v>
      </c>
      <c r="H25" s="1217" t="str">
        <f>IF(Территории!R14="","","" &amp; Территории!R14 &amp; "")</f>
        <v>Тельмановское (41648443)</v>
      </c>
      <c r="I25" s="1289" t="s">
        <v>568</v>
      </c>
      <c r="J25" s="1228"/>
      <c r="K25" s="1201"/>
      <c r="L25" s="1201"/>
      <c r="M25" s="1201"/>
      <c r="N25" s="1201"/>
      <c r="O25" s="1201"/>
      <c r="P25" s="1201"/>
      <c r="Q25" s="1201"/>
      <c r="R25" s="1201"/>
      <c r="S25" s="1201"/>
      <c r="T25" s="1201"/>
    </row>
    <row r="26" spans="1:20" s="1226" customFormat="1" ht="3" customHeight="1">
      <c r="A26" s="1227"/>
      <c r="B26" s="1227"/>
      <c r="C26" s="1227"/>
      <c r="D26" s="1227"/>
      <c r="F26" s="1225"/>
      <c r="G26" s="1239"/>
      <c r="H26" s="1240"/>
      <c r="I26" s="1204"/>
      <c r="J26" s="1227"/>
      <c r="K26" s="1227"/>
      <c r="L26" s="1227"/>
      <c r="M26" s="1227"/>
      <c r="N26" s="1227"/>
      <c r="O26" s="1227"/>
      <c r="P26" s="1227"/>
      <c r="Q26" s="1227"/>
      <c r="R26" s="1227"/>
      <c r="S26" s="1227"/>
      <c r="T26" s="1227"/>
    </row>
    <row r="27" spans="1:20" s="1226" customFormat="1" ht="15" customHeight="1">
      <c r="A27" s="1227"/>
      <c r="B27" s="1227"/>
      <c r="C27" s="1227"/>
      <c r="D27" s="1227"/>
      <c r="F27" s="1225"/>
      <c r="G27" s="1391" t="s">
        <v>570</v>
      </c>
      <c r="H27" s="1391"/>
      <c r="I27" s="1204"/>
      <c r="J27" s="1227"/>
      <c r="K27" s="1227"/>
      <c r="L27" s="1227"/>
      <c r="M27" s="1227"/>
      <c r="N27" s="1227"/>
      <c r="O27" s="1227"/>
      <c r="P27" s="1227"/>
      <c r="Q27" s="1227"/>
      <c r="R27" s="1227"/>
      <c r="S27" s="1227"/>
      <c r="T27" s="1227"/>
    </row>
  </sheetData>
  <sheetProtection password="FA9C"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75"/>
  <sheetViews>
    <sheetView showGridLines="0" tabSelected="1" topLeftCell="C52" zoomScaleNormal="100" workbookViewId="0">
      <selection activeCell="J69" sqref="J69"/>
    </sheetView>
  </sheetViews>
  <sheetFormatPr defaultRowHeight="14.25"/>
  <cols>
    <col min="1" max="1" width="9.140625" style="1075" hidden="1" customWidth="1"/>
    <col min="2" max="2" width="9.140625" style="1086" hidden="1" customWidth="1"/>
    <col min="3" max="3" width="3.7109375" style="1074" customWidth="1"/>
    <col min="4" max="4" width="6.28515625" style="1067" bestFit="1" customWidth="1"/>
    <col min="5" max="5" width="46.7109375" style="1067" customWidth="1"/>
    <col min="6" max="6" width="35.7109375" style="1067" customWidth="1"/>
    <col min="7" max="7" width="3.7109375" style="1067" customWidth="1"/>
    <col min="8" max="9" width="11.7109375" style="1067" customWidth="1"/>
    <col min="10" max="11" width="35.7109375" style="1067" customWidth="1"/>
    <col min="12" max="12" width="84.85546875" style="1067" customWidth="1"/>
    <col min="13" max="13" width="9.140625" style="1067"/>
    <col min="14" max="15" width="9.140625" style="1092"/>
    <col min="16" max="16384" width="9.140625" style="1067"/>
  </cols>
  <sheetData>
    <row r="1" spans="1:32" hidden="1">
      <c r="S1" s="1140"/>
      <c r="AF1" s="1141"/>
    </row>
    <row r="2" spans="1:32" hidden="1"/>
    <row r="3" spans="1:32" hidden="1"/>
    <row r="4" spans="1:32" ht="3" customHeight="1">
      <c r="C4" s="1073"/>
      <c r="D4" s="1068"/>
      <c r="E4" s="1068"/>
      <c r="F4" s="1068"/>
      <c r="G4" s="1068"/>
      <c r="H4" s="1068"/>
      <c r="I4" s="1068"/>
      <c r="J4" s="1068"/>
      <c r="K4" s="1132"/>
      <c r="L4" s="1132"/>
    </row>
    <row r="5" spans="1:32" ht="26.1" customHeight="1">
      <c r="C5" s="1073"/>
      <c r="D5" s="1413" t="s">
        <v>706</v>
      </c>
      <c r="E5" s="1413"/>
      <c r="F5" s="1413"/>
      <c r="G5" s="1413"/>
      <c r="H5" s="1413"/>
      <c r="I5" s="1413"/>
      <c r="J5" s="1413"/>
      <c r="K5" s="1413"/>
      <c r="L5" s="1116"/>
    </row>
    <row r="6" spans="1:32" ht="3" customHeight="1">
      <c r="C6" s="1073"/>
      <c r="D6" s="1068"/>
      <c r="E6" s="1133"/>
      <c r="F6" s="1133"/>
      <c r="G6" s="1133"/>
      <c r="H6" s="1133"/>
      <c r="I6" s="1133"/>
      <c r="J6" s="1133"/>
      <c r="K6" s="1072"/>
      <c r="L6" s="1134"/>
    </row>
    <row r="7" spans="1:32" ht="18.75">
      <c r="C7" s="1073"/>
      <c r="D7" s="1068"/>
      <c r="E7" s="1150" t="str">
        <f>"Дата подачи заявления об "&amp;IF(datePr_ch="","утверждении","изменении") &amp; " тарифов"</f>
        <v>Дата подачи заявления об изменении тарифов</v>
      </c>
      <c r="F7" s="1420" t="str">
        <f>IF(datePr_ch="",IF(datePr="","",datePr),datePr_ch)</f>
        <v>19.09.2019</v>
      </c>
      <c r="G7" s="1420"/>
      <c r="H7" s="1420"/>
      <c r="I7" s="1420"/>
      <c r="J7" s="1420"/>
      <c r="K7" s="1420"/>
      <c r="L7" s="1160"/>
      <c r="M7" s="1090"/>
    </row>
    <row r="8" spans="1:32" ht="18.75">
      <c r="C8" s="1073"/>
      <c r="D8" s="1068"/>
      <c r="E8" s="1150" t="str">
        <f>"Номер подачи заявления об "&amp;IF(numberPr_ch="","утверждении","изменении") &amp; " тарифов"</f>
        <v>Номер подачи заявления об изменении тарифов</v>
      </c>
      <c r="F8" s="1420" t="str">
        <f>IF(numberPr_ch="",IF(numberPr="","",numberPr),numberPr_ch)</f>
        <v>01-13/38443</v>
      </c>
      <c r="G8" s="1420"/>
      <c r="H8" s="1420"/>
      <c r="I8" s="1420"/>
      <c r="J8" s="1420"/>
      <c r="K8" s="1420"/>
      <c r="L8" s="1160"/>
      <c r="M8" s="1090"/>
    </row>
    <row r="9" spans="1:32">
      <c r="C9" s="1073"/>
      <c r="D9" s="1068"/>
      <c r="E9" s="1133"/>
      <c r="F9" s="1133"/>
      <c r="G9" s="1133"/>
      <c r="H9" s="1133"/>
      <c r="I9" s="1133"/>
      <c r="J9" s="1133"/>
      <c r="K9" s="1072"/>
      <c r="L9" s="1134"/>
    </row>
    <row r="10" spans="1:32" ht="21" customHeight="1">
      <c r="C10" s="1073"/>
      <c r="D10" s="1427" t="s">
        <v>444</v>
      </c>
      <c r="E10" s="1427"/>
      <c r="F10" s="1427"/>
      <c r="G10" s="1427"/>
      <c r="H10" s="1427"/>
      <c r="I10" s="1427"/>
      <c r="J10" s="1427"/>
      <c r="K10" s="1427"/>
      <c r="L10" s="1466" t="s">
        <v>445</v>
      </c>
    </row>
    <row r="11" spans="1:32" ht="21" customHeight="1">
      <c r="C11" s="1073"/>
      <c r="D11" s="1410" t="s">
        <v>90</v>
      </c>
      <c r="E11" s="1467" t="s">
        <v>295</v>
      </c>
      <c r="F11" s="1467" t="s">
        <v>19</v>
      </c>
      <c r="G11" s="1469" t="s">
        <v>683</v>
      </c>
      <c r="H11" s="1470"/>
      <c r="I11" s="1471"/>
      <c r="J11" s="1467" t="s">
        <v>438</v>
      </c>
      <c r="K11" s="1467" t="s">
        <v>446</v>
      </c>
      <c r="L11" s="1466"/>
    </row>
    <row r="12" spans="1:32" ht="21" customHeight="1">
      <c r="C12" s="1073"/>
      <c r="D12" s="1412"/>
      <c r="E12" s="1468"/>
      <c r="F12" s="1468"/>
      <c r="G12" s="1473" t="s">
        <v>684</v>
      </c>
      <c r="H12" s="1474"/>
      <c r="I12" s="1078" t="s">
        <v>685</v>
      </c>
      <c r="J12" s="1468"/>
      <c r="K12" s="1468"/>
      <c r="L12" s="1466"/>
    </row>
    <row r="13" spans="1:32" ht="12" customHeight="1">
      <c r="C13" s="1073"/>
      <c r="D13" s="1069" t="s">
        <v>91</v>
      </c>
      <c r="E13" s="1069" t="s">
        <v>47</v>
      </c>
      <c r="F13" s="1069" t="s">
        <v>48</v>
      </c>
      <c r="G13" s="1475" t="s">
        <v>49</v>
      </c>
      <c r="H13" s="1475"/>
      <c r="I13" s="1069" t="s">
        <v>66</v>
      </c>
      <c r="J13" s="1069" t="s">
        <v>67</v>
      </c>
      <c r="K13" s="1069" t="s">
        <v>181</v>
      </c>
      <c r="L13" s="1069" t="s">
        <v>182</v>
      </c>
    </row>
    <row r="14" spans="1:32" ht="14.25" customHeight="1">
      <c r="A14" s="1097"/>
      <c r="C14" s="1073"/>
      <c r="D14" s="1145">
        <v>1</v>
      </c>
      <c r="E14" s="1472" t="s">
        <v>686</v>
      </c>
      <c r="F14" s="1476"/>
      <c r="G14" s="1476"/>
      <c r="H14" s="1476"/>
      <c r="I14" s="1476"/>
      <c r="J14" s="1476"/>
      <c r="K14" s="1476"/>
      <c r="L14" s="1082"/>
      <c r="M14" s="1147"/>
    </row>
    <row r="15" spans="1:32" ht="56.25">
      <c r="A15" s="1097"/>
      <c r="C15" s="1073"/>
      <c r="D15" s="1145" t="s">
        <v>293</v>
      </c>
      <c r="E15" s="1100" t="s">
        <v>448</v>
      </c>
      <c r="F15" s="1100" t="s">
        <v>448</v>
      </c>
      <c r="G15" s="1477" t="s">
        <v>448</v>
      </c>
      <c r="H15" s="1478"/>
      <c r="I15" s="1100" t="s">
        <v>448</v>
      </c>
      <c r="J15" s="1302" t="s">
        <v>1901</v>
      </c>
      <c r="K15" s="1309" t="s">
        <v>1902</v>
      </c>
      <c r="L15" s="1089" t="s">
        <v>687</v>
      </c>
      <c r="M15" s="1147"/>
    </row>
    <row r="16" spans="1:32" ht="18.75">
      <c r="A16" s="1097"/>
      <c r="B16" s="1086">
        <v>3</v>
      </c>
      <c r="C16" s="1073"/>
      <c r="D16" s="1148">
        <v>2</v>
      </c>
      <c r="E16" s="1479" t="s">
        <v>688</v>
      </c>
      <c r="F16" s="1480"/>
      <c r="G16" s="1480"/>
      <c r="H16" s="1481"/>
      <c r="I16" s="1481"/>
      <c r="J16" s="1481" t="s">
        <v>448</v>
      </c>
      <c r="K16" s="1481"/>
      <c r="L16" s="1143"/>
      <c r="M16" s="1147"/>
    </row>
    <row r="17" spans="1:83" ht="21" customHeight="1">
      <c r="A17" s="1097"/>
      <c r="C17" s="1482"/>
      <c r="D17" s="1483" t="s">
        <v>689</v>
      </c>
      <c r="E17" s="148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485" t="str">
        <f>IF('Перечень тарифов'!J21="","наименование отсутствует","" &amp; 'Перечень тарифов'!J21 &amp; "")</f>
        <v>Тариф на тепловую энергию, поставляемую потребителям (кроме населения)</v>
      </c>
      <c r="G17" s="1100"/>
      <c r="H17" s="1158" t="s">
        <v>1223</v>
      </c>
      <c r="I17" s="1157" t="s">
        <v>1224</v>
      </c>
      <c r="J17" s="1122" t="s">
        <v>246</v>
      </c>
      <c r="K17" s="1100" t="s">
        <v>448</v>
      </c>
      <c r="L17" s="1416" t="s">
        <v>710</v>
      </c>
      <c r="M17" s="1147"/>
    </row>
    <row r="18" spans="1:83" ht="21" customHeight="1">
      <c r="A18" s="1097"/>
      <c r="C18" s="1482"/>
      <c r="D18" s="1483"/>
      <c r="E18" s="1484"/>
      <c r="F18" s="1485"/>
      <c r="G18" s="1149"/>
      <c r="H18" s="1144" t="s">
        <v>273</v>
      </c>
      <c r="I18" s="1139"/>
      <c r="J18" s="1139"/>
      <c r="K18" s="1137"/>
      <c r="L18" s="1417"/>
      <c r="M18" s="1147"/>
    </row>
    <row r="19" spans="1:83" s="1175" customFormat="1" ht="21" customHeight="1">
      <c r="A19" s="1212"/>
      <c r="B19" s="1194"/>
      <c r="C19" s="1177"/>
      <c r="D19" s="1483" t="s">
        <v>1885</v>
      </c>
      <c r="E19" s="148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9" s="1485" t="str">
        <f>IF('Перечень тарифов'!J26="","наименование отсутствует","" &amp; 'Перечень тарифов'!J26 &amp; "")</f>
        <v>Тариф на тепловую энергию, поставляемую потребителям (кроме населения)</v>
      </c>
      <c r="G19" s="1214"/>
      <c r="H19" s="1295" t="s">
        <v>1223</v>
      </c>
      <c r="I19" s="1294" t="s">
        <v>1224</v>
      </c>
      <c r="J19" s="1237" t="s">
        <v>246</v>
      </c>
      <c r="K19" s="1214" t="s">
        <v>448</v>
      </c>
      <c r="L19" s="1417"/>
      <c r="M19" s="1293"/>
      <c r="N19" s="1200"/>
      <c r="O19" s="1200"/>
      <c r="P19" s="1176"/>
      <c r="Q19" s="1176"/>
      <c r="R19" s="1176"/>
      <c r="S19" s="1176"/>
      <c r="T19" s="1176"/>
      <c r="U19" s="1176"/>
      <c r="V19" s="1176"/>
      <c r="W19" s="1176"/>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76"/>
      <c r="CE19" s="1176"/>
    </row>
    <row r="20" spans="1:83" s="1175" customFormat="1" ht="21" customHeight="1">
      <c r="A20" s="1212"/>
      <c r="B20" s="1194"/>
      <c r="C20" s="1177"/>
      <c r="D20" s="1483"/>
      <c r="E20" s="1487"/>
      <c r="F20" s="1485"/>
      <c r="G20" s="1184"/>
      <c r="H20" s="1292" t="s">
        <v>273</v>
      </c>
      <c r="I20" s="1291"/>
      <c r="J20" s="1291"/>
      <c r="K20" s="1290"/>
      <c r="L20" s="1417"/>
      <c r="M20" s="1293"/>
      <c r="N20" s="1200"/>
      <c r="O20" s="1200"/>
      <c r="P20" s="1176"/>
      <c r="Q20" s="1176"/>
      <c r="R20" s="1176"/>
      <c r="S20" s="1176"/>
      <c r="T20" s="1176"/>
      <c r="U20" s="1176"/>
      <c r="V20" s="1176"/>
      <c r="W20" s="1176"/>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c r="CD20" s="1176"/>
      <c r="CE20" s="1176"/>
    </row>
    <row r="21" spans="1:83" s="1175" customFormat="1" ht="18.95" customHeight="1">
      <c r="A21" s="1212"/>
      <c r="B21" s="1194"/>
      <c r="C21" s="1177"/>
      <c r="D21" s="1483" t="s">
        <v>1890</v>
      </c>
      <c r="E21" s="148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21" s="1485" t="str">
        <f>IF('Перечень тарифов'!J31="","наименование отсутствует","" &amp; 'Перечень тарифов'!J31 &amp; "")</f>
        <v>Тариф на теплоноситель, поставляемый потребителям</v>
      </c>
      <c r="G21" s="1214"/>
      <c r="H21" s="1295" t="s">
        <v>1223</v>
      </c>
      <c r="I21" s="1294" t="s">
        <v>1224</v>
      </c>
      <c r="J21" s="1237" t="s">
        <v>246</v>
      </c>
      <c r="K21" s="1214" t="s">
        <v>448</v>
      </c>
      <c r="L21" s="1417"/>
      <c r="M21" s="1293"/>
      <c r="N21" s="1200"/>
      <c r="O21" s="1200"/>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176"/>
      <c r="AS21" s="1176"/>
      <c r="AT21" s="1176"/>
      <c r="AU21" s="1176"/>
      <c r="AV21" s="1176"/>
      <c r="AW21" s="1176"/>
      <c r="AX21" s="1176"/>
      <c r="AY21" s="1176"/>
      <c r="AZ21" s="1176"/>
      <c r="BA21" s="1176"/>
      <c r="BB21" s="1176"/>
      <c r="BC21" s="1176"/>
      <c r="BD21" s="1176"/>
      <c r="BE21" s="1176"/>
      <c r="BF21" s="1176"/>
      <c r="BG21" s="1176"/>
      <c r="BH21" s="1176"/>
      <c r="BI21" s="1176"/>
      <c r="BJ21" s="1176"/>
      <c r="BK21" s="1176"/>
      <c r="BL21" s="1176"/>
      <c r="BM21" s="1176"/>
      <c r="BN21" s="1176"/>
      <c r="BO21" s="1176"/>
      <c r="BP21" s="1176"/>
      <c r="BQ21" s="1176"/>
      <c r="BR21" s="1176"/>
      <c r="BS21" s="1176"/>
      <c r="BT21" s="1176"/>
      <c r="BU21" s="1176"/>
      <c r="BV21" s="1176"/>
      <c r="BW21" s="1176"/>
      <c r="BX21" s="1176"/>
      <c r="BY21" s="1176"/>
      <c r="BZ21" s="1176"/>
      <c r="CA21" s="1176"/>
      <c r="CB21" s="1176"/>
      <c r="CC21" s="1176"/>
      <c r="CD21" s="1176"/>
      <c r="CE21" s="1176"/>
    </row>
    <row r="22" spans="1:83" s="1175" customFormat="1" ht="15" customHeight="1">
      <c r="A22" s="1212"/>
      <c r="B22" s="1194"/>
      <c r="C22" s="1177"/>
      <c r="D22" s="1483"/>
      <c r="E22" s="1487"/>
      <c r="F22" s="1485"/>
      <c r="G22" s="1184"/>
      <c r="H22" s="1292" t="s">
        <v>273</v>
      </c>
      <c r="I22" s="1291"/>
      <c r="J22" s="1291"/>
      <c r="K22" s="1290"/>
      <c r="L22" s="1418"/>
      <c r="M22" s="1293"/>
      <c r="N22" s="1200"/>
      <c r="O22" s="1200"/>
      <c r="P22" s="1176"/>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6"/>
      <c r="CA22" s="1176"/>
      <c r="CB22" s="1176"/>
      <c r="CC22" s="1176"/>
      <c r="CD22" s="1176"/>
      <c r="CE22" s="1176"/>
    </row>
    <row r="23" spans="1:83" ht="18.75">
      <c r="A23" s="1097"/>
      <c r="B23" s="1086">
        <v>3</v>
      </c>
      <c r="C23" s="1073"/>
      <c r="D23" s="1087" t="s">
        <v>48</v>
      </c>
      <c r="E23" s="1472" t="s">
        <v>690</v>
      </c>
      <c r="F23" s="1472"/>
      <c r="G23" s="1472"/>
      <c r="H23" s="1472"/>
      <c r="I23" s="1472"/>
      <c r="J23" s="1472"/>
      <c r="K23" s="1472"/>
      <c r="L23" s="1121"/>
      <c r="M23" s="1147"/>
    </row>
    <row r="24" spans="1:83" ht="33.75">
      <c r="A24" s="1097"/>
      <c r="C24" s="1073"/>
      <c r="D24" s="1145" t="s">
        <v>439</v>
      </c>
      <c r="E24" s="1100" t="s">
        <v>448</v>
      </c>
      <c r="F24" s="1100" t="s">
        <v>448</v>
      </c>
      <c r="G24" s="1477" t="s">
        <v>448</v>
      </c>
      <c r="H24" s="1478"/>
      <c r="I24" s="1100" t="s">
        <v>448</v>
      </c>
      <c r="J24" s="1100" t="s">
        <v>448</v>
      </c>
      <c r="K24" s="1309" t="s">
        <v>1903</v>
      </c>
      <c r="L24" s="1089" t="s">
        <v>691</v>
      </c>
      <c r="M24" s="1147"/>
    </row>
    <row r="25" spans="1:83" ht="18.75">
      <c r="A25" s="1097"/>
      <c r="B25" s="1086">
        <v>3</v>
      </c>
      <c r="C25" s="1073"/>
      <c r="D25" s="1087" t="s">
        <v>49</v>
      </c>
      <c r="E25" s="1472" t="s">
        <v>692</v>
      </c>
      <c r="F25" s="1472"/>
      <c r="G25" s="1472"/>
      <c r="H25" s="1472"/>
      <c r="I25" s="1472"/>
      <c r="J25" s="1472"/>
      <c r="K25" s="1472"/>
      <c r="L25" s="1121"/>
      <c r="M25" s="1147"/>
    </row>
    <row r="26" spans="1:83" ht="20.100000000000001" customHeight="1">
      <c r="A26" s="1097"/>
      <c r="C26" s="1482"/>
      <c r="D26" s="1483" t="s">
        <v>440</v>
      </c>
      <c r="E26" s="148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485" t="str">
        <f>IF('Перечень тарифов'!J21="","наименование отсутствует","" &amp; 'Перечень тарифов'!J21 &amp; "")</f>
        <v>Тариф на тепловую энергию, поставляемую потребителям (кроме населения)</v>
      </c>
      <c r="G26" s="1100"/>
      <c r="H26" s="1157" t="s">
        <v>1223</v>
      </c>
      <c r="I26" s="1157" t="s">
        <v>1895</v>
      </c>
      <c r="J26" s="1161">
        <v>172509.64</v>
      </c>
      <c r="K26" s="1100" t="s">
        <v>448</v>
      </c>
      <c r="L26" s="1416" t="s">
        <v>711</v>
      </c>
      <c r="M26" s="1147"/>
    </row>
    <row r="27" spans="1:83" s="1303" customFormat="1" ht="20.100000000000001" customHeight="1">
      <c r="A27" s="1307"/>
      <c r="B27" s="1305"/>
      <c r="C27" s="1482"/>
      <c r="D27" s="1483"/>
      <c r="E27" s="1484"/>
      <c r="F27" s="1485"/>
      <c r="G27" s="1315" t="s">
        <v>1880</v>
      </c>
      <c r="H27" s="1313" t="s">
        <v>1896</v>
      </c>
      <c r="I27" s="1312" t="s">
        <v>1897</v>
      </c>
      <c r="J27" s="1314">
        <v>178952.18</v>
      </c>
      <c r="K27" s="1308" t="s">
        <v>448</v>
      </c>
      <c r="L27" s="1417"/>
      <c r="M27" s="1311"/>
      <c r="N27" s="1306"/>
      <c r="O27" s="1306"/>
    </row>
    <row r="28" spans="1:83" s="1303" customFormat="1" ht="20.100000000000001" customHeight="1">
      <c r="A28" s="1307"/>
      <c r="B28" s="1305"/>
      <c r="C28" s="1482"/>
      <c r="D28" s="1483"/>
      <c r="E28" s="1484"/>
      <c r="F28" s="1485"/>
      <c r="G28" s="1315" t="s">
        <v>1880</v>
      </c>
      <c r="H28" s="1313" t="s">
        <v>1898</v>
      </c>
      <c r="I28" s="1312" t="s">
        <v>1899</v>
      </c>
      <c r="J28" s="1314">
        <v>186358.85</v>
      </c>
      <c r="K28" s="1308" t="s">
        <v>448</v>
      </c>
      <c r="L28" s="1417"/>
      <c r="M28" s="1311"/>
      <c r="N28" s="1306"/>
      <c r="O28" s="1306"/>
    </row>
    <row r="29" spans="1:83" s="1303" customFormat="1" ht="20.100000000000001" customHeight="1">
      <c r="A29" s="1307"/>
      <c r="B29" s="1305"/>
      <c r="C29" s="1482"/>
      <c r="D29" s="1483"/>
      <c r="E29" s="1484"/>
      <c r="F29" s="1485"/>
      <c r="G29" s="1315" t="s">
        <v>1880</v>
      </c>
      <c r="H29" s="1313" t="s">
        <v>1900</v>
      </c>
      <c r="I29" s="1312" t="s">
        <v>1224</v>
      </c>
      <c r="J29" s="1314">
        <v>200551.35</v>
      </c>
      <c r="K29" s="1308" t="s">
        <v>448</v>
      </c>
      <c r="L29" s="1417"/>
      <c r="M29" s="1311"/>
      <c r="N29" s="1306"/>
      <c r="O29" s="1306"/>
    </row>
    <row r="30" spans="1:83" ht="20.100000000000001" customHeight="1">
      <c r="A30" s="1097"/>
      <c r="C30" s="1482"/>
      <c r="D30" s="1483"/>
      <c r="E30" s="1484"/>
      <c r="F30" s="1485"/>
      <c r="G30" s="1149"/>
      <c r="H30" s="1144" t="s">
        <v>273</v>
      </c>
      <c r="I30" s="1136"/>
      <c r="J30" s="1136"/>
      <c r="K30" s="1137"/>
      <c r="L30" s="1417"/>
      <c r="M30" s="1147"/>
    </row>
    <row r="31" spans="1:83" s="1175" customFormat="1" ht="20.100000000000001" customHeight="1">
      <c r="A31" s="1212"/>
      <c r="B31" s="1194"/>
      <c r="C31" s="1177"/>
      <c r="D31" s="1483" t="s">
        <v>1886</v>
      </c>
      <c r="E31" s="148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485" t="str">
        <f>IF('Перечень тарифов'!J26="","наименование отсутствует","" &amp; 'Перечень тарифов'!J26 &amp; "")</f>
        <v>Тариф на тепловую энергию, поставляемую потребителям (кроме населения)</v>
      </c>
      <c r="G31" s="1214"/>
      <c r="H31" s="1295" t="s">
        <v>1223</v>
      </c>
      <c r="I31" s="1294" t="s">
        <v>1895</v>
      </c>
      <c r="J31" s="1296">
        <v>172509.64</v>
      </c>
      <c r="K31" s="1214" t="s">
        <v>448</v>
      </c>
      <c r="L31" s="1417"/>
      <c r="M31" s="1293"/>
      <c r="N31" s="1200"/>
      <c r="O31" s="1200"/>
    </row>
    <row r="32" spans="1:83" s="1303" customFormat="1" ht="20.100000000000001" customHeight="1">
      <c r="A32" s="1307"/>
      <c r="B32" s="1305"/>
      <c r="C32" s="1304"/>
      <c r="D32" s="1483"/>
      <c r="E32" s="1491"/>
      <c r="F32" s="1485"/>
      <c r="G32" s="1315" t="s">
        <v>1880</v>
      </c>
      <c r="H32" s="1313" t="s">
        <v>1896</v>
      </c>
      <c r="I32" s="1312" t="s">
        <v>1897</v>
      </c>
      <c r="J32" s="1314">
        <v>178952.18</v>
      </c>
      <c r="K32" s="1308" t="s">
        <v>448</v>
      </c>
      <c r="L32" s="1417"/>
      <c r="M32" s="1311"/>
      <c r="N32" s="1306"/>
      <c r="O32" s="1306"/>
    </row>
    <row r="33" spans="1:15" s="1303" customFormat="1" ht="20.100000000000001" customHeight="1">
      <c r="A33" s="1307"/>
      <c r="B33" s="1305"/>
      <c r="C33" s="1304"/>
      <c r="D33" s="1483"/>
      <c r="E33" s="1491"/>
      <c r="F33" s="1485"/>
      <c r="G33" s="1315" t="s">
        <v>1880</v>
      </c>
      <c r="H33" s="1313" t="s">
        <v>1898</v>
      </c>
      <c r="I33" s="1312" t="s">
        <v>1899</v>
      </c>
      <c r="J33" s="1314">
        <v>186358.85</v>
      </c>
      <c r="K33" s="1308" t="s">
        <v>448</v>
      </c>
      <c r="L33" s="1417"/>
      <c r="M33" s="1311"/>
      <c r="N33" s="1306"/>
      <c r="O33" s="1306"/>
    </row>
    <row r="34" spans="1:15" s="1303" customFormat="1" ht="20.100000000000001" customHeight="1">
      <c r="A34" s="1307"/>
      <c r="B34" s="1305"/>
      <c r="C34" s="1304"/>
      <c r="D34" s="1483"/>
      <c r="E34" s="1491"/>
      <c r="F34" s="1485"/>
      <c r="G34" s="1315" t="s">
        <v>1880</v>
      </c>
      <c r="H34" s="1313" t="s">
        <v>1900</v>
      </c>
      <c r="I34" s="1312" t="s">
        <v>1224</v>
      </c>
      <c r="J34" s="1314">
        <v>200551.35</v>
      </c>
      <c r="K34" s="1308" t="s">
        <v>448</v>
      </c>
      <c r="L34" s="1417"/>
      <c r="M34" s="1311"/>
      <c r="N34" s="1306"/>
      <c r="O34" s="1306"/>
    </row>
    <row r="35" spans="1:15" s="1175" customFormat="1" ht="20.100000000000001" customHeight="1">
      <c r="A35" s="1212"/>
      <c r="B35" s="1194"/>
      <c r="C35" s="1177"/>
      <c r="D35" s="1483"/>
      <c r="E35" s="1487"/>
      <c r="F35" s="1485"/>
      <c r="G35" s="1184"/>
      <c r="H35" s="1292" t="s">
        <v>273</v>
      </c>
      <c r="I35" s="1291"/>
      <c r="J35" s="1291"/>
      <c r="K35" s="1290"/>
      <c r="L35" s="1417"/>
      <c r="M35" s="1293"/>
      <c r="N35" s="1200"/>
      <c r="O35" s="1200"/>
    </row>
    <row r="36" spans="1:15" s="1175" customFormat="1" ht="20.100000000000001" customHeight="1">
      <c r="A36" s="1212"/>
      <c r="B36" s="1194"/>
      <c r="C36" s="1177"/>
      <c r="D36" s="1483" t="s">
        <v>1891</v>
      </c>
      <c r="E36" s="148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36" s="1485" t="str">
        <f>IF('Перечень тарифов'!J31="","наименование отсутствует","" &amp; 'Перечень тарифов'!J31 &amp; "")</f>
        <v>Тариф на теплоноситель, поставляемый потребителям</v>
      </c>
      <c r="G36" s="1214"/>
      <c r="H36" s="1295" t="s">
        <v>1223</v>
      </c>
      <c r="I36" s="1294" t="s">
        <v>1895</v>
      </c>
      <c r="J36" s="1296">
        <v>8113.9783800000005</v>
      </c>
      <c r="K36" s="1214" t="s">
        <v>448</v>
      </c>
      <c r="L36" s="1417"/>
      <c r="M36" s="1293"/>
      <c r="N36" s="1200"/>
      <c r="O36" s="1200"/>
    </row>
    <row r="37" spans="1:15" s="1303" customFormat="1" ht="20.100000000000001" customHeight="1">
      <c r="A37" s="1307"/>
      <c r="B37" s="1305"/>
      <c r="C37" s="1304"/>
      <c r="D37" s="1483"/>
      <c r="E37" s="1491"/>
      <c r="F37" s="1485"/>
      <c r="G37" s="1315" t="s">
        <v>1880</v>
      </c>
      <c r="H37" s="1313" t="s">
        <v>1896</v>
      </c>
      <c r="I37" s="1312" t="s">
        <v>1897</v>
      </c>
      <c r="J37" s="1314">
        <v>8538.936169999999</v>
      </c>
      <c r="K37" s="1308" t="s">
        <v>448</v>
      </c>
      <c r="L37" s="1417"/>
      <c r="M37" s="1311"/>
      <c r="N37" s="1306"/>
      <c r="O37" s="1306"/>
    </row>
    <row r="38" spans="1:15" s="1303" customFormat="1" ht="20.100000000000001" customHeight="1">
      <c r="A38" s="1307"/>
      <c r="B38" s="1305"/>
      <c r="C38" s="1304"/>
      <c r="D38" s="1483"/>
      <c r="E38" s="1491"/>
      <c r="F38" s="1485"/>
      <c r="G38" s="1315" t="s">
        <v>1880</v>
      </c>
      <c r="H38" s="1313" t="s">
        <v>1898</v>
      </c>
      <c r="I38" s="1312" t="s">
        <v>1899</v>
      </c>
      <c r="J38" s="1314">
        <v>8866.555156639999</v>
      </c>
      <c r="K38" s="1308" t="s">
        <v>448</v>
      </c>
      <c r="L38" s="1417"/>
      <c r="M38" s="1311"/>
      <c r="N38" s="1306"/>
      <c r="O38" s="1306"/>
    </row>
    <row r="39" spans="1:15" s="1303" customFormat="1" ht="18.95" customHeight="1">
      <c r="A39" s="1307"/>
      <c r="B39" s="1305"/>
      <c r="C39" s="1304"/>
      <c r="D39" s="1483"/>
      <c r="E39" s="1491"/>
      <c r="F39" s="1485"/>
      <c r="G39" s="1315" t="s">
        <v>1880</v>
      </c>
      <c r="H39" s="1313" t="s">
        <v>1900</v>
      </c>
      <c r="I39" s="1312" t="s">
        <v>1224</v>
      </c>
      <c r="J39" s="1314">
        <v>9134.9173105245427</v>
      </c>
      <c r="K39" s="1308" t="s">
        <v>448</v>
      </c>
      <c r="L39" s="1417"/>
      <c r="M39" s="1311"/>
      <c r="N39" s="1306"/>
      <c r="O39" s="1306"/>
    </row>
    <row r="40" spans="1:15" s="1175" customFormat="1" ht="15" customHeight="1">
      <c r="A40" s="1212"/>
      <c r="B40" s="1194"/>
      <c r="C40" s="1177"/>
      <c r="D40" s="1483"/>
      <c r="E40" s="1487"/>
      <c r="F40" s="1485"/>
      <c r="G40" s="1184"/>
      <c r="H40" s="1292" t="s">
        <v>273</v>
      </c>
      <c r="I40" s="1291"/>
      <c r="J40" s="1291"/>
      <c r="K40" s="1290"/>
      <c r="L40" s="1418"/>
      <c r="M40" s="1293"/>
      <c r="N40" s="1200"/>
      <c r="O40" s="1200"/>
    </row>
    <row r="41" spans="1:15" ht="18.75">
      <c r="A41" s="1097"/>
      <c r="C41" s="1073"/>
      <c r="D41" s="1087" t="s">
        <v>66</v>
      </c>
      <c r="E41" s="1472" t="s">
        <v>764</v>
      </c>
      <c r="F41" s="1472"/>
      <c r="G41" s="1472"/>
      <c r="H41" s="1472"/>
      <c r="I41" s="1472"/>
      <c r="J41" s="1472"/>
      <c r="K41" s="1472"/>
      <c r="L41" s="1121"/>
      <c r="M41" s="1147"/>
    </row>
    <row r="42" spans="1:15" ht="20.100000000000001" customHeight="1">
      <c r="A42" s="1097"/>
      <c r="C42" s="1482"/>
      <c r="D42" s="1488" t="s">
        <v>441</v>
      </c>
      <c r="E42" s="148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2" s="1485" t="str">
        <f>IF('Перечень тарифов'!J21="","наименование отсутствует","" &amp; 'Перечень тарифов'!J21 &amp; "")</f>
        <v>Тариф на тепловую энергию, поставляемую потребителям (кроме населения)</v>
      </c>
      <c r="G42" s="1100"/>
      <c r="H42" s="1158" t="s">
        <v>1223</v>
      </c>
      <c r="I42" s="1157" t="s">
        <v>1895</v>
      </c>
      <c r="J42" s="1161">
        <v>90.358999999999995</v>
      </c>
      <c r="K42" s="1100" t="s">
        <v>448</v>
      </c>
      <c r="L42" s="1416" t="s">
        <v>765</v>
      </c>
      <c r="M42" s="1147"/>
    </row>
    <row r="43" spans="1:15" s="1303" customFormat="1" ht="20.100000000000001" customHeight="1">
      <c r="A43" s="1307"/>
      <c r="B43" s="1305"/>
      <c r="C43" s="1482"/>
      <c r="D43" s="1489"/>
      <c r="E43" s="1484"/>
      <c r="F43" s="1485"/>
      <c r="G43" s="1315" t="s">
        <v>1880</v>
      </c>
      <c r="H43" s="1313" t="s">
        <v>1896</v>
      </c>
      <c r="I43" s="1312" t="s">
        <v>1897</v>
      </c>
      <c r="J43" s="1314">
        <v>90.358999999999995</v>
      </c>
      <c r="K43" s="1308" t="s">
        <v>448</v>
      </c>
      <c r="L43" s="1417"/>
      <c r="M43" s="1311"/>
      <c r="N43" s="1306"/>
      <c r="O43" s="1306"/>
    </row>
    <row r="44" spans="1:15" s="1303" customFormat="1" ht="20.100000000000001" customHeight="1">
      <c r="A44" s="1307"/>
      <c r="B44" s="1305"/>
      <c r="C44" s="1482"/>
      <c r="D44" s="1489"/>
      <c r="E44" s="1484"/>
      <c r="F44" s="1485"/>
      <c r="G44" s="1315" t="s">
        <v>1880</v>
      </c>
      <c r="H44" s="1313" t="s">
        <v>1898</v>
      </c>
      <c r="I44" s="1312" t="s">
        <v>1899</v>
      </c>
      <c r="J44" s="1314">
        <v>90.358999999999995</v>
      </c>
      <c r="K44" s="1308" t="s">
        <v>448</v>
      </c>
      <c r="L44" s="1417"/>
      <c r="M44" s="1311"/>
      <c r="N44" s="1306"/>
      <c r="O44" s="1306"/>
    </row>
    <row r="45" spans="1:15" s="1303" customFormat="1" ht="20.100000000000001" customHeight="1">
      <c r="A45" s="1307"/>
      <c r="B45" s="1305"/>
      <c r="C45" s="1482"/>
      <c r="D45" s="1489"/>
      <c r="E45" s="1484"/>
      <c r="F45" s="1485"/>
      <c r="G45" s="1315" t="s">
        <v>1880</v>
      </c>
      <c r="H45" s="1313" t="s">
        <v>1900</v>
      </c>
      <c r="I45" s="1312" t="s">
        <v>1224</v>
      </c>
      <c r="J45" s="1314">
        <v>90.358999999999995</v>
      </c>
      <c r="K45" s="1308" t="s">
        <v>448</v>
      </c>
      <c r="L45" s="1417"/>
      <c r="M45" s="1311"/>
      <c r="N45" s="1306"/>
      <c r="O45" s="1306"/>
    </row>
    <row r="46" spans="1:15" ht="20.100000000000001" customHeight="1">
      <c r="A46" s="1097"/>
      <c r="C46" s="1482"/>
      <c r="D46" s="1490"/>
      <c r="E46" s="1484"/>
      <c r="F46" s="1485"/>
      <c r="G46" s="1149"/>
      <c r="H46" s="1144" t="s">
        <v>273</v>
      </c>
      <c r="I46" s="1136"/>
      <c r="J46" s="1136"/>
      <c r="K46" s="1137"/>
      <c r="L46" s="1417"/>
      <c r="M46" s="1147"/>
    </row>
    <row r="47" spans="1:15" s="1175" customFormat="1" ht="20.100000000000001" customHeight="1">
      <c r="A47" s="1212"/>
      <c r="B47" s="1194"/>
      <c r="C47" s="1177"/>
      <c r="D47" s="1483" t="s">
        <v>1887</v>
      </c>
      <c r="E47" s="148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7" s="1485" t="str">
        <f>IF('Перечень тарифов'!J26="","наименование отсутствует","" &amp; 'Перечень тарифов'!J26 &amp; "")</f>
        <v>Тариф на тепловую энергию, поставляемую потребителям (кроме населения)</v>
      </c>
      <c r="G47" s="1214"/>
      <c r="H47" s="1295" t="s">
        <v>1223</v>
      </c>
      <c r="I47" s="1294" t="s">
        <v>1895</v>
      </c>
      <c r="J47" s="1296">
        <v>90.358999999999995</v>
      </c>
      <c r="K47" s="1214" t="s">
        <v>448</v>
      </c>
      <c r="L47" s="1417"/>
      <c r="M47" s="1293"/>
      <c r="N47" s="1200"/>
      <c r="O47" s="1200"/>
    </row>
    <row r="48" spans="1:15" s="1303" customFormat="1" ht="20.100000000000001" customHeight="1">
      <c r="A48" s="1307"/>
      <c r="B48" s="1305"/>
      <c r="C48" s="1304"/>
      <c r="D48" s="1483"/>
      <c r="E48" s="1491"/>
      <c r="F48" s="1485"/>
      <c r="G48" s="1315" t="s">
        <v>1880</v>
      </c>
      <c r="H48" s="1313" t="s">
        <v>1896</v>
      </c>
      <c r="I48" s="1312" t="s">
        <v>1897</v>
      </c>
      <c r="J48" s="1314">
        <v>90.358999999999995</v>
      </c>
      <c r="K48" s="1308" t="s">
        <v>448</v>
      </c>
      <c r="L48" s="1417"/>
      <c r="M48" s="1311"/>
      <c r="N48" s="1306"/>
      <c r="O48" s="1306"/>
    </row>
    <row r="49" spans="1:15" s="1303" customFormat="1" ht="20.100000000000001" customHeight="1">
      <c r="A49" s="1307"/>
      <c r="B49" s="1305"/>
      <c r="C49" s="1304"/>
      <c r="D49" s="1483"/>
      <c r="E49" s="1491"/>
      <c r="F49" s="1485"/>
      <c r="G49" s="1315" t="s">
        <v>1880</v>
      </c>
      <c r="H49" s="1313" t="s">
        <v>1898</v>
      </c>
      <c r="I49" s="1312" t="s">
        <v>1899</v>
      </c>
      <c r="J49" s="1314">
        <v>90.358999999999995</v>
      </c>
      <c r="K49" s="1308" t="s">
        <v>448</v>
      </c>
      <c r="L49" s="1417"/>
      <c r="M49" s="1311"/>
      <c r="N49" s="1306"/>
      <c r="O49" s="1306"/>
    </row>
    <row r="50" spans="1:15" s="1303" customFormat="1" ht="20.100000000000001" customHeight="1">
      <c r="A50" s="1307"/>
      <c r="B50" s="1305"/>
      <c r="C50" s="1304"/>
      <c r="D50" s="1483"/>
      <c r="E50" s="1491"/>
      <c r="F50" s="1485"/>
      <c r="G50" s="1315" t="s">
        <v>1880</v>
      </c>
      <c r="H50" s="1313" t="s">
        <v>1900</v>
      </c>
      <c r="I50" s="1312" t="s">
        <v>1224</v>
      </c>
      <c r="J50" s="1314">
        <v>90.358999999999995</v>
      </c>
      <c r="K50" s="1308" t="s">
        <v>448</v>
      </c>
      <c r="L50" s="1417"/>
      <c r="M50" s="1311"/>
      <c r="N50" s="1306"/>
      <c r="O50" s="1306"/>
    </row>
    <row r="51" spans="1:15" s="1175" customFormat="1" ht="20.100000000000001" customHeight="1">
      <c r="A51" s="1212"/>
      <c r="B51" s="1194"/>
      <c r="C51" s="1177"/>
      <c r="D51" s="1483"/>
      <c r="E51" s="1487"/>
      <c r="F51" s="1485"/>
      <c r="G51" s="1184"/>
      <c r="H51" s="1292" t="s">
        <v>273</v>
      </c>
      <c r="I51" s="1291"/>
      <c r="J51" s="1291"/>
      <c r="K51" s="1290"/>
      <c r="L51" s="1417"/>
      <c r="M51" s="1293"/>
      <c r="N51" s="1200"/>
      <c r="O51" s="1200"/>
    </row>
    <row r="52" spans="1:15" s="1175" customFormat="1" ht="20.100000000000001" customHeight="1">
      <c r="A52" s="1212"/>
      <c r="B52" s="1194"/>
      <c r="C52" s="1177"/>
      <c r="D52" s="1483" t="s">
        <v>1892</v>
      </c>
      <c r="E52" s="148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2" s="1485" t="str">
        <f>IF('Перечень тарифов'!J31="","наименование отсутствует","" &amp; 'Перечень тарифов'!J31 &amp; "")</f>
        <v>Тариф на теплоноситель, поставляемый потребителям</v>
      </c>
      <c r="G52" s="1214"/>
      <c r="H52" s="1295" t="s">
        <v>1223</v>
      </c>
      <c r="I52" s="1294" t="s">
        <v>1895</v>
      </c>
      <c r="J52" s="1296">
        <v>463.19600000000003</v>
      </c>
      <c r="K52" s="1214" t="s">
        <v>448</v>
      </c>
      <c r="L52" s="1417"/>
      <c r="M52" s="1293"/>
      <c r="N52" s="1200"/>
      <c r="O52" s="1200"/>
    </row>
    <row r="53" spans="1:15" s="1303" customFormat="1" ht="20.100000000000001" customHeight="1">
      <c r="A53" s="1307"/>
      <c r="B53" s="1305"/>
      <c r="C53" s="1304"/>
      <c r="D53" s="1483"/>
      <c r="E53" s="1491"/>
      <c r="F53" s="1485"/>
      <c r="G53" s="1315" t="s">
        <v>1880</v>
      </c>
      <c r="H53" s="1313" t="s">
        <v>1896</v>
      </c>
      <c r="I53" s="1312" t="s">
        <v>1897</v>
      </c>
      <c r="J53" s="1314">
        <v>463.19600000000003</v>
      </c>
      <c r="K53" s="1308" t="s">
        <v>448</v>
      </c>
      <c r="L53" s="1417"/>
      <c r="M53" s="1311"/>
      <c r="N53" s="1306"/>
      <c r="O53" s="1306"/>
    </row>
    <row r="54" spans="1:15" s="1303" customFormat="1" ht="20.100000000000001" customHeight="1">
      <c r="A54" s="1307"/>
      <c r="B54" s="1305"/>
      <c r="C54" s="1304"/>
      <c r="D54" s="1483"/>
      <c r="E54" s="1491"/>
      <c r="F54" s="1485"/>
      <c r="G54" s="1315" t="s">
        <v>1880</v>
      </c>
      <c r="H54" s="1313" t="s">
        <v>1898</v>
      </c>
      <c r="I54" s="1312" t="s">
        <v>1899</v>
      </c>
      <c r="J54" s="1314">
        <v>463.19600000000003</v>
      </c>
      <c r="K54" s="1308" t="s">
        <v>448</v>
      </c>
      <c r="L54" s="1417"/>
      <c r="M54" s="1311"/>
      <c r="N54" s="1306"/>
      <c r="O54" s="1306"/>
    </row>
    <row r="55" spans="1:15" s="1303" customFormat="1" ht="18.95" customHeight="1">
      <c r="A55" s="1307"/>
      <c r="B55" s="1305"/>
      <c r="C55" s="1304"/>
      <c r="D55" s="1483"/>
      <c r="E55" s="1491"/>
      <c r="F55" s="1485"/>
      <c r="G55" s="1315" t="s">
        <v>1880</v>
      </c>
      <c r="H55" s="1313" t="s">
        <v>1900</v>
      </c>
      <c r="I55" s="1312" t="s">
        <v>1224</v>
      </c>
      <c r="J55" s="1314">
        <v>463.19600000000003</v>
      </c>
      <c r="K55" s="1308" t="s">
        <v>448</v>
      </c>
      <c r="L55" s="1417"/>
      <c r="M55" s="1311"/>
      <c r="N55" s="1306"/>
      <c r="O55" s="1306"/>
    </row>
    <row r="56" spans="1:15" s="1175" customFormat="1" ht="15" customHeight="1">
      <c r="A56" s="1212"/>
      <c r="B56" s="1194"/>
      <c r="C56" s="1177"/>
      <c r="D56" s="1483"/>
      <c r="E56" s="1487"/>
      <c r="F56" s="1485"/>
      <c r="G56" s="1184"/>
      <c r="H56" s="1292" t="s">
        <v>273</v>
      </c>
      <c r="I56" s="1291"/>
      <c r="J56" s="1291"/>
      <c r="K56" s="1290"/>
      <c r="L56" s="1418"/>
      <c r="M56" s="1293"/>
      <c r="N56" s="1200"/>
      <c r="O56" s="1200"/>
    </row>
    <row r="57" spans="1:15" ht="26.1" customHeight="1">
      <c r="A57" s="1097"/>
      <c r="C57" s="1073"/>
      <c r="D57" s="1087" t="s">
        <v>67</v>
      </c>
      <c r="E57" s="1472" t="s">
        <v>713</v>
      </c>
      <c r="F57" s="1472"/>
      <c r="G57" s="1472"/>
      <c r="H57" s="1472"/>
      <c r="I57" s="1472"/>
      <c r="J57" s="1472"/>
      <c r="K57" s="1472"/>
      <c r="L57" s="1121"/>
      <c r="M57" s="1147"/>
    </row>
    <row r="58" spans="1:15" ht="20.100000000000001" customHeight="1">
      <c r="A58" s="1097"/>
      <c r="C58" s="1482"/>
      <c r="D58" s="1488" t="s">
        <v>442</v>
      </c>
      <c r="E58" s="148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8" s="1485" t="str">
        <f>IF('Перечень тарифов'!J21="","наименование отсутствует","" &amp; 'Перечень тарифов'!J21 &amp; "")</f>
        <v>Тариф на тепловую энергию, поставляемую потребителям (кроме населения)</v>
      </c>
      <c r="G58" s="1100"/>
      <c r="H58" s="1158" t="s">
        <v>1223</v>
      </c>
      <c r="I58" s="1157" t="s">
        <v>1895</v>
      </c>
      <c r="J58" s="1161">
        <v>4809.8</v>
      </c>
      <c r="K58" s="1100" t="s">
        <v>448</v>
      </c>
      <c r="L58" s="1416" t="s">
        <v>714</v>
      </c>
      <c r="M58" s="1147"/>
      <c r="O58" s="1092" t="s">
        <v>552</v>
      </c>
    </row>
    <row r="59" spans="1:15" s="1303" customFormat="1" ht="20.100000000000001" customHeight="1">
      <c r="A59" s="1307"/>
      <c r="B59" s="1305"/>
      <c r="C59" s="1482"/>
      <c r="D59" s="1489"/>
      <c r="E59" s="1484"/>
      <c r="F59" s="1485"/>
      <c r="G59" s="1315" t="s">
        <v>1880</v>
      </c>
      <c r="H59" s="1313" t="s">
        <v>1896</v>
      </c>
      <c r="I59" s="1312" t="s">
        <v>1897</v>
      </c>
      <c r="J59" s="1314">
        <v>0</v>
      </c>
      <c r="K59" s="1308" t="s">
        <v>448</v>
      </c>
      <c r="L59" s="1417"/>
      <c r="M59" s="1311"/>
      <c r="N59" s="1306"/>
      <c r="O59" s="1306"/>
    </row>
    <row r="60" spans="1:15" s="1303" customFormat="1" ht="20.100000000000001" customHeight="1">
      <c r="A60" s="1307"/>
      <c r="B60" s="1305"/>
      <c r="C60" s="1482"/>
      <c r="D60" s="1489"/>
      <c r="E60" s="1484"/>
      <c r="F60" s="1485"/>
      <c r="G60" s="1315" t="s">
        <v>1880</v>
      </c>
      <c r="H60" s="1313" t="s">
        <v>1898</v>
      </c>
      <c r="I60" s="1312" t="s">
        <v>1899</v>
      </c>
      <c r="J60" s="1314">
        <v>0</v>
      </c>
      <c r="K60" s="1308" t="s">
        <v>448</v>
      </c>
      <c r="L60" s="1417"/>
      <c r="M60" s="1311"/>
      <c r="N60" s="1306"/>
      <c r="O60" s="1306"/>
    </row>
    <row r="61" spans="1:15" s="1303" customFormat="1" ht="20.100000000000001" customHeight="1">
      <c r="A61" s="1307"/>
      <c r="B61" s="1305"/>
      <c r="C61" s="1482"/>
      <c r="D61" s="1489"/>
      <c r="E61" s="1484"/>
      <c r="F61" s="1485"/>
      <c r="G61" s="1315" t="s">
        <v>1880</v>
      </c>
      <c r="H61" s="1313" t="s">
        <v>1900</v>
      </c>
      <c r="I61" s="1312" t="s">
        <v>1224</v>
      </c>
      <c r="J61" s="1314">
        <v>0</v>
      </c>
      <c r="K61" s="1308" t="s">
        <v>448</v>
      </c>
      <c r="L61" s="1417"/>
      <c r="M61" s="1311"/>
      <c r="N61" s="1306"/>
      <c r="O61" s="1306"/>
    </row>
    <row r="62" spans="1:15" ht="20.100000000000001" customHeight="1">
      <c r="A62" s="1097"/>
      <c r="C62" s="1482"/>
      <c r="D62" s="1490"/>
      <c r="E62" s="1484"/>
      <c r="F62" s="1485"/>
      <c r="G62" s="1149"/>
      <c r="H62" s="1144" t="s">
        <v>273</v>
      </c>
      <c r="I62" s="1136"/>
      <c r="J62" s="1136"/>
      <c r="K62" s="1137"/>
      <c r="L62" s="1417"/>
      <c r="M62" s="1147"/>
    </row>
    <row r="63" spans="1:15" s="1175" customFormat="1" ht="20.100000000000001" customHeight="1">
      <c r="A63" s="1212"/>
      <c r="B63" s="1194"/>
      <c r="C63" s="1177"/>
      <c r="D63" s="1483" t="s">
        <v>1888</v>
      </c>
      <c r="E63" s="148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3" s="1485" t="str">
        <f>IF('Перечень тарифов'!J26="","наименование отсутствует","" &amp; 'Перечень тарифов'!J26 &amp; "")</f>
        <v>Тариф на тепловую энергию, поставляемую потребителям (кроме населения)</v>
      </c>
      <c r="G63" s="1214"/>
      <c r="H63" s="1295" t="s">
        <v>1223</v>
      </c>
      <c r="I63" s="1294" t="s">
        <v>1224</v>
      </c>
      <c r="J63" s="1296">
        <v>0</v>
      </c>
      <c r="K63" s="1214" t="s">
        <v>448</v>
      </c>
      <c r="L63" s="1417"/>
      <c r="M63" s="1293"/>
      <c r="N63" s="1200"/>
      <c r="O63" s="1200"/>
    </row>
    <row r="64" spans="1:15" s="1175" customFormat="1" ht="20.100000000000001" customHeight="1">
      <c r="A64" s="1212"/>
      <c r="B64" s="1194"/>
      <c r="C64" s="1177"/>
      <c r="D64" s="1483"/>
      <c r="E64" s="1487"/>
      <c r="F64" s="1485"/>
      <c r="G64" s="1184"/>
      <c r="H64" s="1292" t="s">
        <v>273</v>
      </c>
      <c r="I64" s="1291"/>
      <c r="J64" s="1291"/>
      <c r="K64" s="1290"/>
      <c r="L64" s="1417"/>
      <c r="M64" s="1293"/>
      <c r="N64" s="1200"/>
      <c r="O64" s="1200"/>
    </row>
    <row r="65" spans="1:15" s="1175" customFormat="1" ht="18.95" customHeight="1">
      <c r="A65" s="1212"/>
      <c r="B65" s="1194"/>
      <c r="C65" s="1177"/>
      <c r="D65" s="1483" t="s">
        <v>1893</v>
      </c>
      <c r="E65" s="148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65" s="1485" t="str">
        <f>IF('Перечень тарифов'!J31="","наименование отсутствует","" &amp; 'Перечень тарифов'!J31 &amp; "")</f>
        <v>Тариф на теплоноситель, поставляемый потребителям</v>
      </c>
      <c r="G65" s="1214"/>
      <c r="H65" s="1295" t="s">
        <v>1223</v>
      </c>
      <c r="I65" s="1294" t="s">
        <v>1224</v>
      </c>
      <c r="J65" s="1296">
        <v>0</v>
      </c>
      <c r="K65" s="1214" t="s">
        <v>448</v>
      </c>
      <c r="L65" s="1417"/>
      <c r="M65" s="1293"/>
      <c r="N65" s="1200"/>
      <c r="O65" s="1200"/>
    </row>
    <row r="66" spans="1:15" s="1175" customFormat="1" ht="15" customHeight="1">
      <c r="A66" s="1212"/>
      <c r="B66" s="1194"/>
      <c r="C66" s="1177"/>
      <c r="D66" s="1483"/>
      <c r="E66" s="1487"/>
      <c r="F66" s="1485"/>
      <c r="G66" s="1184"/>
      <c r="H66" s="1292" t="s">
        <v>273</v>
      </c>
      <c r="I66" s="1291"/>
      <c r="J66" s="1291"/>
      <c r="K66" s="1290"/>
      <c r="L66" s="1418"/>
      <c r="M66" s="1293"/>
      <c r="N66" s="1200"/>
      <c r="O66" s="1200"/>
    </row>
    <row r="67" spans="1:15" ht="25.5" customHeight="1">
      <c r="A67" s="1097"/>
      <c r="B67" s="1086">
        <v>3</v>
      </c>
      <c r="C67" s="1073"/>
      <c r="D67" s="1087" t="s">
        <v>181</v>
      </c>
      <c r="E67" s="1472" t="s">
        <v>712</v>
      </c>
      <c r="F67" s="1472"/>
      <c r="G67" s="1472"/>
      <c r="H67" s="1472"/>
      <c r="I67" s="1472"/>
      <c r="J67" s="1472"/>
      <c r="K67" s="1472"/>
      <c r="L67" s="1121"/>
      <c r="M67" s="1147"/>
    </row>
    <row r="68" spans="1:15" ht="26.1" customHeight="1">
      <c r="A68" s="1097"/>
      <c r="C68" s="1482"/>
      <c r="D68" s="1488" t="s">
        <v>693</v>
      </c>
      <c r="E68" s="148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8" s="1485" t="str">
        <f>IF('Перечень тарифов'!J21="","наименование отсутствует","" &amp; 'Перечень тарифов'!J21 &amp; "")</f>
        <v>Тариф на тепловую энергию, поставляемую потребителям (кроме населения)</v>
      </c>
      <c r="G68" s="1100"/>
      <c r="H68" s="1158" t="s">
        <v>1223</v>
      </c>
      <c r="I68" s="1157" t="s">
        <v>1224</v>
      </c>
      <c r="J68" s="1161">
        <v>0</v>
      </c>
      <c r="K68" s="1100" t="s">
        <v>448</v>
      </c>
      <c r="L68" s="1416" t="s">
        <v>715</v>
      </c>
      <c r="M68" s="1147"/>
    </row>
    <row r="69" spans="1:15" ht="26.1" customHeight="1">
      <c r="A69" s="1097"/>
      <c r="C69" s="1482"/>
      <c r="D69" s="1490"/>
      <c r="E69" s="1484"/>
      <c r="F69" s="1485"/>
      <c r="G69" s="1149"/>
      <c r="H69" s="1144" t="s">
        <v>273</v>
      </c>
      <c r="I69" s="1136"/>
      <c r="J69" s="1136"/>
      <c r="K69" s="1137"/>
      <c r="L69" s="1417"/>
      <c r="M69" s="1147"/>
    </row>
    <row r="70" spans="1:15" s="1175" customFormat="1" ht="26.1" customHeight="1">
      <c r="A70" s="1212"/>
      <c r="B70" s="1194"/>
      <c r="C70" s="1177"/>
      <c r="D70" s="1483" t="s">
        <v>1889</v>
      </c>
      <c r="E70" s="148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70" s="1485" t="str">
        <f>IF('Перечень тарифов'!J26="","наименование отсутствует","" &amp; 'Перечень тарифов'!J26 &amp; "")</f>
        <v>Тариф на тепловую энергию, поставляемую потребителям (кроме населения)</v>
      </c>
      <c r="G70" s="1214"/>
      <c r="H70" s="1295" t="s">
        <v>1223</v>
      </c>
      <c r="I70" s="1294" t="s">
        <v>1224</v>
      </c>
      <c r="J70" s="1296">
        <v>0</v>
      </c>
      <c r="K70" s="1214" t="s">
        <v>448</v>
      </c>
      <c r="L70" s="1417"/>
      <c r="M70" s="1293"/>
      <c r="N70" s="1200"/>
      <c r="O70" s="1200"/>
    </row>
    <row r="71" spans="1:15" s="1175" customFormat="1" ht="26.1" customHeight="1">
      <c r="A71" s="1212"/>
      <c r="B71" s="1194"/>
      <c r="C71" s="1177"/>
      <c r="D71" s="1483"/>
      <c r="E71" s="1487"/>
      <c r="F71" s="1485"/>
      <c r="G71" s="1184"/>
      <c r="H71" s="1292" t="s">
        <v>273</v>
      </c>
      <c r="I71" s="1291"/>
      <c r="J71" s="1291"/>
      <c r="K71" s="1290"/>
      <c r="L71" s="1417"/>
      <c r="M71" s="1293"/>
      <c r="N71" s="1200"/>
      <c r="O71" s="1200"/>
    </row>
    <row r="72" spans="1:15" s="1175" customFormat="1" ht="18.95" customHeight="1">
      <c r="A72" s="1212"/>
      <c r="B72" s="1194"/>
      <c r="C72" s="1177"/>
      <c r="D72" s="1483" t="s">
        <v>1894</v>
      </c>
      <c r="E72" s="148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72" s="1485" t="str">
        <f>IF('Перечень тарифов'!J31="","наименование отсутствует","" &amp; 'Перечень тарифов'!J31 &amp; "")</f>
        <v>Тариф на теплоноситель, поставляемый потребителям</v>
      </c>
      <c r="G72" s="1214"/>
      <c r="H72" s="1295" t="s">
        <v>1223</v>
      </c>
      <c r="I72" s="1294" t="s">
        <v>1224</v>
      </c>
      <c r="J72" s="1296">
        <v>0</v>
      </c>
      <c r="K72" s="1214" t="s">
        <v>448</v>
      </c>
      <c r="L72" s="1417"/>
      <c r="M72" s="1293"/>
      <c r="N72" s="1200"/>
      <c r="O72" s="1200"/>
    </row>
    <row r="73" spans="1:15" s="1175" customFormat="1" ht="15" customHeight="1">
      <c r="A73" s="1212"/>
      <c r="B73" s="1194"/>
      <c r="C73" s="1177"/>
      <c r="D73" s="1483"/>
      <c r="E73" s="1487"/>
      <c r="F73" s="1485"/>
      <c r="G73" s="1184"/>
      <c r="H73" s="1292" t="s">
        <v>273</v>
      </c>
      <c r="I73" s="1291"/>
      <c r="J73" s="1291"/>
      <c r="K73" s="1290"/>
      <c r="L73" s="1418"/>
      <c r="M73" s="1293"/>
      <c r="N73" s="1200"/>
      <c r="O73" s="1200"/>
    </row>
    <row r="74" spans="1:15" s="1084" customFormat="1" ht="3" customHeight="1">
      <c r="A74" s="1097"/>
      <c r="D74" s="1151"/>
      <c r="E74" s="1151"/>
      <c r="F74" s="1151"/>
      <c r="G74" s="1151"/>
      <c r="H74" s="1151"/>
      <c r="I74" s="1151"/>
      <c r="J74" s="1151"/>
      <c r="K74" s="1151"/>
      <c r="L74" s="1151"/>
      <c r="N74" s="1135"/>
      <c r="O74" s="1135"/>
    </row>
    <row r="75" spans="1:15" ht="24.75" customHeight="1">
      <c r="D75" s="1138">
        <v>1</v>
      </c>
      <c r="E75" s="1391" t="s">
        <v>709</v>
      </c>
      <c r="F75" s="1391"/>
      <c r="G75" s="1391"/>
      <c r="H75" s="1391"/>
      <c r="I75" s="1391"/>
      <c r="J75" s="1391"/>
      <c r="K75" s="1391"/>
      <c r="L75" s="1391"/>
    </row>
  </sheetData>
  <sheetProtection password="FA9C" sheet="1" objects="1" scenarios="1" formatColumns="0" formatRows="0"/>
  <mergeCells count="78">
    <mergeCell ref="D47:D51"/>
    <mergeCell ref="E47:E51"/>
    <mergeCell ref="F47:F51"/>
    <mergeCell ref="D65:D66"/>
    <mergeCell ref="E65:E66"/>
    <mergeCell ref="F65:F66"/>
    <mergeCell ref="D63:D64"/>
    <mergeCell ref="E63:E64"/>
    <mergeCell ref="F63:F64"/>
    <mergeCell ref="E75:L75"/>
    <mergeCell ref="E67:K67"/>
    <mergeCell ref="L58:L66"/>
    <mergeCell ref="D72:D73"/>
    <mergeCell ref="E72:E73"/>
    <mergeCell ref="F72:F73"/>
    <mergeCell ref="C68:C69"/>
    <mergeCell ref="D68:D69"/>
    <mergeCell ref="E68:E69"/>
    <mergeCell ref="F68:F69"/>
    <mergeCell ref="L68:L73"/>
    <mergeCell ref="D70:D71"/>
    <mergeCell ref="E70:E71"/>
    <mergeCell ref="F70:F71"/>
    <mergeCell ref="L26:L40"/>
    <mergeCell ref="E41:K41"/>
    <mergeCell ref="C42:C46"/>
    <mergeCell ref="D42:D46"/>
    <mergeCell ref="E42:E46"/>
    <mergeCell ref="F42:F46"/>
    <mergeCell ref="L42:L56"/>
    <mergeCell ref="D31:D35"/>
    <mergeCell ref="E31:E35"/>
    <mergeCell ref="F31:F35"/>
    <mergeCell ref="D36:D40"/>
    <mergeCell ref="E36:E40"/>
    <mergeCell ref="F36:F40"/>
    <mergeCell ref="D52:D56"/>
    <mergeCell ref="E52:E56"/>
    <mergeCell ref="F52:F56"/>
    <mergeCell ref="E57:K57"/>
    <mergeCell ref="C58:C62"/>
    <mergeCell ref="D58:D62"/>
    <mergeCell ref="E58:E62"/>
    <mergeCell ref="F58:F62"/>
    <mergeCell ref="G24:H24"/>
    <mergeCell ref="E25:K25"/>
    <mergeCell ref="C26:C30"/>
    <mergeCell ref="D26:D30"/>
    <mergeCell ref="E26:E30"/>
    <mergeCell ref="F26:F30"/>
    <mergeCell ref="C17:C18"/>
    <mergeCell ref="D17:D18"/>
    <mergeCell ref="E17:E18"/>
    <mergeCell ref="F17:F18"/>
    <mergeCell ref="L17:L22"/>
    <mergeCell ref="D19:D20"/>
    <mergeCell ref="E19:E20"/>
    <mergeCell ref="F19:F20"/>
    <mergeCell ref="D21:D22"/>
    <mergeCell ref="E21:E22"/>
    <mergeCell ref="F21:F22"/>
    <mergeCell ref="E23:K23"/>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42 L16:L17 L68 L5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52:I55 H17:I17 H72:I72 H36:I39 H68:I68 H19:I19 H26:I29 H42:I45 H63:I63 H70:I70 H21:I21 H31:I34 H47:I50 H65:I65 H58:I61"/>
    <dataValidation type="list" allowBlank="1" showInputMessage="1" showErrorMessage="1" errorTitle="Ошибка" error="Выберите значение из списка" prompt="Выберите значение из списка" sqref="J17 J19 J21">
      <formula1>kind_of_control_method</formula1>
    </dataValidation>
    <dataValidation type="decimal" allowBlank="1" showErrorMessage="1" errorTitle="Ошибка" error="Допускается ввод только действительных чисел!" sqref="J36:J39 J52:J55 J72 J68 J26:J29 J42:J45 J63 J70 J31:J34 J47:J50 J65 J58:J6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620137d9-506c-4a75-b44e-18dd65bc3f10"/>
    <hyperlink ref="J15" location="'Форма 4.10.1'!$J$15" tooltip="Кликните по гиперссылке, чтобы перейти по гиперссылке или отредактировать её" display="нетинвестиционнойпрограммы"/>
    <hyperlink ref="K24" location="'Форма 4.10.1'!$K$24" tooltip="Кликните по гиперссылке, чтобы перейти по гиперссылке или отредактировать её" display="https://portal.eias.ru/Portal/DownloadPage.aspx?type=12&amp;guid=d09e08f6-6d92-4e2f-924c-f3b3b9c5202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92" t="s">
        <v>459</v>
      </c>
      <c r="E5" s="1492"/>
      <c r="F5" s="1492"/>
      <c r="G5" s="1492"/>
      <c r="H5" s="1492"/>
      <c r="I5" s="1492"/>
      <c r="J5" s="1492"/>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94" t="s">
        <v>444</v>
      </c>
      <c r="E8" s="1494"/>
      <c r="F8" s="1494"/>
      <c r="G8" s="1494"/>
      <c r="H8" s="1494"/>
      <c r="I8" s="1494"/>
      <c r="J8" s="1494"/>
      <c r="K8" s="1494" t="s">
        <v>445</v>
      </c>
    </row>
    <row r="9" spans="1:14">
      <c r="D9" s="1494" t="s">
        <v>90</v>
      </c>
      <c r="E9" s="1494" t="s">
        <v>461</v>
      </c>
      <c r="F9" s="1494"/>
      <c r="G9" s="1494" t="s">
        <v>462</v>
      </c>
      <c r="H9" s="1494"/>
      <c r="I9" s="1494"/>
      <c r="J9" s="1494"/>
      <c r="K9" s="1494"/>
    </row>
    <row r="10" spans="1:14" ht="22.5">
      <c r="D10" s="1494"/>
      <c r="E10" s="131" t="s">
        <v>463</v>
      </c>
      <c r="F10" s="131" t="s">
        <v>397</v>
      </c>
      <c r="G10" s="131" t="s">
        <v>397</v>
      </c>
      <c r="H10" s="131" t="s">
        <v>463</v>
      </c>
      <c r="I10" s="131" t="s">
        <v>464</v>
      </c>
      <c r="J10" s="131" t="s">
        <v>446</v>
      </c>
      <c r="K10" s="1494"/>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0"/>
      <c r="F12" s="1101"/>
      <c r="G12" s="1101"/>
      <c r="H12" s="1101"/>
      <c r="I12" s="1166"/>
      <c r="J12" s="1030"/>
      <c r="K12" s="1416" t="s">
        <v>465</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418"/>
    </row>
    <row r="14" spans="1:14" ht="3" customHeight="1">
      <c r="A14" s="125"/>
      <c r="B14" s="125"/>
      <c r="C14" s="125"/>
    </row>
    <row r="15" spans="1:14" ht="27.75" customHeight="1">
      <c r="E15" s="1493" t="s">
        <v>571</v>
      </c>
      <c r="F15" s="1493"/>
      <c r="G15" s="1493"/>
      <c r="H15" s="1493"/>
      <c r="I15" s="1493"/>
      <c r="J15" s="149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345" t="s">
        <v>312</v>
      </c>
      <c r="E7" s="1347"/>
      <c r="F7" s="408"/>
    </row>
    <row r="8" spans="3:9" ht="3" customHeight="1">
      <c r="C8" s="47"/>
      <c r="D8" s="14"/>
      <c r="E8" s="14"/>
    </row>
    <row r="9" spans="3:9" ht="15.95" customHeight="1">
      <c r="C9" s="47"/>
      <c r="D9" s="97" t="s">
        <v>90</v>
      </c>
      <c r="E9" s="398" t="s">
        <v>311</v>
      </c>
    </row>
    <row r="10" spans="3:9" ht="12" customHeight="1">
      <c r="C10" s="47"/>
      <c r="D10" s="39" t="s">
        <v>91</v>
      </c>
      <c r="E10" s="39" t="s">
        <v>47</v>
      </c>
    </row>
    <row r="11" spans="3:9" ht="11.25" hidden="1" customHeight="1">
      <c r="C11" s="47"/>
      <c r="D11" s="186">
        <v>0</v>
      </c>
      <c r="E11" s="399"/>
    </row>
    <row r="12" spans="3:9" ht="78.75">
      <c r="C12" s="160"/>
      <c r="D12" s="117">
        <v>1</v>
      </c>
      <c r="E12" s="1083" t="s">
        <v>1904</v>
      </c>
    </row>
    <row r="13" spans="3:9" ht="12" customHeight="1">
      <c r="C13" s="47"/>
      <c r="D13" s="400"/>
      <c r="E13" s="401" t="s">
        <v>175</v>
      </c>
    </row>
    <row r="14" spans="3:9" ht="3" customHeight="1"/>
    <row r="15" spans="3:9" ht="22.5" customHeight="1">
      <c r="C15" s="161"/>
      <c r="D15" s="1495" t="s">
        <v>313</v>
      </c>
      <c r="E15" s="149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492" t="s">
        <v>53</v>
      </c>
      <c r="E7" s="1492"/>
      <c r="F7" s="408"/>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96" t="s">
        <v>54</v>
      </c>
      <c r="C2" s="1496"/>
      <c r="D2" s="1496"/>
      <c r="E2" s="409"/>
    </row>
    <row r="3" spans="2:5" ht="3" customHeight="1"/>
    <row r="4" spans="2:5" ht="21.75" customHeight="1" thickBot="1">
      <c r="B4" s="1316" t="s">
        <v>1</v>
      </c>
      <c r="C4" s="1316" t="s">
        <v>89</v>
      </c>
      <c r="D4" s="1316" t="s">
        <v>70</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372">
        <v>1</v>
      </c>
      <c r="E9" s="1526"/>
      <c r="F9" s="1528"/>
      <c r="G9" s="1516" t="s">
        <v>83</v>
      </c>
      <c r="H9" s="1372"/>
      <c r="I9" s="1372">
        <v>1</v>
      </c>
      <c r="J9" s="1522"/>
      <c r="K9" s="1406" t="s">
        <v>83</v>
      </c>
      <c r="L9" s="1388"/>
      <c r="M9" s="1388" t="s">
        <v>91</v>
      </c>
      <c r="N9" s="1525"/>
      <c r="O9" s="1406" t="s">
        <v>83</v>
      </c>
      <c r="P9" s="1388"/>
      <c r="Q9" s="1388" t="s">
        <v>91</v>
      </c>
      <c r="R9" s="1520"/>
      <c r="S9" s="1406" t="s">
        <v>83</v>
      </c>
      <c r="T9" s="1027"/>
      <c r="U9" s="1027" t="s">
        <v>91</v>
      </c>
      <c r="V9" s="1297"/>
      <c r="W9" s="288"/>
    </row>
    <row r="10" spans="1:23" s="700" customFormat="1" ht="17.100000000000001" customHeight="1">
      <c r="A10" s="197"/>
      <c r="C10" s="152"/>
      <c r="D10" s="1372"/>
      <c r="E10" s="1526"/>
      <c r="F10" s="1528"/>
      <c r="G10" s="1516"/>
      <c r="H10" s="1372"/>
      <c r="I10" s="1372"/>
      <c r="J10" s="1522"/>
      <c r="K10" s="1406"/>
      <c r="L10" s="1388"/>
      <c r="M10" s="1388"/>
      <c r="N10" s="1525"/>
      <c r="O10" s="1406"/>
      <c r="P10" s="1388"/>
      <c r="Q10" s="1388"/>
      <c r="R10" s="1520"/>
      <c r="S10" s="1406"/>
      <c r="T10" s="1029"/>
      <c r="U10" s="705"/>
      <c r="V10" s="706" t="s">
        <v>629</v>
      </c>
      <c r="W10" s="707"/>
    </row>
    <row r="11" spans="1:23" s="96" customFormat="1" ht="17.100000000000001" customHeight="1">
      <c r="A11" s="197"/>
      <c r="C11" s="152"/>
      <c r="D11" s="1373"/>
      <c r="E11" s="1527"/>
      <c r="F11" s="1529"/>
      <c r="G11" s="1373"/>
      <c r="H11" s="1373"/>
      <c r="I11" s="1373"/>
      <c r="J11" s="1523"/>
      <c r="K11" s="1373"/>
      <c r="L11" s="1373"/>
      <c r="M11" s="1373"/>
      <c r="N11" s="1520"/>
      <c r="O11" s="1373"/>
      <c r="P11" s="1028"/>
      <c r="Q11" s="705"/>
      <c r="R11" s="706" t="s">
        <v>628</v>
      </c>
      <c r="S11" s="702"/>
      <c r="T11" s="702"/>
      <c r="U11" s="702"/>
      <c r="V11" s="702"/>
      <c r="W11" s="707"/>
    </row>
    <row r="12" spans="1:23" s="96" customFormat="1" ht="17.100000000000001" customHeight="1">
      <c r="A12" s="197"/>
      <c r="C12" s="152"/>
      <c r="D12" s="1373"/>
      <c r="E12" s="1527"/>
      <c r="F12" s="1529"/>
      <c r="G12" s="1373"/>
      <c r="H12" s="1373"/>
      <c r="I12" s="1373"/>
      <c r="J12" s="1523"/>
      <c r="K12" s="1373"/>
      <c r="L12" s="705"/>
      <c r="M12" s="706"/>
      <c r="N12" s="706" t="s">
        <v>409</v>
      </c>
      <c r="O12" s="706"/>
      <c r="P12" s="706"/>
      <c r="Q12" s="706"/>
      <c r="R12" s="706"/>
      <c r="S12" s="702"/>
      <c r="T12" s="702"/>
      <c r="U12" s="702"/>
      <c r="V12" s="702"/>
      <c r="W12" s="707"/>
    </row>
    <row r="13" spans="1:23" s="96" customFormat="1" ht="17.25" customHeight="1">
      <c r="A13" s="197"/>
      <c r="C13" s="152"/>
      <c r="D13" s="1373"/>
      <c r="E13" s="1527"/>
      <c r="F13" s="1529"/>
      <c r="G13" s="1373"/>
      <c r="H13" s="705"/>
      <c r="I13" s="706"/>
      <c r="J13" s="706"/>
      <c r="K13" s="706"/>
      <c r="L13" s="706"/>
      <c r="M13" s="706"/>
      <c r="N13" s="706"/>
      <c r="O13" s="706"/>
      <c r="P13" s="706"/>
      <c r="Q13" s="706"/>
      <c r="R13" s="706"/>
      <c r="S13" s="702"/>
      <c r="T13" s="702"/>
      <c r="U13" s="702"/>
      <c r="V13" s="702"/>
      <c r="W13" s="707"/>
    </row>
    <row r="14" spans="1:23" ht="17.100000000000001" customHeight="1">
      <c r="A14" s="198"/>
    </row>
    <row r="15" spans="1:23" ht="16.5" customHeight="1">
      <c r="A15" s="197"/>
      <c r="B15" s="96"/>
      <c r="C15" s="152"/>
      <c r="D15" s="1521"/>
      <c r="E15" s="1530"/>
      <c r="F15" s="1515"/>
      <c r="G15" s="1517"/>
      <c r="H15" s="1372"/>
      <c r="I15" s="1372">
        <v>1</v>
      </c>
      <c r="J15" s="1522"/>
      <c r="K15" s="1406" t="s">
        <v>83</v>
      </c>
      <c r="L15" s="1388"/>
      <c r="M15" s="1388" t="s">
        <v>91</v>
      </c>
      <c r="N15" s="1525"/>
      <c r="O15" s="1406" t="s">
        <v>83</v>
      </c>
      <c r="P15" s="1388"/>
      <c r="Q15" s="1388" t="s">
        <v>91</v>
      </c>
      <c r="R15" s="1520"/>
      <c r="S15" s="1406" t="s">
        <v>83</v>
      </c>
      <c r="T15" s="1027"/>
      <c r="U15" s="1027" t="s">
        <v>91</v>
      </c>
      <c r="V15" s="1297"/>
      <c r="W15" s="288"/>
    </row>
    <row r="16" spans="1:23" s="703" customFormat="1" ht="16.5" customHeight="1">
      <c r="A16" s="709"/>
      <c r="B16" s="704"/>
      <c r="C16" s="708"/>
      <c r="D16" s="1521"/>
      <c r="E16" s="1530"/>
      <c r="F16" s="1515"/>
      <c r="G16" s="1517"/>
      <c r="H16" s="1372"/>
      <c r="I16" s="1372"/>
      <c r="J16" s="1522"/>
      <c r="K16" s="1406"/>
      <c r="L16" s="1388"/>
      <c r="M16" s="1388"/>
      <c r="N16" s="1525"/>
      <c r="O16" s="1406"/>
      <c r="P16" s="1388"/>
      <c r="Q16" s="1388"/>
      <c r="R16" s="1520"/>
      <c r="S16" s="1406"/>
      <c r="T16" s="1029"/>
      <c r="U16" s="705"/>
      <c r="V16" s="706" t="s">
        <v>629</v>
      </c>
      <c r="W16" s="707"/>
    </row>
    <row r="17" spans="1:36" ht="17.100000000000001" customHeight="1">
      <c r="A17" s="197"/>
      <c r="B17" s="96"/>
      <c r="C17" s="152"/>
      <c r="D17" s="1521"/>
      <c r="E17" s="1530"/>
      <c r="F17" s="1515"/>
      <c r="G17" s="1517"/>
      <c r="H17" s="1372"/>
      <c r="I17" s="1372"/>
      <c r="J17" s="1523"/>
      <c r="K17" s="1406"/>
      <c r="L17" s="1388"/>
      <c r="M17" s="1388"/>
      <c r="N17" s="1520"/>
      <c r="O17" s="1406"/>
      <c r="P17" s="1028"/>
      <c r="Q17" s="705"/>
      <c r="R17" s="706" t="s">
        <v>628</v>
      </c>
      <c r="S17" s="702"/>
      <c r="T17" s="702"/>
      <c r="U17" s="702"/>
      <c r="V17" s="702"/>
      <c r="W17" s="707"/>
    </row>
    <row r="18" spans="1:36" ht="17.100000000000001" customHeight="1">
      <c r="A18" s="197"/>
      <c r="B18" s="96"/>
      <c r="C18" s="152"/>
      <c r="D18" s="1521"/>
      <c r="E18" s="1530"/>
      <c r="F18" s="1515"/>
      <c r="G18" s="1517"/>
      <c r="H18" s="1372"/>
      <c r="I18" s="1372"/>
      <c r="J18" s="1523"/>
      <c r="K18" s="1406"/>
      <c r="L18" s="705"/>
      <c r="M18" s="706"/>
      <c r="N18" s="706" t="s">
        <v>409</v>
      </c>
      <c r="O18" s="706"/>
      <c r="P18" s="706"/>
      <c r="Q18" s="706"/>
      <c r="R18" s="706"/>
      <c r="S18" s="702"/>
      <c r="T18" s="702"/>
      <c r="U18" s="702"/>
      <c r="V18" s="702"/>
      <c r="W18" s="707"/>
    </row>
    <row r="19" spans="1:36" ht="17.100000000000001" customHeight="1">
      <c r="A19" s="197"/>
      <c r="B19" s="96"/>
      <c r="C19" s="152"/>
      <c r="D19" s="1521"/>
      <c r="E19" s="1530"/>
      <c r="F19" s="1515"/>
      <c r="G19" s="1517"/>
      <c r="H19" s="705"/>
      <c r="I19" s="706"/>
      <c r="J19" s="706"/>
      <c r="K19" s="706"/>
      <c r="L19" s="706"/>
      <c r="M19" s="706"/>
      <c r="N19" s="706"/>
      <c r="O19" s="706"/>
      <c r="P19" s="706"/>
      <c r="Q19" s="706"/>
      <c r="R19" s="706"/>
      <c r="S19" s="702"/>
      <c r="T19" s="702"/>
      <c r="U19" s="702"/>
      <c r="V19" s="702"/>
      <c r="W19" s="707"/>
    </row>
    <row r="20" spans="1:36" ht="17.100000000000001" customHeight="1">
      <c r="A20" s="198"/>
    </row>
    <row r="21" spans="1:36" s="34" customFormat="1" ht="17.100000000000001" customHeight="1">
      <c r="A21" s="34" t="s">
        <v>12</v>
      </c>
      <c r="C21" s="34" t="s">
        <v>91</v>
      </c>
    </row>
    <row r="27" spans="1:36" ht="17.100000000000001" customHeight="1">
      <c r="O27" s="1524" t="s">
        <v>296</v>
      </c>
      <c r="P27" s="1524"/>
      <c r="Q27" s="1524"/>
      <c r="R27" s="1448" t="s">
        <v>268</v>
      </c>
      <c r="S27" s="1448"/>
      <c r="T27" s="1448"/>
      <c r="U27" s="1427" t="s">
        <v>338</v>
      </c>
      <c r="W27" s="1518"/>
    </row>
    <row r="28" spans="1:36" ht="17.100000000000001" customHeight="1">
      <c r="O28" s="1451" t="s">
        <v>577</v>
      </c>
      <c r="P28" s="1451" t="s">
        <v>269</v>
      </c>
      <c r="Q28" s="1451"/>
      <c r="R28" s="1448"/>
      <c r="S28" s="1448"/>
      <c r="T28" s="1448"/>
      <c r="U28" s="1427"/>
      <c r="W28" s="1518"/>
    </row>
    <row r="29" spans="1:36" ht="37.5" customHeight="1">
      <c r="O29" s="1451"/>
      <c r="P29" s="98" t="s">
        <v>578</v>
      </c>
      <c r="Q29" s="98" t="s">
        <v>6</v>
      </c>
      <c r="R29" s="99" t="s">
        <v>272</v>
      </c>
      <c r="S29" s="1447" t="s">
        <v>271</v>
      </c>
      <c r="T29" s="1447"/>
      <c r="U29" s="1427"/>
      <c r="W29" s="1518"/>
    </row>
    <row r="30" spans="1:36" ht="17.100000000000001" customHeight="1">
      <c r="G30" s="150"/>
      <c r="H30" s="150"/>
      <c r="I30" s="150"/>
      <c r="J30" s="150"/>
      <c r="K30" s="150"/>
      <c r="L30" s="116"/>
      <c r="M30" s="403" t="s">
        <v>181</v>
      </c>
      <c r="N30" s="404"/>
      <c r="O30" s="1519"/>
      <c r="P30" s="1519"/>
      <c r="Q30" s="1519"/>
      <c r="R30" s="1519"/>
      <c r="S30" s="1519"/>
      <c r="T30" s="1519"/>
      <c r="U30" s="1519"/>
      <c r="V30" s="116"/>
      <c r="W30" s="116"/>
      <c r="X30" s="196"/>
      <c r="Y30" s="196"/>
      <c r="Z30" s="196"/>
      <c r="AA30" s="196"/>
      <c r="AB30" s="196"/>
      <c r="AC30" s="196"/>
      <c r="AD30" s="196"/>
      <c r="AE30" s="196"/>
      <c r="AF30" s="196"/>
      <c r="AG30" s="196"/>
      <c r="AH30" s="196"/>
      <c r="AI30" s="196"/>
      <c r="AJ30" s="196"/>
    </row>
    <row r="31" spans="1:36" s="491" customFormat="1" ht="22.5">
      <c r="A31" s="1398">
        <v>1</v>
      </c>
      <c r="B31" s="793"/>
      <c r="C31" s="793"/>
      <c r="D31" s="793"/>
      <c r="E31" s="794"/>
      <c r="F31" s="795"/>
      <c r="G31" s="795"/>
      <c r="H31" s="795"/>
      <c r="I31" s="796"/>
      <c r="J31" s="791"/>
      <c r="K31" s="798"/>
      <c r="L31" s="560" t="e">
        <f ca="1">mergeValue(A31)</f>
        <v>#NAME?</v>
      </c>
      <c r="M31" s="608" t="s">
        <v>19</v>
      </c>
      <c r="N31" s="613"/>
      <c r="O31" s="1497"/>
      <c r="P31" s="1498"/>
      <c r="Q31" s="1498"/>
      <c r="R31" s="1498"/>
      <c r="S31" s="1498"/>
      <c r="T31" s="1498"/>
      <c r="U31" s="1498"/>
      <c r="V31" s="1499"/>
      <c r="W31" s="1121" t="s">
        <v>717</v>
      </c>
      <c r="X31" s="552"/>
      <c r="Y31" s="556"/>
      <c r="Z31" s="556" t="str">
        <f t="shared" ref="Z31:Z44" si="0">IF(M31="","",M31 )</f>
        <v>Наименование тарифа</v>
      </c>
      <c r="AA31" s="556"/>
      <c r="AB31" s="556"/>
      <c r="AC31" s="556"/>
      <c r="AD31" s="552"/>
      <c r="AE31" s="552"/>
      <c r="AF31" s="552"/>
      <c r="AG31" s="552"/>
      <c r="AH31" s="552"/>
      <c r="AI31" s="552"/>
      <c r="AJ31" s="552"/>
    </row>
    <row r="32" spans="1:36" s="491" customFormat="1" ht="22.5">
      <c r="A32" s="1398"/>
      <c r="B32" s="1398">
        <v>1</v>
      </c>
      <c r="C32" s="793"/>
      <c r="D32" s="793"/>
      <c r="E32" s="795"/>
      <c r="F32" s="795"/>
      <c r="G32" s="795"/>
      <c r="H32" s="795"/>
      <c r="I32" s="790"/>
      <c r="J32" s="789"/>
      <c r="K32" s="792"/>
      <c r="L32" s="560" t="e">
        <f ca="1">mergeValue(A32) &amp;"."&amp; mergeValue(B32)</f>
        <v>#NAME?</v>
      </c>
      <c r="M32" s="514" t="s">
        <v>15</v>
      </c>
      <c r="N32" s="613"/>
      <c r="O32" s="1497"/>
      <c r="P32" s="1498"/>
      <c r="Q32" s="1498"/>
      <c r="R32" s="1498"/>
      <c r="S32" s="1498"/>
      <c r="T32" s="1498"/>
      <c r="U32" s="1498"/>
      <c r="V32" s="1499"/>
      <c r="W32" s="1121" t="s">
        <v>458</v>
      </c>
      <c r="X32" s="552"/>
      <c r="Y32" s="556"/>
      <c r="Z32" s="556" t="str">
        <f t="shared" si="0"/>
        <v>Территория действия тарифа</v>
      </c>
      <c r="AA32" s="556"/>
      <c r="AB32" s="556"/>
      <c r="AC32" s="556"/>
      <c r="AD32" s="552"/>
      <c r="AE32" s="552"/>
      <c r="AF32" s="552"/>
      <c r="AG32" s="552"/>
      <c r="AH32" s="552"/>
      <c r="AI32" s="552"/>
      <c r="AJ32" s="552"/>
    </row>
    <row r="33" spans="1:36" s="491" customFormat="1" ht="22.5">
      <c r="A33" s="1398"/>
      <c r="B33" s="1398"/>
      <c r="C33" s="1398">
        <v>1</v>
      </c>
      <c r="D33" s="793"/>
      <c r="E33" s="795"/>
      <c r="F33" s="795"/>
      <c r="G33" s="795"/>
      <c r="H33" s="795"/>
      <c r="I33" s="797"/>
      <c r="J33" s="789"/>
      <c r="K33" s="792"/>
      <c r="L33" s="560" t="e">
        <f ca="1">mergeValue(A33) &amp;"."&amp; mergeValue(B33)&amp;"."&amp; mergeValue(C33)</f>
        <v>#NAME?</v>
      </c>
      <c r="M33" s="515" t="s">
        <v>7</v>
      </c>
      <c r="N33" s="613"/>
      <c r="O33" s="1497"/>
      <c r="P33" s="1498"/>
      <c r="Q33" s="1498"/>
      <c r="R33" s="1498"/>
      <c r="S33" s="1498"/>
      <c r="T33" s="1498"/>
      <c r="U33" s="1498"/>
      <c r="V33" s="1499"/>
      <c r="W33" s="1121" t="s">
        <v>599</v>
      </c>
      <c r="X33" s="552"/>
      <c r="Y33" s="556"/>
      <c r="Z33" s="556" t="str">
        <f t="shared" si="0"/>
        <v xml:space="preserve">Наименование системы теплоснабжения </v>
      </c>
      <c r="AA33" s="556"/>
      <c r="AB33" s="556"/>
      <c r="AC33" s="556"/>
      <c r="AD33" s="552"/>
      <c r="AE33" s="552"/>
      <c r="AF33" s="552"/>
      <c r="AG33" s="552"/>
      <c r="AH33" s="552"/>
      <c r="AI33" s="552"/>
      <c r="AJ33" s="552"/>
    </row>
    <row r="34" spans="1:36" s="491" customFormat="1" ht="22.5">
      <c r="A34" s="1398"/>
      <c r="B34" s="1398"/>
      <c r="C34" s="1398"/>
      <c r="D34" s="1398">
        <v>1</v>
      </c>
      <c r="E34" s="795"/>
      <c r="F34" s="795"/>
      <c r="G34" s="795"/>
      <c r="H34" s="795"/>
      <c r="I34" s="797"/>
      <c r="J34" s="789"/>
      <c r="K34" s="792"/>
      <c r="L34" s="560" t="e">
        <f ca="1">mergeValue(A34) &amp;"."&amp; mergeValue(B34)&amp;"."&amp; mergeValue(C34)&amp;"."&amp; mergeValue(D34)</f>
        <v>#NAME?</v>
      </c>
      <c r="M34" s="516" t="s">
        <v>21</v>
      </c>
      <c r="N34" s="613"/>
      <c r="O34" s="1497"/>
      <c r="P34" s="1498"/>
      <c r="Q34" s="1498"/>
      <c r="R34" s="1498"/>
      <c r="S34" s="1498"/>
      <c r="T34" s="1498"/>
      <c r="U34" s="1498"/>
      <c r="V34" s="1499"/>
      <c r="W34" s="1121" t="s">
        <v>600</v>
      </c>
      <c r="X34" s="552"/>
      <c r="Y34" s="556"/>
      <c r="Z34" s="556" t="str">
        <f t="shared" si="0"/>
        <v xml:space="preserve">Источник тепловой энергии  </v>
      </c>
      <c r="AA34" s="556"/>
      <c r="AB34" s="556"/>
      <c r="AC34" s="556"/>
      <c r="AD34" s="552"/>
      <c r="AE34" s="552"/>
      <c r="AF34" s="552"/>
      <c r="AG34" s="552"/>
      <c r="AH34" s="552"/>
      <c r="AI34" s="552"/>
      <c r="AJ34" s="552"/>
    </row>
    <row r="35" spans="1:36" s="491" customFormat="1" ht="78.75">
      <c r="A35" s="1398"/>
      <c r="B35" s="1398"/>
      <c r="C35" s="1398"/>
      <c r="D35" s="1398"/>
      <c r="E35" s="1398">
        <v>1</v>
      </c>
      <c r="F35" s="795"/>
      <c r="G35" s="795"/>
      <c r="H35" s="793">
        <v>1</v>
      </c>
      <c r="I35" s="1398">
        <v>1</v>
      </c>
      <c r="J35" s="795"/>
      <c r="K35" s="800"/>
      <c r="L35" s="560" t="e">
        <f ca="1">mergeValue(A35) &amp;"."&amp; mergeValue(B35)&amp;"."&amp; mergeValue(C35)&amp;"."&amp; mergeValue(D35)&amp;"."&amp; mergeValue(E35)</f>
        <v>#NAME?</v>
      </c>
      <c r="M35" s="522" t="s">
        <v>8</v>
      </c>
      <c r="N35" s="613"/>
      <c r="O35" s="1401"/>
      <c r="P35" s="1402"/>
      <c r="Q35" s="1402"/>
      <c r="R35" s="1402"/>
      <c r="S35" s="1402"/>
      <c r="T35" s="1402"/>
      <c r="U35" s="1402"/>
      <c r="V35" s="1403"/>
      <c r="W35" s="1121" t="s">
        <v>718</v>
      </c>
      <c r="X35" s="552"/>
      <c r="Y35" s="556"/>
      <c r="Z35" s="556" t="str">
        <f t="shared" si="0"/>
        <v>Схема подключения теплопотребляющей установки к коллектору источника тепловой энергии</v>
      </c>
      <c r="AA35" s="556"/>
      <c r="AB35" s="556"/>
      <c r="AC35" s="556"/>
      <c r="AD35" s="552"/>
      <c r="AE35" s="552"/>
      <c r="AF35" s="552"/>
      <c r="AG35" s="552"/>
      <c r="AH35" s="552"/>
      <c r="AI35" s="552"/>
      <c r="AJ35" s="552"/>
    </row>
    <row r="36" spans="1:36" s="491" customFormat="1" ht="33.75">
      <c r="A36" s="1398"/>
      <c r="B36" s="1398"/>
      <c r="C36" s="1398"/>
      <c r="D36" s="1398"/>
      <c r="E36" s="1398"/>
      <c r="F36" s="1398">
        <v>1</v>
      </c>
      <c r="G36" s="793"/>
      <c r="H36" s="793"/>
      <c r="I36" s="1398"/>
      <c r="J36" s="1398">
        <v>1</v>
      </c>
      <c r="K36" s="801"/>
      <c r="L36" s="560" t="e">
        <f ca="1">mergeValue(A36) &amp;"."&amp; mergeValue(B36)&amp;"."&amp; mergeValue(C36)&amp;"."&amp; mergeValue(D36)&amp;"."&amp; mergeValue(E36)&amp;"."&amp; mergeValue(F36)</f>
        <v>#NAME?</v>
      </c>
      <c r="M36" s="523" t="s">
        <v>9</v>
      </c>
      <c r="N36" s="613"/>
      <c r="O36" s="1401"/>
      <c r="P36" s="1402"/>
      <c r="Q36" s="1402"/>
      <c r="R36" s="1402"/>
      <c r="S36" s="1402"/>
      <c r="T36" s="1402"/>
      <c r="U36" s="1402"/>
      <c r="V36" s="1403"/>
      <c r="W36" s="1121" t="s">
        <v>719</v>
      </c>
      <c r="X36" s="552"/>
      <c r="Y36" s="556"/>
      <c r="Z36" s="556" t="str">
        <f t="shared" si="0"/>
        <v>Группа потребителей</v>
      </c>
      <c r="AA36" s="556"/>
      <c r="AB36" s="556"/>
      <c r="AC36" s="556"/>
      <c r="AD36" s="552"/>
      <c r="AE36" s="552"/>
      <c r="AF36" s="552"/>
      <c r="AG36" s="552"/>
      <c r="AH36" s="552"/>
      <c r="AI36" s="552"/>
      <c r="AJ36" s="552"/>
    </row>
    <row r="37" spans="1:36" s="491" customFormat="1" ht="122.1" customHeight="1">
      <c r="A37" s="1398"/>
      <c r="B37" s="1398"/>
      <c r="C37" s="1398"/>
      <c r="D37" s="1398"/>
      <c r="E37" s="1398"/>
      <c r="F37" s="1398"/>
      <c r="G37" s="793">
        <v>1</v>
      </c>
      <c r="H37" s="793"/>
      <c r="I37" s="1398"/>
      <c r="J37" s="1398"/>
      <c r="K37" s="801">
        <v>1</v>
      </c>
      <c r="L37" s="560" t="e">
        <f ca="1">mergeValue(A37) &amp;"."&amp; mergeValue(B37)&amp;"."&amp; mergeValue(C37)&amp;"."&amp; mergeValue(D37)&amp;"."&amp; mergeValue(E37)&amp;"."&amp; mergeValue(F37)&amp;"."&amp; mergeValue(G37)</f>
        <v>#NAME?</v>
      </c>
      <c r="M37" s="1009"/>
      <c r="N37" s="613"/>
      <c r="O37" s="530"/>
      <c r="P37" s="530"/>
      <c r="Q37" s="1033"/>
      <c r="R37" s="1405"/>
      <c r="S37" s="1406" t="s">
        <v>82</v>
      </c>
      <c r="T37" s="1405"/>
      <c r="U37" s="1406" t="s">
        <v>82</v>
      </c>
      <c r="V37" s="530"/>
      <c r="W37" s="1416" t="s">
        <v>720</v>
      </c>
      <c r="X37" s="552" t="e">
        <f ca="1">strCheckDate(O38:V38)</f>
        <v>#NAME?</v>
      </c>
      <c r="Y37" s="556"/>
      <c r="Z37" s="556" t="str">
        <f t="shared" si="0"/>
        <v/>
      </c>
      <c r="AA37" s="556"/>
      <c r="AB37" s="556"/>
      <c r="AC37" s="556"/>
      <c r="AD37" s="552"/>
      <c r="AE37" s="552"/>
      <c r="AF37" s="552"/>
      <c r="AG37" s="552"/>
      <c r="AH37" s="552"/>
      <c r="AI37" s="552"/>
      <c r="AJ37" s="552"/>
    </row>
    <row r="38" spans="1:36" s="491" customFormat="1" ht="14.25" hidden="1" customHeight="1">
      <c r="A38" s="1398"/>
      <c r="B38" s="1398"/>
      <c r="C38" s="1398"/>
      <c r="D38" s="1398"/>
      <c r="E38" s="1398"/>
      <c r="F38" s="1398"/>
      <c r="G38" s="793"/>
      <c r="H38" s="793"/>
      <c r="I38" s="1398"/>
      <c r="J38" s="1398"/>
      <c r="K38" s="801"/>
      <c r="L38" s="567"/>
      <c r="M38" s="613"/>
      <c r="N38" s="613"/>
      <c r="O38" s="530"/>
      <c r="P38" s="530"/>
      <c r="Q38" s="551" t="str">
        <f>R37 &amp; "-" &amp; T37</f>
        <v>-</v>
      </c>
      <c r="R38" s="1405"/>
      <c r="S38" s="1406"/>
      <c r="T38" s="1405"/>
      <c r="U38" s="1406"/>
      <c r="V38" s="530"/>
      <c r="W38" s="1417"/>
      <c r="X38" s="552"/>
      <c r="Y38" s="556"/>
      <c r="Z38" s="556" t="str">
        <f t="shared" si="0"/>
        <v/>
      </c>
      <c r="AA38" s="556"/>
      <c r="AB38" s="556"/>
      <c r="AC38" s="556"/>
      <c r="AD38" s="552"/>
      <c r="AE38" s="552"/>
      <c r="AF38" s="552"/>
      <c r="AG38" s="552"/>
      <c r="AH38" s="552"/>
      <c r="AI38" s="552"/>
      <c r="AJ38" s="552"/>
    </row>
    <row r="39" spans="1:36" s="491" customFormat="1" ht="15" customHeight="1">
      <c r="A39" s="1398"/>
      <c r="B39" s="1398"/>
      <c r="C39" s="1398"/>
      <c r="D39" s="1398"/>
      <c r="E39" s="1398"/>
      <c r="F39" s="1398"/>
      <c r="G39" s="795"/>
      <c r="H39" s="793"/>
      <c r="I39" s="1398"/>
      <c r="J39" s="1398"/>
      <c r="K39" s="800"/>
      <c r="L39" s="506"/>
      <c r="M39" s="525" t="s">
        <v>24</v>
      </c>
      <c r="N39" s="532"/>
      <c r="O39" s="532"/>
      <c r="P39" s="532"/>
      <c r="Q39" s="532"/>
      <c r="R39" s="532"/>
      <c r="S39" s="532"/>
      <c r="T39" s="532"/>
      <c r="U39" s="532"/>
      <c r="V39" s="528"/>
      <c r="W39" s="1418"/>
      <c r="X39" s="552"/>
      <c r="Y39" s="556"/>
      <c r="Z39" s="556" t="str">
        <f t="shared" si="0"/>
        <v>Добавить вид теплоносителя (параметры теплоносителя)</v>
      </c>
      <c r="AA39" s="556"/>
      <c r="AB39" s="556"/>
      <c r="AC39" s="556"/>
      <c r="AD39" s="552"/>
      <c r="AE39" s="552"/>
      <c r="AF39" s="552"/>
      <c r="AG39" s="552"/>
      <c r="AH39" s="552"/>
      <c r="AI39" s="552"/>
      <c r="AJ39" s="552"/>
    </row>
    <row r="40" spans="1:36" s="491" customFormat="1" ht="15" customHeight="1">
      <c r="A40" s="1398"/>
      <c r="B40" s="1398"/>
      <c r="C40" s="1398"/>
      <c r="D40" s="1398"/>
      <c r="E40" s="1398"/>
      <c r="F40" s="795"/>
      <c r="G40" s="795"/>
      <c r="H40" s="793"/>
      <c r="I40" s="1398"/>
      <c r="J40" s="795"/>
      <c r="K40" s="800"/>
      <c r="L40" s="506"/>
      <c r="M40" s="524" t="s">
        <v>10</v>
      </c>
      <c r="N40" s="532"/>
      <c r="O40" s="532"/>
      <c r="P40" s="532"/>
      <c r="Q40" s="532"/>
      <c r="R40" s="532"/>
      <c r="S40" s="532"/>
      <c r="T40" s="532"/>
      <c r="U40" s="531"/>
      <c r="V40" s="532"/>
      <c r="W40" s="632"/>
      <c r="X40" s="552"/>
      <c r="Y40" s="556"/>
      <c r="Z40" s="556" t="str">
        <f t="shared" si="0"/>
        <v>Добавить группу потребителей</v>
      </c>
      <c r="AA40" s="556"/>
      <c r="AB40" s="556"/>
      <c r="AC40" s="556"/>
      <c r="AD40" s="552"/>
      <c r="AE40" s="552"/>
      <c r="AF40" s="552"/>
      <c r="AG40" s="552"/>
      <c r="AH40" s="552"/>
      <c r="AI40" s="552"/>
      <c r="AJ40" s="552"/>
    </row>
    <row r="41" spans="1:36" s="491" customFormat="1" ht="15" customHeight="1">
      <c r="A41" s="1398"/>
      <c r="B41" s="1398"/>
      <c r="C41" s="1398"/>
      <c r="D41" s="1398"/>
      <c r="E41" s="799"/>
      <c r="F41" s="795"/>
      <c r="G41" s="795"/>
      <c r="H41" s="795"/>
      <c r="I41" s="791"/>
      <c r="J41" s="788"/>
      <c r="K41" s="798"/>
      <c r="L41" s="506"/>
      <c r="M41" s="519" t="s">
        <v>11</v>
      </c>
      <c r="N41" s="532"/>
      <c r="O41" s="532"/>
      <c r="P41" s="532"/>
      <c r="Q41" s="532"/>
      <c r="R41" s="532"/>
      <c r="S41" s="532"/>
      <c r="T41" s="532"/>
      <c r="U41" s="531"/>
      <c r="V41" s="532"/>
      <c r="W41" s="632"/>
      <c r="X41" s="552"/>
      <c r="Y41" s="556"/>
      <c r="Z41" s="556" t="str">
        <f t="shared" si="0"/>
        <v>Добавить схему подключения</v>
      </c>
      <c r="AA41" s="556"/>
      <c r="AB41" s="556"/>
      <c r="AC41" s="556"/>
      <c r="AD41" s="552"/>
      <c r="AE41" s="552"/>
      <c r="AF41" s="552"/>
      <c r="AG41" s="552"/>
      <c r="AH41" s="552"/>
      <c r="AI41" s="552"/>
      <c r="AJ41" s="552"/>
    </row>
    <row r="42" spans="1:36" s="491" customFormat="1" ht="15" customHeight="1">
      <c r="A42" s="1398"/>
      <c r="B42" s="1398"/>
      <c r="C42" s="1398"/>
      <c r="D42" s="799"/>
      <c r="E42" s="799"/>
      <c r="F42" s="795"/>
      <c r="G42" s="795"/>
      <c r="H42" s="795"/>
      <c r="I42" s="791"/>
      <c r="J42" s="788"/>
      <c r="K42" s="798"/>
      <c r="L42" s="506"/>
      <c r="M42" s="518" t="s">
        <v>16</v>
      </c>
      <c r="N42" s="532"/>
      <c r="O42" s="532"/>
      <c r="P42" s="532"/>
      <c r="Q42" s="532"/>
      <c r="R42" s="532"/>
      <c r="S42" s="532"/>
      <c r="T42" s="532"/>
      <c r="U42" s="531"/>
      <c r="V42" s="532"/>
      <c r="W42" s="632"/>
      <c r="X42" s="552"/>
      <c r="Y42" s="556"/>
      <c r="Z42" s="556" t="str">
        <f t="shared" si="0"/>
        <v>Добавить источник тепловой энергии</v>
      </c>
      <c r="AA42" s="556"/>
      <c r="AB42" s="556"/>
      <c r="AC42" s="556"/>
      <c r="AD42" s="552"/>
      <c r="AE42" s="552"/>
      <c r="AF42" s="552"/>
      <c r="AG42" s="552"/>
      <c r="AH42" s="552"/>
      <c r="AI42" s="552"/>
      <c r="AJ42" s="552"/>
    </row>
    <row r="43" spans="1:36" s="491" customFormat="1" ht="15" customHeight="1">
      <c r="A43" s="1398"/>
      <c r="B43" s="1398"/>
      <c r="C43" s="799"/>
      <c r="D43" s="799"/>
      <c r="E43" s="799"/>
      <c r="F43" s="799"/>
      <c r="G43" s="804"/>
      <c r="H43" s="791"/>
      <c r="I43" s="802"/>
      <c r="J43" s="788"/>
      <c r="K43" s="803"/>
      <c r="L43" s="506"/>
      <c r="M43" s="517" t="s">
        <v>17</v>
      </c>
      <c r="N43" s="532"/>
      <c r="O43" s="532"/>
      <c r="P43" s="532"/>
      <c r="Q43" s="532"/>
      <c r="R43" s="532"/>
      <c r="S43" s="532"/>
      <c r="T43" s="532"/>
      <c r="U43" s="531"/>
      <c r="V43" s="532"/>
      <c r="W43" s="632"/>
      <c r="X43" s="552"/>
      <c r="Y43" s="556"/>
      <c r="Z43" s="556" t="str">
        <f t="shared" si="0"/>
        <v>Добавить наименование системы теплоснабжения</v>
      </c>
      <c r="AA43" s="556"/>
      <c r="AB43" s="556"/>
      <c r="AC43" s="556"/>
      <c r="AD43" s="552"/>
      <c r="AE43" s="552"/>
      <c r="AF43" s="552"/>
      <c r="AG43" s="552"/>
      <c r="AH43" s="552"/>
      <c r="AI43" s="552"/>
      <c r="AJ43" s="552"/>
    </row>
    <row r="44" spans="1:36" s="491" customFormat="1" ht="15" customHeight="1">
      <c r="A44" s="1398"/>
      <c r="B44" s="799"/>
      <c r="C44" s="799"/>
      <c r="D44" s="799"/>
      <c r="E44" s="799"/>
      <c r="F44" s="799"/>
      <c r="G44" s="804"/>
      <c r="H44" s="791"/>
      <c r="I44" s="791"/>
      <c r="J44" s="788"/>
      <c r="K44" s="798"/>
      <c r="L44" s="506"/>
      <c r="M44" s="526" t="s">
        <v>18</v>
      </c>
      <c r="N44" s="532"/>
      <c r="O44" s="532"/>
      <c r="P44" s="532"/>
      <c r="Q44" s="532"/>
      <c r="R44" s="532"/>
      <c r="S44" s="532"/>
      <c r="T44" s="532"/>
      <c r="U44" s="531"/>
      <c r="V44" s="532"/>
      <c r="W44" s="632"/>
      <c r="X44" s="552"/>
      <c r="Y44" s="556"/>
      <c r="Z44" s="556" t="str">
        <f t="shared" si="0"/>
        <v>Добавить территорию действия тарифа</v>
      </c>
      <c r="AA44" s="556"/>
      <c r="AB44" s="556"/>
      <c r="AC44" s="556"/>
      <c r="AD44" s="552"/>
      <c r="AE44" s="552"/>
      <c r="AF44" s="552"/>
      <c r="AG44" s="552"/>
      <c r="AH44" s="552"/>
      <c r="AI44" s="552"/>
      <c r="AJ44" s="552"/>
    </row>
    <row r="45" spans="1:36" s="490" customFormat="1" ht="15" customHeight="1">
      <c r="A45" s="787"/>
      <c r="B45" s="787"/>
      <c r="C45" s="787"/>
      <c r="D45" s="787"/>
      <c r="E45" s="787"/>
      <c r="F45" s="787"/>
      <c r="G45" s="787"/>
      <c r="H45" s="787"/>
      <c r="I45" s="787"/>
      <c r="J45" s="787"/>
      <c r="K45" s="787"/>
      <c r="L45" s="461"/>
      <c r="M45" s="533" t="s">
        <v>307</v>
      </c>
      <c r="N45" s="532"/>
      <c r="O45" s="532"/>
      <c r="P45" s="532"/>
      <c r="Q45" s="532"/>
      <c r="R45" s="532"/>
      <c r="S45" s="532"/>
      <c r="T45" s="532"/>
      <c r="U45" s="531"/>
      <c r="V45" s="532"/>
      <c r="W45" s="632"/>
      <c r="X45" s="554"/>
      <c r="Y45" s="554"/>
      <c r="Z45" s="554"/>
      <c r="AA45" s="554"/>
      <c r="AB45" s="554"/>
      <c r="AC45" s="554"/>
      <c r="AD45" s="554"/>
      <c r="AE45" s="554"/>
      <c r="AF45" s="554"/>
      <c r="AG45" s="554"/>
      <c r="AH45" s="554"/>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1" customFormat="1" ht="22.5">
      <c r="A49" s="1398">
        <v>1</v>
      </c>
      <c r="B49" s="811"/>
      <c r="C49" s="811"/>
      <c r="D49" s="811"/>
      <c r="E49" s="812"/>
      <c r="F49" s="813"/>
      <c r="G49" s="813"/>
      <c r="H49" s="813"/>
      <c r="I49" s="814"/>
      <c r="J49" s="809"/>
      <c r="K49" s="816"/>
      <c r="L49" s="560" t="e">
        <f ca="1">mergeValue(A49)</f>
        <v>#NAME?</v>
      </c>
      <c r="M49" s="608" t="s">
        <v>19</v>
      </c>
      <c r="N49" s="613"/>
      <c r="O49" s="1497"/>
      <c r="P49" s="1498"/>
      <c r="Q49" s="1498"/>
      <c r="R49" s="1498"/>
      <c r="S49" s="1498"/>
      <c r="T49" s="1498"/>
      <c r="U49" s="1498"/>
      <c r="V49" s="1499"/>
      <c r="W49" s="1121" t="s">
        <v>717</v>
      </c>
      <c r="X49" s="552"/>
      <c r="Y49" s="556"/>
      <c r="Z49" s="556" t="str">
        <f t="shared" ref="Z49:Z62" si="1">IF(M49="","",M49 )</f>
        <v>Наименование тарифа</v>
      </c>
      <c r="AA49" s="556"/>
      <c r="AB49" s="556"/>
      <c r="AC49" s="556"/>
      <c r="AD49" s="552"/>
      <c r="AE49" s="552"/>
      <c r="AF49" s="552"/>
      <c r="AG49" s="552"/>
      <c r="AH49" s="552"/>
      <c r="AI49" s="552"/>
      <c r="AJ49" s="552"/>
    </row>
    <row r="50" spans="1:36" s="491" customFormat="1" ht="22.5">
      <c r="A50" s="1398"/>
      <c r="B50" s="1398">
        <v>1</v>
      </c>
      <c r="C50" s="811"/>
      <c r="D50" s="811"/>
      <c r="E50" s="813"/>
      <c r="F50" s="813"/>
      <c r="G50" s="813"/>
      <c r="H50" s="813"/>
      <c r="I50" s="808"/>
      <c r="J50" s="807"/>
      <c r="K50" s="810"/>
      <c r="L50" s="560" t="e">
        <f ca="1">mergeValue(A50) &amp;"."&amp; mergeValue(B50)</f>
        <v>#NAME?</v>
      </c>
      <c r="M50" s="514" t="s">
        <v>15</v>
      </c>
      <c r="N50" s="613"/>
      <c r="O50" s="1497"/>
      <c r="P50" s="1498"/>
      <c r="Q50" s="1498"/>
      <c r="R50" s="1498"/>
      <c r="S50" s="1498"/>
      <c r="T50" s="1498"/>
      <c r="U50" s="1498"/>
      <c r="V50" s="1499"/>
      <c r="W50" s="1121" t="s">
        <v>458</v>
      </c>
      <c r="X50" s="552"/>
      <c r="Y50" s="556"/>
      <c r="Z50" s="556" t="str">
        <f t="shared" si="1"/>
        <v>Территория действия тарифа</v>
      </c>
      <c r="AA50" s="556"/>
      <c r="AB50" s="556"/>
      <c r="AC50" s="556"/>
      <c r="AD50" s="552"/>
      <c r="AE50" s="552"/>
      <c r="AF50" s="552"/>
      <c r="AG50" s="552"/>
      <c r="AH50" s="552"/>
      <c r="AI50" s="552"/>
      <c r="AJ50" s="552"/>
    </row>
    <row r="51" spans="1:36" s="491" customFormat="1" ht="22.5">
      <c r="A51" s="1398"/>
      <c r="B51" s="1398"/>
      <c r="C51" s="1398">
        <v>1</v>
      </c>
      <c r="D51" s="811"/>
      <c r="E51" s="813"/>
      <c r="F51" s="813"/>
      <c r="G51" s="813"/>
      <c r="H51" s="813"/>
      <c r="I51" s="815"/>
      <c r="J51" s="807"/>
      <c r="K51" s="810"/>
      <c r="L51" s="560" t="e">
        <f ca="1">mergeValue(A51) &amp;"."&amp; mergeValue(B51)&amp;"."&amp; mergeValue(C51)</f>
        <v>#NAME?</v>
      </c>
      <c r="M51" s="515" t="s">
        <v>7</v>
      </c>
      <c r="N51" s="613"/>
      <c r="O51" s="1497"/>
      <c r="P51" s="1498"/>
      <c r="Q51" s="1498"/>
      <c r="R51" s="1498"/>
      <c r="S51" s="1498"/>
      <c r="T51" s="1498"/>
      <c r="U51" s="1498"/>
      <c r="V51" s="1499"/>
      <c r="W51" s="1121" t="s">
        <v>599</v>
      </c>
      <c r="X51" s="552"/>
      <c r="Y51" s="556"/>
      <c r="Z51" s="556" t="str">
        <f t="shared" si="1"/>
        <v xml:space="preserve">Наименование системы теплоснабжения </v>
      </c>
      <c r="AA51" s="556"/>
      <c r="AB51" s="556"/>
      <c r="AC51" s="556"/>
      <c r="AD51" s="552"/>
      <c r="AE51" s="552"/>
      <c r="AF51" s="552"/>
      <c r="AG51" s="552"/>
      <c r="AH51" s="552"/>
      <c r="AI51" s="552"/>
      <c r="AJ51" s="552"/>
    </row>
    <row r="52" spans="1:36" s="491" customFormat="1" ht="22.5">
      <c r="A52" s="1398"/>
      <c r="B52" s="1398"/>
      <c r="C52" s="1398"/>
      <c r="D52" s="1398">
        <v>1</v>
      </c>
      <c r="E52" s="813"/>
      <c r="F52" s="813"/>
      <c r="G52" s="813"/>
      <c r="H52" s="813"/>
      <c r="I52" s="815"/>
      <c r="J52" s="807"/>
      <c r="K52" s="810"/>
      <c r="L52" s="560" t="e">
        <f ca="1">mergeValue(A52) &amp;"."&amp; mergeValue(B52)&amp;"."&amp; mergeValue(C52)&amp;"."&amp; mergeValue(D52)</f>
        <v>#NAME?</v>
      </c>
      <c r="M52" s="516" t="s">
        <v>21</v>
      </c>
      <c r="N52" s="613"/>
      <c r="O52" s="1497"/>
      <c r="P52" s="1498"/>
      <c r="Q52" s="1498"/>
      <c r="R52" s="1498"/>
      <c r="S52" s="1498"/>
      <c r="T52" s="1498"/>
      <c r="U52" s="1498"/>
      <c r="V52" s="1499"/>
      <c r="W52" s="1121" t="s">
        <v>600</v>
      </c>
      <c r="X52" s="552"/>
      <c r="Y52" s="556"/>
      <c r="Z52" s="556" t="str">
        <f t="shared" si="1"/>
        <v xml:space="preserve">Источник тепловой энергии  </v>
      </c>
      <c r="AA52" s="556"/>
      <c r="AB52" s="556"/>
      <c r="AC52" s="556"/>
      <c r="AD52" s="552"/>
      <c r="AE52" s="552"/>
      <c r="AF52" s="552"/>
      <c r="AG52" s="552"/>
      <c r="AH52" s="552"/>
      <c r="AI52" s="552"/>
      <c r="AJ52" s="552"/>
    </row>
    <row r="53" spans="1:36" s="491" customFormat="1" ht="78.75">
      <c r="A53" s="1398"/>
      <c r="B53" s="1398"/>
      <c r="C53" s="1398"/>
      <c r="D53" s="1398"/>
      <c r="E53" s="1398">
        <v>1</v>
      </c>
      <c r="F53" s="813"/>
      <c r="G53" s="813"/>
      <c r="H53" s="811">
        <v>1</v>
      </c>
      <c r="I53" s="1398">
        <v>1</v>
      </c>
      <c r="J53" s="813"/>
      <c r="K53" s="818"/>
      <c r="L53" s="560" t="e">
        <f ca="1">mergeValue(A53) &amp;"."&amp; mergeValue(B53)&amp;"."&amp; mergeValue(C53)&amp;"."&amp; mergeValue(D53)&amp;"."&amp; mergeValue(E53)</f>
        <v>#NAME?</v>
      </c>
      <c r="M53" s="522" t="s">
        <v>8</v>
      </c>
      <c r="N53" s="613"/>
      <c r="O53" s="1401"/>
      <c r="P53" s="1402"/>
      <c r="Q53" s="1402"/>
      <c r="R53" s="1402"/>
      <c r="S53" s="1402"/>
      <c r="T53" s="1402"/>
      <c r="U53" s="1402"/>
      <c r="V53" s="1403"/>
      <c r="W53" s="1121" t="s">
        <v>718</v>
      </c>
      <c r="X53" s="552"/>
      <c r="Y53" s="556"/>
      <c r="Z53" s="556" t="str">
        <f t="shared" si="1"/>
        <v>Схема подключения теплопотребляющей установки к коллектору источника тепловой энергии</v>
      </c>
      <c r="AA53" s="556"/>
      <c r="AB53" s="556"/>
      <c r="AC53" s="556"/>
      <c r="AD53" s="552"/>
      <c r="AE53" s="552"/>
      <c r="AF53" s="552"/>
      <c r="AG53" s="552"/>
      <c r="AH53" s="552"/>
      <c r="AI53" s="552"/>
      <c r="AJ53" s="552"/>
    </row>
    <row r="54" spans="1:36" s="491" customFormat="1" ht="33.75">
      <c r="A54" s="1398"/>
      <c r="B54" s="1398"/>
      <c r="C54" s="1398"/>
      <c r="D54" s="1398"/>
      <c r="E54" s="1398"/>
      <c r="F54" s="1398">
        <v>1</v>
      </c>
      <c r="G54" s="811"/>
      <c r="H54" s="811"/>
      <c r="I54" s="1398"/>
      <c r="J54" s="1398">
        <v>1</v>
      </c>
      <c r="K54" s="819"/>
      <c r="L54" s="560" t="e">
        <f ca="1">mergeValue(A54) &amp;"."&amp; mergeValue(B54)&amp;"."&amp; mergeValue(C54)&amp;"."&amp; mergeValue(D54)&amp;"."&amp; mergeValue(E54)&amp;"."&amp; mergeValue(F54)</f>
        <v>#NAME?</v>
      </c>
      <c r="M54" s="523" t="s">
        <v>9</v>
      </c>
      <c r="N54" s="613"/>
      <c r="O54" s="1401"/>
      <c r="P54" s="1402"/>
      <c r="Q54" s="1402"/>
      <c r="R54" s="1402"/>
      <c r="S54" s="1402"/>
      <c r="T54" s="1402"/>
      <c r="U54" s="1402"/>
      <c r="V54" s="1403"/>
      <c r="W54" s="1121" t="s">
        <v>719</v>
      </c>
      <c r="X54" s="552"/>
      <c r="Y54" s="556"/>
      <c r="Z54" s="556" t="str">
        <f t="shared" si="1"/>
        <v>Группа потребителей</v>
      </c>
      <c r="AA54" s="556"/>
      <c r="AB54" s="556"/>
      <c r="AC54" s="556"/>
      <c r="AD54" s="552"/>
      <c r="AE54" s="552"/>
      <c r="AF54" s="552"/>
      <c r="AG54" s="552"/>
      <c r="AH54" s="552"/>
      <c r="AI54" s="552"/>
      <c r="AJ54" s="552"/>
    </row>
    <row r="55" spans="1:36" s="491" customFormat="1" ht="122.1" customHeight="1">
      <c r="A55" s="1398"/>
      <c r="B55" s="1398"/>
      <c r="C55" s="1398"/>
      <c r="D55" s="1398"/>
      <c r="E55" s="1398"/>
      <c r="F55" s="1398"/>
      <c r="G55" s="811">
        <v>1</v>
      </c>
      <c r="H55" s="811"/>
      <c r="I55" s="1398"/>
      <c r="J55" s="1398"/>
      <c r="K55" s="819">
        <v>1</v>
      </c>
      <c r="L55" s="560" t="e">
        <f ca="1">mergeValue(A55) &amp;"."&amp; mergeValue(B55)&amp;"."&amp; mergeValue(C55)&amp;"."&amp; mergeValue(D55)&amp;"."&amp; mergeValue(E55)&amp;"."&amp; mergeValue(F55)&amp;"."&amp; mergeValue(G55)</f>
        <v>#NAME?</v>
      </c>
      <c r="M55" s="1009"/>
      <c r="N55" s="613"/>
      <c r="O55" s="530"/>
      <c r="P55" s="530"/>
      <c r="Q55" s="1033"/>
      <c r="R55" s="1405"/>
      <c r="S55" s="1406" t="s">
        <v>82</v>
      </c>
      <c r="T55" s="1405"/>
      <c r="U55" s="1406" t="s">
        <v>82</v>
      </c>
      <c r="V55" s="530"/>
      <c r="W55" s="1416" t="s">
        <v>720</v>
      </c>
      <c r="X55" s="552" t="e">
        <f ca="1">strCheckDate(O56:V56)</f>
        <v>#NAME?</v>
      </c>
      <c r="Y55" s="556"/>
      <c r="Z55" s="556" t="str">
        <f t="shared" si="1"/>
        <v/>
      </c>
      <c r="AA55" s="556"/>
      <c r="AB55" s="556"/>
      <c r="AC55" s="556"/>
      <c r="AD55" s="552"/>
      <c r="AE55" s="552"/>
      <c r="AF55" s="552"/>
      <c r="AG55" s="552"/>
      <c r="AH55" s="552"/>
      <c r="AI55" s="552"/>
      <c r="AJ55" s="552"/>
    </row>
    <row r="56" spans="1:36" s="491" customFormat="1" ht="14.25" hidden="1" customHeight="1">
      <c r="A56" s="1398"/>
      <c r="B56" s="1398"/>
      <c r="C56" s="1398"/>
      <c r="D56" s="1398"/>
      <c r="E56" s="1398"/>
      <c r="F56" s="1398"/>
      <c r="G56" s="811"/>
      <c r="H56" s="811"/>
      <c r="I56" s="1398"/>
      <c r="J56" s="1398"/>
      <c r="K56" s="819"/>
      <c r="L56" s="567"/>
      <c r="M56" s="613"/>
      <c r="N56" s="613"/>
      <c r="O56" s="530"/>
      <c r="P56" s="530"/>
      <c r="Q56" s="551" t="str">
        <f>R55 &amp; "-" &amp; T55</f>
        <v>-</v>
      </c>
      <c r="R56" s="1405"/>
      <c r="S56" s="1406"/>
      <c r="T56" s="1405"/>
      <c r="U56" s="1406"/>
      <c r="V56" s="530"/>
      <c r="W56" s="1417"/>
      <c r="X56" s="552"/>
      <c r="Y56" s="556"/>
      <c r="Z56" s="556" t="str">
        <f t="shared" si="1"/>
        <v/>
      </c>
      <c r="AA56" s="556"/>
      <c r="AB56" s="556"/>
      <c r="AC56" s="556"/>
      <c r="AD56" s="552"/>
      <c r="AE56" s="552"/>
      <c r="AF56" s="552"/>
      <c r="AG56" s="552"/>
      <c r="AH56" s="552"/>
      <c r="AI56" s="552"/>
      <c r="AJ56" s="552"/>
    </row>
    <row r="57" spans="1:36" s="491" customFormat="1" ht="15" customHeight="1">
      <c r="A57" s="1398"/>
      <c r="B57" s="1398"/>
      <c r="C57" s="1398"/>
      <c r="D57" s="1398"/>
      <c r="E57" s="1398"/>
      <c r="F57" s="1398"/>
      <c r="G57" s="813"/>
      <c r="H57" s="811"/>
      <c r="I57" s="1398"/>
      <c r="J57" s="1398"/>
      <c r="K57" s="818"/>
      <c r="L57" s="506"/>
      <c r="M57" s="525" t="s">
        <v>24</v>
      </c>
      <c r="N57" s="532"/>
      <c r="O57" s="532"/>
      <c r="P57" s="532"/>
      <c r="Q57" s="532"/>
      <c r="R57" s="532"/>
      <c r="S57" s="532"/>
      <c r="T57" s="532"/>
      <c r="U57" s="532"/>
      <c r="V57" s="528"/>
      <c r="W57" s="1418"/>
      <c r="X57" s="552"/>
      <c r="Y57" s="556"/>
      <c r="Z57" s="556" t="str">
        <f t="shared" si="1"/>
        <v>Добавить вид теплоносителя (параметры теплоносителя)</v>
      </c>
      <c r="AA57" s="556"/>
      <c r="AB57" s="556"/>
      <c r="AC57" s="556"/>
      <c r="AD57" s="552"/>
      <c r="AE57" s="552"/>
      <c r="AF57" s="552"/>
      <c r="AG57" s="552"/>
      <c r="AH57" s="552"/>
      <c r="AI57" s="552"/>
      <c r="AJ57" s="552"/>
    </row>
    <row r="58" spans="1:36" s="491" customFormat="1" ht="15" customHeight="1">
      <c r="A58" s="1398"/>
      <c r="B58" s="1398"/>
      <c r="C58" s="1398"/>
      <c r="D58" s="1398"/>
      <c r="E58" s="1398"/>
      <c r="F58" s="813"/>
      <c r="G58" s="813"/>
      <c r="H58" s="811"/>
      <c r="I58" s="1398"/>
      <c r="J58" s="813"/>
      <c r="K58" s="818"/>
      <c r="L58" s="506"/>
      <c r="M58" s="524" t="s">
        <v>10</v>
      </c>
      <c r="N58" s="532"/>
      <c r="O58" s="532"/>
      <c r="P58" s="532"/>
      <c r="Q58" s="532"/>
      <c r="R58" s="532"/>
      <c r="S58" s="532"/>
      <c r="T58" s="532"/>
      <c r="U58" s="531"/>
      <c r="V58" s="532"/>
      <c r="W58" s="632"/>
      <c r="X58" s="552"/>
      <c r="Y58" s="556"/>
      <c r="Z58" s="556" t="str">
        <f t="shared" si="1"/>
        <v>Добавить группу потребителей</v>
      </c>
      <c r="AA58" s="556"/>
      <c r="AB58" s="556"/>
      <c r="AC58" s="556"/>
      <c r="AD58" s="552"/>
      <c r="AE58" s="552"/>
      <c r="AF58" s="552"/>
      <c r="AG58" s="552"/>
      <c r="AH58" s="552"/>
      <c r="AI58" s="552"/>
      <c r="AJ58" s="552"/>
    </row>
    <row r="59" spans="1:36" s="491" customFormat="1" ht="15" customHeight="1">
      <c r="A59" s="1398"/>
      <c r="B59" s="1398"/>
      <c r="C59" s="1398"/>
      <c r="D59" s="1398"/>
      <c r="E59" s="817"/>
      <c r="F59" s="813"/>
      <c r="G59" s="813"/>
      <c r="H59" s="813"/>
      <c r="I59" s="809"/>
      <c r="J59" s="806"/>
      <c r="K59" s="816"/>
      <c r="L59" s="506"/>
      <c r="M59" s="519" t="s">
        <v>11</v>
      </c>
      <c r="N59" s="532"/>
      <c r="O59" s="532"/>
      <c r="P59" s="532"/>
      <c r="Q59" s="532"/>
      <c r="R59" s="532"/>
      <c r="S59" s="532"/>
      <c r="T59" s="532"/>
      <c r="U59" s="531"/>
      <c r="V59" s="532"/>
      <c r="W59" s="632"/>
      <c r="X59" s="552"/>
      <c r="Y59" s="556"/>
      <c r="Z59" s="556" t="str">
        <f t="shared" si="1"/>
        <v>Добавить схему подключения</v>
      </c>
      <c r="AA59" s="556"/>
      <c r="AB59" s="556"/>
      <c r="AC59" s="556"/>
      <c r="AD59" s="552"/>
      <c r="AE59" s="552"/>
      <c r="AF59" s="552"/>
      <c r="AG59" s="552"/>
      <c r="AH59" s="552"/>
      <c r="AI59" s="552"/>
      <c r="AJ59" s="552"/>
    </row>
    <row r="60" spans="1:36" s="491" customFormat="1" ht="15" customHeight="1">
      <c r="A60" s="1398"/>
      <c r="B60" s="1398"/>
      <c r="C60" s="1398"/>
      <c r="D60" s="817"/>
      <c r="E60" s="817"/>
      <c r="F60" s="813"/>
      <c r="G60" s="813"/>
      <c r="H60" s="813"/>
      <c r="I60" s="809"/>
      <c r="J60" s="806"/>
      <c r="K60" s="816"/>
      <c r="L60" s="506"/>
      <c r="M60" s="518" t="s">
        <v>16</v>
      </c>
      <c r="N60" s="532"/>
      <c r="O60" s="532"/>
      <c r="P60" s="532"/>
      <c r="Q60" s="532"/>
      <c r="R60" s="532"/>
      <c r="S60" s="532"/>
      <c r="T60" s="532"/>
      <c r="U60" s="531"/>
      <c r="V60" s="532"/>
      <c r="W60" s="632"/>
      <c r="X60" s="552"/>
      <c r="Y60" s="556"/>
      <c r="Z60" s="556" t="str">
        <f t="shared" si="1"/>
        <v>Добавить источник тепловой энергии</v>
      </c>
      <c r="AA60" s="556"/>
      <c r="AB60" s="556"/>
      <c r="AC60" s="556"/>
      <c r="AD60" s="552"/>
      <c r="AE60" s="552"/>
      <c r="AF60" s="552"/>
      <c r="AG60" s="552"/>
      <c r="AH60" s="552"/>
      <c r="AI60" s="552"/>
      <c r="AJ60" s="552"/>
    </row>
    <row r="61" spans="1:36" s="491" customFormat="1" ht="15" customHeight="1">
      <c r="A61" s="1398"/>
      <c r="B61" s="1398"/>
      <c r="C61" s="817"/>
      <c r="D61" s="817"/>
      <c r="E61" s="817"/>
      <c r="F61" s="817"/>
      <c r="G61" s="822"/>
      <c r="H61" s="809"/>
      <c r="I61" s="820"/>
      <c r="J61" s="806"/>
      <c r="K61" s="821"/>
      <c r="L61" s="506"/>
      <c r="M61" s="517" t="s">
        <v>17</v>
      </c>
      <c r="N61" s="532"/>
      <c r="O61" s="532"/>
      <c r="P61" s="532"/>
      <c r="Q61" s="532"/>
      <c r="R61" s="532"/>
      <c r="S61" s="532"/>
      <c r="T61" s="532"/>
      <c r="U61" s="531"/>
      <c r="V61" s="532"/>
      <c r="W61" s="632"/>
      <c r="X61" s="552"/>
      <c r="Y61" s="556"/>
      <c r="Z61" s="556" t="str">
        <f t="shared" si="1"/>
        <v>Добавить наименование системы теплоснабжения</v>
      </c>
      <c r="AA61" s="556"/>
      <c r="AB61" s="556"/>
      <c r="AC61" s="556"/>
      <c r="AD61" s="552"/>
      <c r="AE61" s="552"/>
      <c r="AF61" s="552"/>
      <c r="AG61" s="552"/>
      <c r="AH61" s="552"/>
      <c r="AI61" s="552"/>
      <c r="AJ61" s="552"/>
    </row>
    <row r="62" spans="1:36" s="491" customFormat="1" ht="15" customHeight="1">
      <c r="A62" s="1398"/>
      <c r="B62" s="817"/>
      <c r="C62" s="817"/>
      <c r="D62" s="817"/>
      <c r="E62" s="817"/>
      <c r="F62" s="817"/>
      <c r="G62" s="822"/>
      <c r="H62" s="809"/>
      <c r="I62" s="809"/>
      <c r="J62" s="806"/>
      <c r="K62" s="816"/>
      <c r="L62" s="506"/>
      <c r="M62" s="526" t="s">
        <v>18</v>
      </c>
      <c r="N62" s="532"/>
      <c r="O62" s="532"/>
      <c r="P62" s="532"/>
      <c r="Q62" s="532"/>
      <c r="R62" s="532"/>
      <c r="S62" s="532"/>
      <c r="T62" s="532"/>
      <c r="U62" s="531"/>
      <c r="V62" s="532"/>
      <c r="W62" s="632"/>
      <c r="X62" s="552"/>
      <c r="Y62" s="556"/>
      <c r="Z62" s="556" t="str">
        <f t="shared" si="1"/>
        <v>Добавить территорию действия тарифа</v>
      </c>
      <c r="AA62" s="556"/>
      <c r="AB62" s="556"/>
      <c r="AC62" s="556"/>
      <c r="AD62" s="552"/>
      <c r="AE62" s="552"/>
      <c r="AF62" s="552"/>
      <c r="AG62" s="552"/>
      <c r="AH62" s="552"/>
      <c r="AI62" s="552"/>
      <c r="AJ62" s="552"/>
    </row>
    <row r="63" spans="1:36" s="490" customFormat="1" ht="15" customHeight="1">
      <c r="A63" s="805"/>
      <c r="B63" s="805"/>
      <c r="C63" s="805"/>
      <c r="D63" s="805"/>
      <c r="E63" s="805"/>
      <c r="F63" s="805"/>
      <c r="G63" s="805"/>
      <c r="H63" s="805"/>
      <c r="I63" s="805"/>
      <c r="J63" s="805"/>
      <c r="K63" s="805"/>
      <c r="L63" s="461"/>
      <c r="M63" s="533" t="s">
        <v>307</v>
      </c>
      <c r="N63" s="532"/>
      <c r="O63" s="532"/>
      <c r="P63" s="532"/>
      <c r="Q63" s="532"/>
      <c r="R63" s="532"/>
      <c r="S63" s="532"/>
      <c r="T63" s="532"/>
      <c r="U63" s="531"/>
      <c r="V63" s="726"/>
      <c r="W63" s="726"/>
      <c r="X63" s="726"/>
      <c r="Y63" s="726"/>
      <c r="Z63" s="726"/>
      <c r="AA63" s="726"/>
      <c r="AB63" s="725"/>
      <c r="AC63" s="726"/>
      <c r="AD63" s="632"/>
      <c r="AE63" s="554"/>
      <c r="AF63" s="554"/>
      <c r="AG63" s="554"/>
      <c r="AH63" s="554"/>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1" customFormat="1" ht="22.5">
      <c r="A67" s="1398">
        <v>1</v>
      </c>
      <c r="B67" s="829"/>
      <c r="C67" s="829"/>
      <c r="D67" s="829"/>
      <c r="E67" s="830"/>
      <c r="F67" s="831"/>
      <c r="G67" s="831"/>
      <c r="H67" s="831"/>
      <c r="I67" s="832"/>
      <c r="J67" s="827"/>
      <c r="K67" s="834"/>
      <c r="L67" s="560" t="e">
        <f ca="1">mergeValue(A67)</f>
        <v>#NAME?</v>
      </c>
      <c r="M67" s="608" t="s">
        <v>19</v>
      </c>
      <c r="N67" s="613"/>
      <c r="O67" s="1497"/>
      <c r="P67" s="1498"/>
      <c r="Q67" s="1498"/>
      <c r="R67" s="1498"/>
      <c r="S67" s="1498"/>
      <c r="T67" s="1498"/>
      <c r="U67" s="1498"/>
      <c r="V67" s="1499"/>
      <c r="W67" s="1121" t="s">
        <v>717</v>
      </c>
      <c r="X67" s="552"/>
      <c r="Y67" s="556"/>
      <c r="Z67" s="556" t="str">
        <f t="shared" ref="Z67:Z80" si="2">IF(M67="","",M67 )</f>
        <v>Наименование тарифа</v>
      </c>
      <c r="AA67" s="556"/>
      <c r="AB67" s="556"/>
      <c r="AC67" s="556"/>
      <c r="AD67" s="552"/>
      <c r="AE67" s="552"/>
      <c r="AF67" s="552"/>
      <c r="AG67" s="552"/>
      <c r="AH67" s="552"/>
      <c r="AI67" s="552"/>
      <c r="AJ67" s="552"/>
    </row>
    <row r="68" spans="1:36" s="491" customFormat="1" ht="22.5">
      <c r="A68" s="1398"/>
      <c r="B68" s="1398">
        <v>1</v>
      </c>
      <c r="C68" s="829"/>
      <c r="D68" s="829"/>
      <c r="E68" s="831"/>
      <c r="F68" s="831"/>
      <c r="G68" s="831"/>
      <c r="H68" s="831"/>
      <c r="I68" s="826"/>
      <c r="J68" s="825"/>
      <c r="K68" s="828"/>
      <c r="L68" s="560" t="e">
        <f ca="1">mergeValue(A68) &amp;"."&amp; mergeValue(B68)</f>
        <v>#NAME?</v>
      </c>
      <c r="M68" s="514" t="s">
        <v>15</v>
      </c>
      <c r="N68" s="613"/>
      <c r="O68" s="1497"/>
      <c r="P68" s="1498"/>
      <c r="Q68" s="1498"/>
      <c r="R68" s="1498"/>
      <c r="S68" s="1498"/>
      <c r="T68" s="1498"/>
      <c r="U68" s="1498"/>
      <c r="V68" s="1499"/>
      <c r="W68" s="1121" t="s">
        <v>458</v>
      </c>
      <c r="X68" s="552"/>
      <c r="Y68" s="556"/>
      <c r="Z68" s="556" t="str">
        <f t="shared" si="2"/>
        <v>Территория действия тарифа</v>
      </c>
      <c r="AA68" s="556"/>
      <c r="AB68" s="556"/>
      <c r="AC68" s="556"/>
      <c r="AD68" s="552"/>
      <c r="AE68" s="552"/>
      <c r="AF68" s="552"/>
      <c r="AG68" s="552"/>
      <c r="AH68" s="552"/>
      <c r="AI68" s="552"/>
      <c r="AJ68" s="552"/>
    </row>
    <row r="69" spans="1:36" s="491" customFormat="1" ht="22.5">
      <c r="A69" s="1398"/>
      <c r="B69" s="1398"/>
      <c r="C69" s="1398">
        <v>1</v>
      </c>
      <c r="D69" s="829"/>
      <c r="E69" s="831"/>
      <c r="F69" s="831"/>
      <c r="G69" s="831"/>
      <c r="H69" s="831"/>
      <c r="I69" s="833"/>
      <c r="J69" s="825"/>
      <c r="K69" s="828"/>
      <c r="L69" s="560" t="e">
        <f ca="1">mergeValue(A69) &amp;"."&amp; mergeValue(B69)&amp;"."&amp; mergeValue(C69)</f>
        <v>#NAME?</v>
      </c>
      <c r="M69" s="515" t="s">
        <v>7</v>
      </c>
      <c r="N69" s="613"/>
      <c r="O69" s="1497"/>
      <c r="P69" s="1498"/>
      <c r="Q69" s="1498"/>
      <c r="R69" s="1498"/>
      <c r="S69" s="1498"/>
      <c r="T69" s="1498"/>
      <c r="U69" s="1498"/>
      <c r="V69" s="1499"/>
      <c r="W69" s="1121" t="s">
        <v>599</v>
      </c>
      <c r="X69" s="552"/>
      <c r="Y69" s="556"/>
      <c r="Z69" s="556" t="str">
        <f t="shared" si="2"/>
        <v xml:space="preserve">Наименование системы теплоснабжения </v>
      </c>
      <c r="AA69" s="556"/>
      <c r="AB69" s="556"/>
      <c r="AC69" s="556"/>
      <c r="AD69" s="552"/>
      <c r="AE69" s="552"/>
      <c r="AF69" s="552"/>
      <c r="AG69" s="552"/>
      <c r="AH69" s="552"/>
      <c r="AI69" s="552"/>
      <c r="AJ69" s="552"/>
    </row>
    <row r="70" spans="1:36" s="491" customFormat="1" ht="22.5">
      <c r="A70" s="1398"/>
      <c r="B70" s="1398"/>
      <c r="C70" s="1398"/>
      <c r="D70" s="1398">
        <v>1</v>
      </c>
      <c r="E70" s="831"/>
      <c r="F70" s="831"/>
      <c r="G70" s="831"/>
      <c r="H70" s="831"/>
      <c r="I70" s="833"/>
      <c r="J70" s="825"/>
      <c r="K70" s="828"/>
      <c r="L70" s="560" t="e">
        <f ca="1">mergeValue(A70) &amp;"."&amp; mergeValue(B70)&amp;"."&amp; mergeValue(C70)&amp;"."&amp; mergeValue(D70)</f>
        <v>#NAME?</v>
      </c>
      <c r="M70" s="516" t="s">
        <v>21</v>
      </c>
      <c r="N70" s="613"/>
      <c r="O70" s="1497"/>
      <c r="P70" s="1498"/>
      <c r="Q70" s="1498"/>
      <c r="R70" s="1498"/>
      <c r="S70" s="1498"/>
      <c r="T70" s="1498"/>
      <c r="U70" s="1498"/>
      <c r="V70" s="1499"/>
      <c r="W70" s="1121" t="s">
        <v>600</v>
      </c>
      <c r="X70" s="552"/>
      <c r="Y70" s="556"/>
      <c r="Z70" s="556" t="str">
        <f t="shared" si="2"/>
        <v xml:space="preserve">Источник тепловой энергии  </v>
      </c>
      <c r="AA70" s="556"/>
      <c r="AB70" s="556"/>
      <c r="AC70" s="556"/>
      <c r="AD70" s="552"/>
      <c r="AE70" s="552"/>
      <c r="AF70" s="552"/>
      <c r="AG70" s="552"/>
      <c r="AH70" s="552"/>
      <c r="AI70" s="552"/>
      <c r="AJ70" s="552"/>
    </row>
    <row r="71" spans="1:36" s="491" customFormat="1" ht="78.75">
      <c r="A71" s="1398"/>
      <c r="B71" s="1398"/>
      <c r="C71" s="1398"/>
      <c r="D71" s="1398"/>
      <c r="E71" s="1398">
        <v>1</v>
      </c>
      <c r="F71" s="831"/>
      <c r="G71" s="831"/>
      <c r="H71" s="829">
        <v>1</v>
      </c>
      <c r="I71" s="1398">
        <v>1</v>
      </c>
      <c r="J71" s="831"/>
      <c r="K71" s="836"/>
      <c r="L71" s="560" t="e">
        <f ca="1">mergeValue(A71) &amp;"."&amp; mergeValue(B71)&amp;"."&amp; mergeValue(C71)&amp;"."&amp; mergeValue(D71)&amp;"."&amp; mergeValue(E71)</f>
        <v>#NAME?</v>
      </c>
      <c r="M71" s="522" t="s">
        <v>8</v>
      </c>
      <c r="N71" s="613"/>
      <c r="O71" s="1401"/>
      <c r="P71" s="1402"/>
      <c r="Q71" s="1402"/>
      <c r="R71" s="1402"/>
      <c r="S71" s="1402"/>
      <c r="T71" s="1402"/>
      <c r="U71" s="1402"/>
      <c r="V71" s="1403"/>
      <c r="W71" s="1121" t="s">
        <v>718</v>
      </c>
      <c r="X71" s="552"/>
      <c r="Y71" s="556"/>
      <c r="Z71" s="556" t="str">
        <f t="shared" si="2"/>
        <v>Схема подключения теплопотребляющей установки к коллектору источника тепловой энергии</v>
      </c>
      <c r="AA71" s="556"/>
      <c r="AB71" s="556"/>
      <c r="AC71" s="556"/>
      <c r="AD71" s="552"/>
      <c r="AE71" s="552"/>
      <c r="AF71" s="552"/>
      <c r="AG71" s="552"/>
      <c r="AH71" s="552"/>
      <c r="AI71" s="552"/>
      <c r="AJ71" s="552"/>
    </row>
    <row r="72" spans="1:36" s="491" customFormat="1" ht="33.75">
      <c r="A72" s="1398"/>
      <c r="B72" s="1398"/>
      <c r="C72" s="1398"/>
      <c r="D72" s="1398"/>
      <c r="E72" s="1398"/>
      <c r="F72" s="1398">
        <v>1</v>
      </c>
      <c r="G72" s="829"/>
      <c r="H72" s="829"/>
      <c r="I72" s="1398"/>
      <c r="J72" s="1398">
        <v>1</v>
      </c>
      <c r="K72" s="837"/>
      <c r="L72" s="560" t="e">
        <f ca="1">mergeValue(A72) &amp;"."&amp; mergeValue(B72)&amp;"."&amp; mergeValue(C72)&amp;"."&amp; mergeValue(D72)&amp;"."&amp; mergeValue(E72)&amp;"."&amp; mergeValue(F72)</f>
        <v>#NAME?</v>
      </c>
      <c r="M72" s="523" t="s">
        <v>9</v>
      </c>
      <c r="N72" s="613"/>
      <c r="O72" s="1401"/>
      <c r="P72" s="1402"/>
      <c r="Q72" s="1402"/>
      <c r="R72" s="1402"/>
      <c r="S72" s="1402"/>
      <c r="T72" s="1402"/>
      <c r="U72" s="1402"/>
      <c r="V72" s="1403"/>
      <c r="W72" s="1121" t="s">
        <v>719</v>
      </c>
      <c r="X72" s="552"/>
      <c r="Y72" s="556"/>
      <c r="Z72" s="556" t="str">
        <f t="shared" si="2"/>
        <v>Группа потребителей</v>
      </c>
      <c r="AA72" s="556"/>
      <c r="AB72" s="556"/>
      <c r="AC72" s="556"/>
      <c r="AD72" s="552"/>
      <c r="AE72" s="552"/>
      <c r="AF72" s="552"/>
      <c r="AG72" s="552"/>
      <c r="AH72" s="552"/>
      <c r="AI72" s="552"/>
      <c r="AJ72" s="552"/>
    </row>
    <row r="73" spans="1:36" s="491" customFormat="1" ht="122.1" customHeight="1">
      <c r="A73" s="1398"/>
      <c r="B73" s="1398"/>
      <c r="C73" s="1398"/>
      <c r="D73" s="1398"/>
      <c r="E73" s="1398"/>
      <c r="F73" s="1398"/>
      <c r="G73" s="829">
        <v>1</v>
      </c>
      <c r="H73" s="829"/>
      <c r="I73" s="1398"/>
      <c r="J73" s="1398"/>
      <c r="K73" s="837">
        <v>1</v>
      </c>
      <c r="L73" s="560" t="e">
        <f ca="1">mergeValue(A73) &amp;"."&amp; mergeValue(B73)&amp;"."&amp; mergeValue(C73)&amp;"."&amp; mergeValue(D73)&amp;"."&amp; mergeValue(E73)&amp;"."&amp; mergeValue(F73)&amp;"."&amp; mergeValue(G73)</f>
        <v>#NAME?</v>
      </c>
      <c r="M73" s="1009"/>
      <c r="N73" s="613"/>
      <c r="O73" s="530"/>
      <c r="P73" s="530"/>
      <c r="Q73" s="1033"/>
      <c r="R73" s="1405"/>
      <c r="S73" s="1406" t="s">
        <v>82</v>
      </c>
      <c r="T73" s="1405"/>
      <c r="U73" s="1406" t="s">
        <v>82</v>
      </c>
      <c r="V73" s="530"/>
      <c r="W73" s="1416" t="s">
        <v>720</v>
      </c>
      <c r="X73" s="552" t="e">
        <f ca="1">strCheckDate(O74:V74)</f>
        <v>#NAME?</v>
      </c>
      <c r="Y73" s="556"/>
      <c r="Z73" s="556" t="str">
        <f t="shared" si="2"/>
        <v/>
      </c>
      <c r="AA73" s="556"/>
      <c r="AB73" s="556"/>
      <c r="AC73" s="556"/>
      <c r="AD73" s="552"/>
      <c r="AE73" s="552"/>
      <c r="AF73" s="552"/>
      <c r="AG73" s="552"/>
      <c r="AH73" s="552"/>
      <c r="AI73" s="552"/>
      <c r="AJ73" s="552"/>
    </row>
    <row r="74" spans="1:36" s="491" customFormat="1" ht="14.25" hidden="1" customHeight="1">
      <c r="A74" s="1398"/>
      <c r="B74" s="1398"/>
      <c r="C74" s="1398"/>
      <c r="D74" s="1398"/>
      <c r="E74" s="1398"/>
      <c r="F74" s="1398"/>
      <c r="G74" s="829"/>
      <c r="H74" s="829"/>
      <c r="I74" s="1398"/>
      <c r="J74" s="1398"/>
      <c r="K74" s="837"/>
      <c r="L74" s="567"/>
      <c r="M74" s="613"/>
      <c r="N74" s="613"/>
      <c r="O74" s="530"/>
      <c r="P74" s="530"/>
      <c r="Q74" s="551" t="str">
        <f>R73 &amp; "-" &amp; T73</f>
        <v>-</v>
      </c>
      <c r="R74" s="1405"/>
      <c r="S74" s="1406"/>
      <c r="T74" s="1405"/>
      <c r="U74" s="1406"/>
      <c r="V74" s="530"/>
      <c r="W74" s="1417"/>
      <c r="X74" s="552"/>
      <c r="Y74" s="556"/>
      <c r="Z74" s="556" t="str">
        <f t="shared" si="2"/>
        <v/>
      </c>
      <c r="AA74" s="556"/>
      <c r="AB74" s="556"/>
      <c r="AC74" s="556"/>
      <c r="AD74" s="552"/>
      <c r="AE74" s="552"/>
      <c r="AF74" s="552"/>
      <c r="AG74" s="552"/>
      <c r="AH74" s="552"/>
      <c r="AI74" s="552"/>
      <c r="AJ74" s="552"/>
    </row>
    <row r="75" spans="1:36" s="491" customFormat="1" ht="15" customHeight="1">
      <c r="A75" s="1398"/>
      <c r="B75" s="1398"/>
      <c r="C75" s="1398"/>
      <c r="D75" s="1398"/>
      <c r="E75" s="1398"/>
      <c r="F75" s="1398"/>
      <c r="G75" s="831"/>
      <c r="H75" s="829"/>
      <c r="I75" s="1398"/>
      <c r="J75" s="1398"/>
      <c r="K75" s="836"/>
      <c r="L75" s="506"/>
      <c r="M75" s="525" t="s">
        <v>24</v>
      </c>
      <c r="N75" s="532"/>
      <c r="O75" s="532"/>
      <c r="P75" s="532"/>
      <c r="Q75" s="532"/>
      <c r="R75" s="532"/>
      <c r="S75" s="532"/>
      <c r="T75" s="532"/>
      <c r="U75" s="532"/>
      <c r="V75" s="528"/>
      <c r="W75" s="1418"/>
      <c r="X75" s="552"/>
      <c r="Y75" s="556"/>
      <c r="Z75" s="556" t="str">
        <f t="shared" si="2"/>
        <v>Добавить вид теплоносителя (параметры теплоносителя)</v>
      </c>
      <c r="AA75" s="556"/>
      <c r="AB75" s="556"/>
      <c r="AC75" s="556"/>
      <c r="AD75" s="552"/>
      <c r="AE75" s="552"/>
      <c r="AF75" s="552"/>
      <c r="AG75" s="552"/>
      <c r="AH75" s="552"/>
      <c r="AI75" s="552"/>
      <c r="AJ75" s="552"/>
    </row>
    <row r="76" spans="1:36" s="491" customFormat="1" ht="15" customHeight="1">
      <c r="A76" s="1398"/>
      <c r="B76" s="1398"/>
      <c r="C76" s="1398"/>
      <c r="D76" s="1398"/>
      <c r="E76" s="1398"/>
      <c r="F76" s="831"/>
      <c r="G76" s="831"/>
      <c r="H76" s="829"/>
      <c r="I76" s="1398"/>
      <c r="J76" s="831"/>
      <c r="K76" s="836"/>
      <c r="L76" s="506"/>
      <c r="M76" s="524" t="s">
        <v>10</v>
      </c>
      <c r="N76" s="532"/>
      <c r="O76" s="532"/>
      <c r="P76" s="532"/>
      <c r="Q76" s="532"/>
      <c r="R76" s="532"/>
      <c r="S76" s="532"/>
      <c r="T76" s="532"/>
      <c r="U76" s="531"/>
      <c r="V76" s="532"/>
      <c r="W76" s="632"/>
      <c r="X76" s="552"/>
      <c r="Y76" s="556"/>
      <c r="Z76" s="556" t="str">
        <f t="shared" si="2"/>
        <v>Добавить группу потребителей</v>
      </c>
      <c r="AA76" s="556"/>
      <c r="AB76" s="556"/>
      <c r="AC76" s="556"/>
      <c r="AD76" s="552"/>
      <c r="AE76" s="552"/>
      <c r="AF76" s="552"/>
      <c r="AG76" s="552"/>
      <c r="AH76" s="552"/>
      <c r="AI76" s="552"/>
      <c r="AJ76" s="552"/>
    </row>
    <row r="77" spans="1:36" s="491" customFormat="1" ht="15" customHeight="1">
      <c r="A77" s="1398"/>
      <c r="B77" s="1398"/>
      <c r="C77" s="1398"/>
      <c r="D77" s="1398"/>
      <c r="E77" s="835"/>
      <c r="F77" s="831"/>
      <c r="G77" s="831"/>
      <c r="H77" s="831"/>
      <c r="I77" s="827"/>
      <c r="J77" s="824"/>
      <c r="K77" s="834"/>
      <c r="L77" s="506"/>
      <c r="M77" s="519" t="s">
        <v>11</v>
      </c>
      <c r="N77" s="532"/>
      <c r="O77" s="532"/>
      <c r="P77" s="532"/>
      <c r="Q77" s="532"/>
      <c r="R77" s="532"/>
      <c r="S77" s="532"/>
      <c r="T77" s="532"/>
      <c r="U77" s="531"/>
      <c r="V77" s="532"/>
      <c r="W77" s="632"/>
      <c r="X77" s="552"/>
      <c r="Y77" s="556"/>
      <c r="Z77" s="556" t="str">
        <f t="shared" si="2"/>
        <v>Добавить схему подключения</v>
      </c>
      <c r="AA77" s="556"/>
      <c r="AB77" s="556"/>
      <c r="AC77" s="556"/>
      <c r="AD77" s="552"/>
      <c r="AE77" s="552"/>
      <c r="AF77" s="552"/>
      <c r="AG77" s="552"/>
      <c r="AH77" s="552"/>
      <c r="AI77" s="552"/>
      <c r="AJ77" s="552"/>
    </row>
    <row r="78" spans="1:36" s="491" customFormat="1" ht="15" customHeight="1">
      <c r="A78" s="1398"/>
      <c r="B78" s="1398"/>
      <c r="C78" s="1398"/>
      <c r="D78" s="835"/>
      <c r="E78" s="835"/>
      <c r="F78" s="831"/>
      <c r="G78" s="831"/>
      <c r="H78" s="831"/>
      <c r="I78" s="827"/>
      <c r="J78" s="824"/>
      <c r="K78" s="834"/>
      <c r="L78" s="506"/>
      <c r="M78" s="518" t="s">
        <v>16</v>
      </c>
      <c r="N78" s="532"/>
      <c r="O78" s="532"/>
      <c r="P78" s="532"/>
      <c r="Q78" s="532"/>
      <c r="R78" s="532"/>
      <c r="S78" s="532"/>
      <c r="T78" s="532"/>
      <c r="U78" s="531"/>
      <c r="V78" s="532"/>
      <c r="W78" s="632"/>
      <c r="X78" s="552"/>
      <c r="Y78" s="556"/>
      <c r="Z78" s="556" t="str">
        <f t="shared" si="2"/>
        <v>Добавить источник тепловой энергии</v>
      </c>
      <c r="AA78" s="556"/>
      <c r="AB78" s="556"/>
      <c r="AC78" s="556"/>
      <c r="AD78" s="552"/>
      <c r="AE78" s="552"/>
      <c r="AF78" s="552"/>
      <c r="AG78" s="552"/>
      <c r="AH78" s="552"/>
      <c r="AI78" s="552"/>
      <c r="AJ78" s="552"/>
    </row>
    <row r="79" spans="1:36" s="491" customFormat="1" ht="15" customHeight="1">
      <c r="A79" s="1398"/>
      <c r="B79" s="1398"/>
      <c r="C79" s="835"/>
      <c r="D79" s="835"/>
      <c r="E79" s="835"/>
      <c r="F79" s="835"/>
      <c r="G79" s="840"/>
      <c r="H79" s="827"/>
      <c r="I79" s="838"/>
      <c r="J79" s="824"/>
      <c r="K79" s="839"/>
      <c r="L79" s="506"/>
      <c r="M79" s="517" t="s">
        <v>17</v>
      </c>
      <c r="N79" s="532"/>
      <c r="O79" s="532"/>
      <c r="P79" s="532"/>
      <c r="Q79" s="532"/>
      <c r="R79" s="532"/>
      <c r="S79" s="532"/>
      <c r="T79" s="532"/>
      <c r="U79" s="531"/>
      <c r="V79" s="532"/>
      <c r="W79" s="632"/>
      <c r="X79" s="552"/>
      <c r="Y79" s="556"/>
      <c r="Z79" s="556" t="str">
        <f t="shared" si="2"/>
        <v>Добавить наименование системы теплоснабжения</v>
      </c>
      <c r="AA79" s="556"/>
      <c r="AB79" s="556"/>
      <c r="AC79" s="556"/>
      <c r="AD79" s="552"/>
      <c r="AE79" s="552"/>
      <c r="AF79" s="552"/>
      <c r="AG79" s="552"/>
      <c r="AH79" s="552"/>
      <c r="AI79" s="552"/>
      <c r="AJ79" s="552"/>
    </row>
    <row r="80" spans="1:36" s="491" customFormat="1" ht="15" customHeight="1">
      <c r="A80" s="1398"/>
      <c r="B80" s="835"/>
      <c r="C80" s="835"/>
      <c r="D80" s="835"/>
      <c r="E80" s="835"/>
      <c r="F80" s="835"/>
      <c r="G80" s="840"/>
      <c r="H80" s="827"/>
      <c r="I80" s="827"/>
      <c r="J80" s="824"/>
      <c r="K80" s="834"/>
      <c r="L80" s="506"/>
      <c r="M80" s="526" t="s">
        <v>18</v>
      </c>
      <c r="N80" s="532"/>
      <c r="O80" s="532"/>
      <c r="P80" s="532"/>
      <c r="Q80" s="532"/>
      <c r="R80" s="532"/>
      <c r="S80" s="532"/>
      <c r="T80" s="532"/>
      <c r="U80" s="531"/>
      <c r="V80" s="532"/>
      <c r="W80" s="632"/>
      <c r="X80" s="552"/>
      <c r="Y80" s="556"/>
      <c r="Z80" s="556" t="str">
        <f t="shared" si="2"/>
        <v>Добавить территорию действия тарифа</v>
      </c>
      <c r="AA80" s="556"/>
      <c r="AB80" s="556"/>
      <c r="AC80" s="556"/>
      <c r="AD80" s="552"/>
      <c r="AE80" s="552"/>
      <c r="AF80" s="552"/>
      <c r="AG80" s="552"/>
      <c r="AH80" s="552"/>
      <c r="AI80" s="552"/>
      <c r="AJ80" s="552"/>
    </row>
    <row r="81" spans="1:57" s="490" customFormat="1" ht="15" customHeight="1">
      <c r="A81" s="823"/>
      <c r="B81" s="823"/>
      <c r="C81" s="823"/>
      <c r="D81" s="823"/>
      <c r="E81" s="823"/>
      <c r="F81" s="823"/>
      <c r="G81" s="823"/>
      <c r="H81" s="823"/>
      <c r="I81" s="823"/>
      <c r="J81" s="823"/>
      <c r="K81" s="823"/>
      <c r="L81" s="461"/>
      <c r="M81" s="533" t="s">
        <v>307</v>
      </c>
      <c r="N81" s="532"/>
      <c r="O81" s="532"/>
      <c r="P81" s="532"/>
      <c r="Q81" s="532"/>
      <c r="R81" s="532"/>
      <c r="S81" s="532"/>
      <c r="T81" s="532"/>
      <c r="U81" s="531"/>
      <c r="V81" s="726"/>
      <c r="W81" s="726"/>
      <c r="X81" s="726"/>
      <c r="Y81" s="726"/>
      <c r="Z81" s="726"/>
      <c r="AA81" s="726"/>
      <c r="AB81" s="725"/>
      <c r="AC81" s="726"/>
      <c r="AD81" s="632"/>
      <c r="AE81" s="554"/>
      <c r="AF81" s="554"/>
      <c r="AG81" s="554"/>
      <c r="AH81" s="554"/>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1" customFormat="1" ht="22.5">
      <c r="A85" s="1398">
        <v>1</v>
      </c>
      <c r="B85" s="865"/>
      <c r="C85" s="865"/>
      <c r="D85" s="865"/>
      <c r="E85" s="866"/>
      <c r="F85" s="867"/>
      <c r="G85" s="865"/>
      <c r="H85" s="865"/>
      <c r="I85" s="868"/>
      <c r="J85" s="863"/>
      <c r="K85" s="872">
        <v>1</v>
      </c>
      <c r="L85" s="560" t="e">
        <f ca="1">mergeValue(A85)</f>
        <v>#NAME?</v>
      </c>
      <c r="M85" s="608" t="s">
        <v>19</v>
      </c>
      <c r="N85" s="547"/>
      <c r="O85" s="1502"/>
      <c r="P85" s="1503"/>
      <c r="Q85" s="1503"/>
      <c r="R85" s="1503"/>
      <c r="S85" s="1503"/>
      <c r="T85" s="1503"/>
      <c r="U85" s="1503"/>
      <c r="V85" s="1503"/>
      <c r="W85" s="1503"/>
      <c r="X85" s="1503"/>
      <c r="Y85" s="1503"/>
      <c r="Z85" s="1503"/>
      <c r="AA85" s="1503"/>
      <c r="AB85" s="1503"/>
      <c r="AC85" s="1503"/>
      <c r="AD85" s="1503"/>
      <c r="AE85" s="1503"/>
      <c r="AF85" s="1503"/>
      <c r="AG85" s="1503"/>
      <c r="AH85" s="1503"/>
      <c r="AI85" s="1503"/>
      <c r="AJ85" s="1503"/>
      <c r="AK85" s="1503"/>
      <c r="AL85" s="1503"/>
      <c r="AM85" s="1503"/>
      <c r="AN85" s="1503"/>
      <c r="AO85" s="1503"/>
      <c r="AP85" s="1503"/>
      <c r="AQ85" s="1504"/>
      <c r="AR85" s="1121" t="s">
        <v>717</v>
      </c>
      <c r="AS85" s="552"/>
      <c r="AT85" s="552"/>
      <c r="AU85" s="552"/>
      <c r="AV85" s="552"/>
      <c r="AW85" s="552"/>
      <c r="AX85" s="552"/>
      <c r="AY85" s="552"/>
      <c r="AZ85" s="552"/>
      <c r="BA85" s="552"/>
      <c r="BB85" s="552"/>
      <c r="BC85" s="552"/>
      <c r="BD85" s="552"/>
    </row>
    <row r="86" spans="1:57" s="491" customFormat="1" ht="22.5">
      <c r="A86" s="1398"/>
      <c r="B86" s="1398">
        <v>1</v>
      </c>
      <c r="C86" s="865"/>
      <c r="D86" s="865"/>
      <c r="E86" s="867"/>
      <c r="F86" s="867"/>
      <c r="G86" s="865"/>
      <c r="H86" s="865"/>
      <c r="I86" s="862"/>
      <c r="J86" s="861"/>
      <c r="K86" s="872">
        <v>1</v>
      </c>
      <c r="L86" s="560" t="e">
        <f ca="1">mergeValue(A86) &amp;"."&amp; mergeValue(B86)</f>
        <v>#NAME?</v>
      </c>
      <c r="M86" s="514" t="s">
        <v>15</v>
      </c>
      <c r="N86" s="547"/>
      <c r="O86" s="1502"/>
      <c r="P86" s="1503"/>
      <c r="Q86" s="1503"/>
      <c r="R86" s="1503"/>
      <c r="S86" s="1503"/>
      <c r="T86" s="1503"/>
      <c r="U86" s="1503"/>
      <c r="V86" s="1503"/>
      <c r="W86" s="1503"/>
      <c r="X86" s="1503"/>
      <c r="Y86" s="1503"/>
      <c r="Z86" s="1503"/>
      <c r="AA86" s="1503"/>
      <c r="AB86" s="1503"/>
      <c r="AC86" s="1503"/>
      <c r="AD86" s="1503"/>
      <c r="AE86" s="1503"/>
      <c r="AF86" s="1503"/>
      <c r="AG86" s="1503"/>
      <c r="AH86" s="1503"/>
      <c r="AI86" s="1503"/>
      <c r="AJ86" s="1503"/>
      <c r="AK86" s="1503"/>
      <c r="AL86" s="1503"/>
      <c r="AM86" s="1503"/>
      <c r="AN86" s="1503"/>
      <c r="AO86" s="1503"/>
      <c r="AP86" s="1503"/>
      <c r="AQ86" s="1504"/>
      <c r="AR86" s="1121" t="s">
        <v>458</v>
      </c>
      <c r="AS86" s="552"/>
      <c r="AT86" s="552"/>
      <c r="AU86" s="552"/>
      <c r="AV86" s="552"/>
      <c r="AW86" s="552"/>
      <c r="AX86" s="552"/>
      <c r="AY86" s="552"/>
      <c r="AZ86" s="552"/>
      <c r="BA86" s="552"/>
      <c r="BB86" s="552"/>
      <c r="BC86" s="552"/>
      <c r="BD86" s="552"/>
    </row>
    <row r="87" spans="1:57" s="491" customFormat="1" ht="22.5">
      <c r="A87" s="1398"/>
      <c r="B87" s="1398"/>
      <c r="C87" s="1398">
        <v>1</v>
      </c>
      <c r="D87" s="865"/>
      <c r="E87" s="867"/>
      <c r="F87" s="867"/>
      <c r="G87" s="865"/>
      <c r="H87" s="865"/>
      <c r="I87" s="869"/>
      <c r="J87" s="861"/>
      <c r="K87" s="872">
        <v>1</v>
      </c>
      <c r="L87" s="560" t="e">
        <f ca="1">mergeValue(A87) &amp;"."&amp; mergeValue(B87)&amp;"."&amp; mergeValue(C87)</f>
        <v>#NAME?</v>
      </c>
      <c r="M87" s="515" t="s">
        <v>7</v>
      </c>
      <c r="N87" s="547"/>
      <c r="O87" s="1502"/>
      <c r="P87" s="1503"/>
      <c r="Q87" s="1503"/>
      <c r="R87" s="1503"/>
      <c r="S87" s="1503"/>
      <c r="T87" s="1503"/>
      <c r="U87" s="1503"/>
      <c r="V87" s="1503"/>
      <c r="W87" s="1503"/>
      <c r="X87" s="1503"/>
      <c r="Y87" s="1503"/>
      <c r="Z87" s="1503"/>
      <c r="AA87" s="1503"/>
      <c r="AB87" s="1503"/>
      <c r="AC87" s="1503"/>
      <c r="AD87" s="1503"/>
      <c r="AE87" s="1503"/>
      <c r="AF87" s="1503"/>
      <c r="AG87" s="1503"/>
      <c r="AH87" s="1503"/>
      <c r="AI87" s="1503"/>
      <c r="AJ87" s="1503"/>
      <c r="AK87" s="1503"/>
      <c r="AL87" s="1503"/>
      <c r="AM87" s="1503"/>
      <c r="AN87" s="1503"/>
      <c r="AO87" s="1503"/>
      <c r="AP87" s="1503"/>
      <c r="AQ87" s="1504"/>
      <c r="AR87" s="1121" t="s">
        <v>599</v>
      </c>
      <c r="AS87" s="552"/>
      <c r="AT87" s="552"/>
      <c r="AU87" s="552"/>
      <c r="AV87" s="552"/>
      <c r="AW87" s="552"/>
      <c r="AX87" s="552"/>
      <c r="AY87" s="552"/>
      <c r="AZ87" s="552"/>
      <c r="BA87" s="552"/>
      <c r="BB87" s="552"/>
      <c r="BC87" s="552"/>
      <c r="BD87" s="552"/>
    </row>
    <row r="88" spans="1:57" s="491" customFormat="1" ht="22.5">
      <c r="A88" s="1398"/>
      <c r="B88" s="1398"/>
      <c r="C88" s="1398"/>
      <c r="D88" s="1398">
        <v>1</v>
      </c>
      <c r="E88" s="867"/>
      <c r="F88" s="867"/>
      <c r="G88" s="865"/>
      <c r="H88" s="865"/>
      <c r="I88" s="1398">
        <v>1</v>
      </c>
      <c r="J88" s="861"/>
      <c r="K88" s="872">
        <v>1</v>
      </c>
      <c r="L88" s="560" t="e">
        <f ca="1">mergeValue(A88) &amp;"."&amp; mergeValue(B88)&amp;"."&amp; mergeValue(C88)&amp;"."&amp; mergeValue(D88)</f>
        <v>#NAME?</v>
      </c>
      <c r="M88" s="516" t="s">
        <v>21</v>
      </c>
      <c r="N88" s="547"/>
      <c r="O88" s="1502"/>
      <c r="P88" s="1503"/>
      <c r="Q88" s="1503"/>
      <c r="R88" s="1503"/>
      <c r="S88" s="1503"/>
      <c r="T88" s="1503"/>
      <c r="U88" s="1503"/>
      <c r="V88" s="1503"/>
      <c r="W88" s="1503"/>
      <c r="X88" s="1503"/>
      <c r="Y88" s="1503"/>
      <c r="Z88" s="1503"/>
      <c r="AA88" s="1503"/>
      <c r="AB88" s="1503"/>
      <c r="AC88" s="1503"/>
      <c r="AD88" s="1503"/>
      <c r="AE88" s="1503"/>
      <c r="AF88" s="1503"/>
      <c r="AG88" s="1503"/>
      <c r="AH88" s="1503"/>
      <c r="AI88" s="1503"/>
      <c r="AJ88" s="1503"/>
      <c r="AK88" s="1503"/>
      <c r="AL88" s="1503"/>
      <c r="AM88" s="1503"/>
      <c r="AN88" s="1503"/>
      <c r="AO88" s="1503"/>
      <c r="AP88" s="1503"/>
      <c r="AQ88" s="1504"/>
      <c r="AR88" s="1121" t="s">
        <v>600</v>
      </c>
      <c r="AS88" s="552"/>
      <c r="AT88" s="552"/>
      <c r="AU88" s="552"/>
      <c r="AV88" s="552"/>
      <c r="AW88" s="552"/>
      <c r="AX88" s="552"/>
      <c r="AY88" s="552"/>
      <c r="AZ88" s="552"/>
      <c r="BA88" s="552"/>
      <c r="BB88" s="552"/>
      <c r="BC88" s="552"/>
      <c r="BD88" s="552"/>
    </row>
    <row r="89" spans="1:57" s="491" customFormat="1" ht="11.25" hidden="1" customHeight="1">
      <c r="A89" s="1398"/>
      <c r="B89" s="1398"/>
      <c r="C89" s="1398"/>
      <c r="D89" s="1398"/>
      <c r="E89" s="1398">
        <v>1</v>
      </c>
      <c r="F89" s="867"/>
      <c r="G89" s="865"/>
      <c r="H89" s="865"/>
      <c r="I89" s="1398"/>
      <c r="J89" s="867"/>
      <c r="K89" s="872">
        <v>1</v>
      </c>
      <c r="L89" s="560"/>
      <c r="M89" s="522"/>
      <c r="N89" s="548"/>
      <c r="O89" s="1533"/>
      <c r="P89" s="1536"/>
      <c r="Q89" s="1536"/>
      <c r="R89" s="1536"/>
      <c r="S89" s="1536"/>
      <c r="T89" s="1536"/>
      <c r="U89" s="1536"/>
      <c r="V89" s="1536"/>
      <c r="W89" s="1536"/>
      <c r="X89" s="1536"/>
      <c r="Y89" s="1536"/>
      <c r="Z89" s="1536"/>
      <c r="AA89" s="1536"/>
      <c r="AB89" s="1536"/>
      <c r="AC89" s="1536"/>
      <c r="AD89" s="1536"/>
      <c r="AE89" s="1536"/>
      <c r="AF89" s="1536"/>
      <c r="AG89" s="1536"/>
      <c r="AH89" s="1536"/>
      <c r="AI89" s="1536"/>
      <c r="AJ89" s="1536"/>
      <c r="AK89" s="1536"/>
      <c r="AL89" s="1536"/>
      <c r="AM89" s="1536"/>
      <c r="AN89" s="1536"/>
      <c r="AO89" s="1536"/>
      <c r="AP89" s="1536"/>
      <c r="AQ89" s="1537"/>
      <c r="AR89" s="1082"/>
      <c r="AS89" s="552"/>
      <c r="AT89" s="552"/>
      <c r="AU89" s="552"/>
      <c r="AV89" s="552"/>
      <c r="AW89" s="552"/>
      <c r="AX89" s="552"/>
      <c r="AY89" s="552"/>
      <c r="AZ89" s="552"/>
      <c r="BA89" s="552"/>
      <c r="BB89" s="552"/>
      <c r="BC89" s="552"/>
      <c r="BD89" s="552"/>
    </row>
    <row r="90" spans="1:57" s="491" customFormat="1" ht="33.75">
      <c r="A90" s="1398"/>
      <c r="B90" s="1398"/>
      <c r="C90" s="1398"/>
      <c r="D90" s="1398"/>
      <c r="E90" s="1398"/>
      <c r="F90" s="1398">
        <v>1</v>
      </c>
      <c r="G90" s="865"/>
      <c r="H90" s="865"/>
      <c r="I90" s="1398"/>
      <c r="J90" s="1435"/>
      <c r="K90" s="872">
        <v>1</v>
      </c>
      <c r="L90" s="560" t="e">
        <f ca="1">mergeValue(A90) &amp;"."&amp; mergeValue(B90)&amp;"."&amp; mergeValue(C90)&amp;"."&amp; mergeValue(D90)&amp;"."&amp;  mergeValue(F90)</f>
        <v>#NAME?</v>
      </c>
      <c r="M90" s="522" t="s">
        <v>9</v>
      </c>
      <c r="N90" s="548"/>
      <c r="O90" s="1401"/>
      <c r="P90" s="1402"/>
      <c r="Q90" s="1402"/>
      <c r="R90" s="1402"/>
      <c r="S90" s="1402"/>
      <c r="T90" s="1402"/>
      <c r="U90" s="1402"/>
      <c r="V90" s="1402"/>
      <c r="W90" s="1402"/>
      <c r="X90" s="1402"/>
      <c r="Y90" s="1402"/>
      <c r="Z90" s="1402"/>
      <c r="AA90" s="1402"/>
      <c r="AB90" s="1402"/>
      <c r="AC90" s="1402"/>
      <c r="AD90" s="1402"/>
      <c r="AE90" s="1402"/>
      <c r="AF90" s="1402"/>
      <c r="AG90" s="1402"/>
      <c r="AH90" s="1402"/>
      <c r="AI90" s="1402"/>
      <c r="AJ90" s="1402"/>
      <c r="AK90" s="1402"/>
      <c r="AL90" s="1402"/>
      <c r="AM90" s="1402"/>
      <c r="AN90" s="1402"/>
      <c r="AO90" s="1402"/>
      <c r="AP90" s="1402"/>
      <c r="AQ90" s="1403"/>
      <c r="AR90" s="1121" t="s">
        <v>719</v>
      </c>
      <c r="AS90" s="552"/>
      <c r="AT90" s="556" t="e">
        <f ca="1">strCheckUnique(AU90:AU93)</f>
        <v>#NAME?</v>
      </c>
      <c r="AU90" s="552"/>
      <c r="AV90" s="556"/>
      <c r="AW90" s="552"/>
      <c r="AX90" s="552"/>
      <c r="AY90" s="552"/>
      <c r="AZ90" s="552"/>
      <c r="BA90" s="552"/>
      <c r="BB90" s="552"/>
      <c r="BC90" s="552"/>
      <c r="BD90" s="552"/>
    </row>
    <row r="91" spans="1:57" s="491" customFormat="1" ht="99" customHeight="1">
      <c r="A91" s="1398"/>
      <c r="B91" s="1398"/>
      <c r="C91" s="1398"/>
      <c r="D91" s="1398"/>
      <c r="E91" s="1398"/>
      <c r="F91" s="1398"/>
      <c r="G91" s="865">
        <v>1</v>
      </c>
      <c r="H91" s="865"/>
      <c r="I91" s="1398"/>
      <c r="J91" s="1435"/>
      <c r="K91" s="864"/>
      <c r="L91" s="560" t="e">
        <f ca="1">mergeValue(A91) &amp;"."&amp; mergeValue(B91)&amp;"."&amp; mergeValue(C91)&amp;"."&amp; mergeValue(D91)&amp;"."&amp;  mergeValue(F91)&amp;"."&amp;  mergeValue(G91)</f>
        <v>#NAME?</v>
      </c>
      <c r="M91" s="1009"/>
      <c r="N91" s="553"/>
      <c r="O91" s="1277"/>
      <c r="P91" s="530"/>
      <c r="Q91" s="530"/>
      <c r="R91" s="1404"/>
      <c r="S91" s="1406" t="s">
        <v>82</v>
      </c>
      <c r="T91" s="1404"/>
      <c r="U91" s="1406" t="s">
        <v>82</v>
      </c>
      <c r="V91" s="1277"/>
      <c r="W91" s="1263"/>
      <c r="X91" s="1263"/>
      <c r="Y91" s="1404"/>
      <c r="Z91" s="1406" t="s">
        <v>82</v>
      </c>
      <c r="AA91" s="1404"/>
      <c r="AB91" s="1406" t="s">
        <v>82</v>
      </c>
      <c r="AC91" s="1277"/>
      <c r="AD91" s="1263"/>
      <c r="AE91" s="1263"/>
      <c r="AF91" s="1404"/>
      <c r="AG91" s="1406" t="s">
        <v>82</v>
      </c>
      <c r="AH91" s="1404"/>
      <c r="AI91" s="1406" t="s">
        <v>82</v>
      </c>
      <c r="AJ91" s="1277"/>
      <c r="AK91" s="1263"/>
      <c r="AL91" s="1263"/>
      <c r="AM91" s="1404"/>
      <c r="AN91" s="1406" t="s">
        <v>82</v>
      </c>
      <c r="AO91" s="1404"/>
      <c r="AP91" s="1406" t="s">
        <v>83</v>
      </c>
      <c r="AQ91" s="505"/>
      <c r="AR91" s="1416" t="s">
        <v>732</v>
      </c>
      <c r="AS91" s="552" t="e">
        <f ca="1">strCheckDate(O92:AQ92)</f>
        <v>#NAME?</v>
      </c>
      <c r="AT91" s="556"/>
      <c r="AU91" s="556" t="str">
        <f>IF(M91="","",M91 )</f>
        <v/>
      </c>
      <c r="AV91" s="556"/>
      <c r="AW91" s="556"/>
      <c r="AX91" s="556"/>
      <c r="AY91" s="552"/>
      <c r="AZ91" s="552"/>
      <c r="BA91" s="552"/>
      <c r="BB91" s="552"/>
      <c r="BC91" s="552"/>
      <c r="BD91" s="552"/>
    </row>
    <row r="92" spans="1:57" s="491" customFormat="1" ht="11.25" hidden="1" customHeight="1">
      <c r="A92" s="1398"/>
      <c r="B92" s="1398"/>
      <c r="C92" s="1398"/>
      <c r="D92" s="1398"/>
      <c r="E92" s="1398"/>
      <c r="F92" s="1398"/>
      <c r="G92" s="865"/>
      <c r="H92" s="865"/>
      <c r="I92" s="1398"/>
      <c r="J92" s="1435"/>
      <c r="K92" s="872">
        <v>1</v>
      </c>
      <c r="L92" s="567"/>
      <c r="M92" s="613"/>
      <c r="N92" s="553"/>
      <c r="O92" s="530"/>
      <c r="P92" s="530"/>
      <c r="Q92" s="551" t="str">
        <f>R91 &amp; "-" &amp; T91</f>
        <v>-</v>
      </c>
      <c r="R92" s="1404"/>
      <c r="S92" s="1406"/>
      <c r="T92" s="1404"/>
      <c r="U92" s="1406"/>
      <c r="V92" s="1263"/>
      <c r="W92" s="1263"/>
      <c r="X92" s="1267" t="str">
        <f>Y91 &amp; "-" &amp; AA91</f>
        <v>-</v>
      </c>
      <c r="Y92" s="1404"/>
      <c r="Z92" s="1406"/>
      <c r="AA92" s="1404"/>
      <c r="AB92" s="1406"/>
      <c r="AC92" s="1263"/>
      <c r="AD92" s="1263"/>
      <c r="AE92" s="1267" t="str">
        <f>AF91 &amp; "-" &amp; AH91</f>
        <v>-</v>
      </c>
      <c r="AF92" s="1404"/>
      <c r="AG92" s="1406"/>
      <c r="AH92" s="1404"/>
      <c r="AI92" s="1406"/>
      <c r="AJ92" s="1263"/>
      <c r="AK92" s="1263"/>
      <c r="AL92" s="1267" t="str">
        <f>AM91 &amp; "-" &amp; AO91</f>
        <v>-</v>
      </c>
      <c r="AM92" s="1404"/>
      <c r="AN92" s="1406"/>
      <c r="AO92" s="1404"/>
      <c r="AP92" s="1406"/>
      <c r="AQ92" s="505"/>
      <c r="AR92" s="1417"/>
      <c r="AS92" s="552"/>
      <c r="AT92" s="556"/>
      <c r="AU92" s="556"/>
      <c r="AV92" s="556"/>
      <c r="AW92" s="556"/>
      <c r="AX92" s="556"/>
      <c r="AY92" s="552"/>
      <c r="AZ92" s="552"/>
      <c r="BA92" s="552"/>
      <c r="BB92" s="552"/>
      <c r="BC92" s="552"/>
      <c r="BD92" s="552"/>
    </row>
    <row r="93" spans="1:57" s="490" customFormat="1" ht="15" customHeight="1">
      <c r="A93" s="1398"/>
      <c r="B93" s="1398"/>
      <c r="C93" s="1398"/>
      <c r="D93" s="1398"/>
      <c r="E93" s="1398"/>
      <c r="F93" s="1398"/>
      <c r="G93" s="865"/>
      <c r="H93" s="865"/>
      <c r="I93" s="1398"/>
      <c r="J93" s="1435"/>
      <c r="K93" s="872">
        <v>1</v>
      </c>
      <c r="L93" s="506"/>
      <c r="M93" s="524" t="s">
        <v>24</v>
      </c>
      <c r="N93" s="519"/>
      <c r="O93" s="513"/>
      <c r="P93" s="513"/>
      <c r="Q93" s="513"/>
      <c r="R93" s="540"/>
      <c r="S93" s="532"/>
      <c r="T93" s="531"/>
      <c r="U93" s="519"/>
      <c r="V93" s="1255"/>
      <c r="W93" s="1255"/>
      <c r="X93" s="1255"/>
      <c r="Y93" s="1265"/>
      <c r="Z93" s="1193"/>
      <c r="AA93" s="1264"/>
      <c r="AB93" s="1256"/>
      <c r="AC93" s="1255"/>
      <c r="AD93" s="1255"/>
      <c r="AE93" s="1255"/>
      <c r="AF93" s="1265"/>
      <c r="AG93" s="1193"/>
      <c r="AH93" s="1264"/>
      <c r="AI93" s="1256"/>
      <c r="AJ93" s="1255"/>
      <c r="AK93" s="1255"/>
      <c r="AL93" s="1255"/>
      <c r="AM93" s="1265"/>
      <c r="AN93" s="1193"/>
      <c r="AO93" s="1264"/>
      <c r="AP93" s="1256"/>
      <c r="AQ93" s="528"/>
      <c r="AR93" s="1418"/>
      <c r="AS93" s="554"/>
      <c r="AT93" s="554"/>
      <c r="AU93" s="554"/>
      <c r="AV93" s="554"/>
      <c r="AW93" s="554"/>
      <c r="AX93" s="554"/>
      <c r="AY93" s="554"/>
      <c r="AZ93" s="554"/>
      <c r="BA93" s="554"/>
      <c r="BB93" s="554"/>
      <c r="BC93" s="554"/>
      <c r="BD93" s="554"/>
    </row>
    <row r="94" spans="1:57" s="490" customFormat="1" ht="15" customHeight="1">
      <c r="A94" s="1398"/>
      <c r="B94" s="1398"/>
      <c r="C94" s="1398"/>
      <c r="D94" s="1398"/>
      <c r="E94" s="1398"/>
      <c r="F94" s="867"/>
      <c r="G94" s="867"/>
      <c r="H94" s="865"/>
      <c r="I94" s="1398"/>
      <c r="J94" s="867"/>
      <c r="K94" s="871"/>
      <c r="L94" s="506"/>
      <c r="M94" s="519" t="s">
        <v>10</v>
      </c>
      <c r="N94" s="524"/>
      <c r="O94" s="524"/>
      <c r="P94" s="524"/>
      <c r="Q94" s="524"/>
      <c r="R94" s="524"/>
      <c r="S94" s="524"/>
      <c r="T94" s="524"/>
      <c r="U94" s="524"/>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524"/>
      <c r="AR94" s="528"/>
      <c r="AS94" s="554"/>
      <c r="AT94" s="554"/>
      <c r="AU94" s="554"/>
      <c r="AV94" s="554"/>
      <c r="AW94" s="554"/>
      <c r="AX94" s="554"/>
      <c r="AY94" s="554"/>
      <c r="AZ94" s="554"/>
      <c r="BA94" s="554"/>
      <c r="BB94" s="554"/>
      <c r="BC94" s="554"/>
      <c r="BD94" s="554"/>
      <c r="BE94" s="554"/>
    </row>
    <row r="95" spans="1:57" s="490" customFormat="1" ht="15" hidden="1" customHeight="1">
      <c r="A95" s="1398"/>
      <c r="B95" s="1398"/>
      <c r="C95" s="1398"/>
      <c r="D95" s="1398"/>
      <c r="E95" s="867"/>
      <c r="F95" s="867"/>
      <c r="G95" s="867"/>
      <c r="H95" s="865"/>
      <c r="I95" s="1398"/>
      <c r="J95" s="867"/>
      <c r="K95" s="871"/>
      <c r="L95" s="506"/>
      <c r="M95" s="519"/>
      <c r="N95" s="524"/>
      <c r="O95" s="524"/>
      <c r="P95" s="524"/>
      <c r="Q95" s="524"/>
      <c r="R95" s="524"/>
      <c r="S95" s="524"/>
      <c r="T95" s="524"/>
      <c r="U95" s="524"/>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524"/>
      <c r="AR95" s="528"/>
      <c r="AS95" s="554"/>
      <c r="AT95" s="554"/>
      <c r="AU95" s="554"/>
      <c r="AV95" s="554"/>
      <c r="AW95" s="554"/>
      <c r="AX95" s="554"/>
      <c r="AY95" s="554"/>
      <c r="AZ95" s="554"/>
      <c r="BA95" s="554"/>
      <c r="BB95" s="554"/>
      <c r="BC95" s="554"/>
      <c r="BD95" s="554"/>
      <c r="BE95" s="554"/>
    </row>
    <row r="96" spans="1:57" s="490" customFormat="1" ht="15" customHeight="1">
      <c r="A96" s="1398"/>
      <c r="B96" s="1398"/>
      <c r="C96" s="1398"/>
      <c r="D96" s="870"/>
      <c r="E96" s="870"/>
      <c r="F96" s="867"/>
      <c r="G96" s="865"/>
      <c r="H96" s="865"/>
      <c r="I96" s="863"/>
      <c r="J96" s="860"/>
      <c r="K96" s="872">
        <v>1</v>
      </c>
      <c r="L96" s="506"/>
      <c r="M96" s="518" t="s">
        <v>16</v>
      </c>
      <c r="N96" s="517"/>
      <c r="O96" s="513"/>
      <c r="P96" s="513"/>
      <c r="Q96" s="513"/>
      <c r="R96" s="540"/>
      <c r="S96" s="532"/>
      <c r="T96" s="531"/>
      <c r="U96" s="517"/>
      <c r="V96" s="1255"/>
      <c r="W96" s="1255"/>
      <c r="X96" s="1255"/>
      <c r="Y96" s="1265"/>
      <c r="Z96" s="1193"/>
      <c r="AA96" s="1264"/>
      <c r="AB96" s="1189"/>
      <c r="AC96" s="1255"/>
      <c r="AD96" s="1255"/>
      <c r="AE96" s="1255"/>
      <c r="AF96" s="1265"/>
      <c r="AG96" s="1193"/>
      <c r="AH96" s="1264"/>
      <c r="AI96" s="1189"/>
      <c r="AJ96" s="1255"/>
      <c r="AK96" s="1255"/>
      <c r="AL96" s="1255"/>
      <c r="AM96" s="1265"/>
      <c r="AN96" s="1193"/>
      <c r="AO96" s="1264"/>
      <c r="AP96" s="1189"/>
      <c r="AQ96" s="532"/>
      <c r="AR96" s="528"/>
      <c r="AS96" s="554"/>
      <c r="AT96" s="554"/>
      <c r="AU96" s="554"/>
      <c r="AV96" s="554"/>
      <c r="AW96" s="554"/>
      <c r="AX96" s="554"/>
      <c r="AY96" s="554"/>
      <c r="AZ96" s="554"/>
      <c r="BA96" s="554"/>
      <c r="BB96" s="554"/>
      <c r="BC96" s="554"/>
      <c r="BD96" s="554"/>
    </row>
    <row r="97" spans="1:76" s="490" customFormat="1" ht="15" customHeight="1">
      <c r="A97" s="1398"/>
      <c r="B97" s="1398"/>
      <c r="C97" s="870"/>
      <c r="D97" s="870"/>
      <c r="E97" s="870"/>
      <c r="F97" s="870"/>
      <c r="G97" s="865"/>
      <c r="H97" s="865"/>
      <c r="I97" s="873"/>
      <c r="J97" s="860"/>
      <c r="K97" s="872">
        <v>1</v>
      </c>
      <c r="L97" s="506"/>
      <c r="M97" s="517" t="s">
        <v>17</v>
      </c>
      <c r="N97" s="517"/>
      <c r="O97" s="513"/>
      <c r="P97" s="513"/>
      <c r="Q97" s="513"/>
      <c r="R97" s="540"/>
      <c r="S97" s="532"/>
      <c r="T97" s="531"/>
      <c r="U97" s="517"/>
      <c r="V97" s="1255"/>
      <c r="W97" s="1255"/>
      <c r="X97" s="1255"/>
      <c r="Y97" s="1265"/>
      <c r="Z97" s="1193"/>
      <c r="AA97" s="1264"/>
      <c r="AB97" s="1189"/>
      <c r="AC97" s="1255"/>
      <c r="AD97" s="1255"/>
      <c r="AE97" s="1255"/>
      <c r="AF97" s="1265"/>
      <c r="AG97" s="1193"/>
      <c r="AH97" s="1264"/>
      <c r="AI97" s="1189"/>
      <c r="AJ97" s="1255"/>
      <c r="AK97" s="1255"/>
      <c r="AL97" s="1255"/>
      <c r="AM97" s="1265"/>
      <c r="AN97" s="1193"/>
      <c r="AO97" s="1264"/>
      <c r="AP97" s="1189"/>
      <c r="AQ97" s="532"/>
      <c r="AR97" s="528"/>
      <c r="AS97" s="554"/>
      <c r="AT97" s="554"/>
      <c r="AU97" s="554"/>
      <c r="AV97" s="554"/>
      <c r="AW97" s="554"/>
      <c r="AX97" s="554"/>
      <c r="AY97" s="554"/>
      <c r="AZ97" s="554"/>
      <c r="BA97" s="554"/>
      <c r="BB97" s="554"/>
      <c r="BC97" s="554"/>
      <c r="BD97" s="554"/>
    </row>
    <row r="98" spans="1:76" s="490" customFormat="1" ht="15" customHeight="1">
      <c r="A98" s="1398"/>
      <c r="B98" s="870"/>
      <c r="C98" s="870"/>
      <c r="D98" s="870"/>
      <c r="E98" s="870"/>
      <c r="F98" s="870"/>
      <c r="G98" s="865"/>
      <c r="H98" s="865"/>
      <c r="I98" s="863"/>
      <c r="J98" s="860"/>
      <c r="K98" s="872">
        <v>1</v>
      </c>
      <c r="L98" s="506"/>
      <c r="M98" s="526" t="s">
        <v>18</v>
      </c>
      <c r="N98" s="517"/>
      <c r="O98" s="513"/>
      <c r="P98" s="513"/>
      <c r="Q98" s="513"/>
      <c r="R98" s="540"/>
      <c r="S98" s="532"/>
      <c r="T98" s="531"/>
      <c r="U98" s="517"/>
      <c r="V98" s="1255"/>
      <c r="W98" s="1255"/>
      <c r="X98" s="1255"/>
      <c r="Y98" s="1265"/>
      <c r="Z98" s="1193"/>
      <c r="AA98" s="1264"/>
      <c r="AB98" s="1189"/>
      <c r="AC98" s="1255"/>
      <c r="AD98" s="1255"/>
      <c r="AE98" s="1255"/>
      <c r="AF98" s="1265"/>
      <c r="AG98" s="1193"/>
      <c r="AH98" s="1264"/>
      <c r="AI98" s="1189"/>
      <c r="AJ98" s="1255"/>
      <c r="AK98" s="1255"/>
      <c r="AL98" s="1255"/>
      <c r="AM98" s="1265"/>
      <c r="AN98" s="1193"/>
      <c r="AO98" s="1264"/>
      <c r="AP98" s="1189"/>
      <c r="AQ98" s="532"/>
      <c r="AR98" s="528"/>
      <c r="AS98" s="554"/>
      <c r="AT98" s="554"/>
      <c r="AU98" s="554"/>
      <c r="AV98" s="554"/>
      <c r="AW98" s="554"/>
      <c r="AX98" s="554"/>
      <c r="AY98" s="554"/>
      <c r="AZ98" s="554"/>
      <c r="BA98" s="554"/>
      <c r="BB98" s="554"/>
      <c r="BC98" s="554"/>
      <c r="BD98" s="554"/>
    </row>
    <row r="99" spans="1:76" s="490" customFormat="1" ht="15" customHeight="1">
      <c r="A99" s="859"/>
      <c r="B99" s="859"/>
      <c r="C99" s="859"/>
      <c r="D99" s="859"/>
      <c r="E99" s="859"/>
      <c r="F99" s="859"/>
      <c r="G99" s="859"/>
      <c r="H99" s="859"/>
      <c r="I99" s="859"/>
      <c r="J99" s="859"/>
      <c r="K99" s="859"/>
      <c r="L99" s="461"/>
      <c r="M99" s="533" t="s">
        <v>307</v>
      </c>
      <c r="N99" s="517"/>
      <c r="O99" s="513"/>
      <c r="P99" s="513"/>
      <c r="Q99" s="513"/>
      <c r="R99" s="540"/>
      <c r="S99" s="532"/>
      <c r="T99" s="531"/>
      <c r="U99" s="517"/>
      <c r="V99" s="532"/>
      <c r="W99" s="528"/>
      <c r="X99" s="554"/>
      <c r="Y99" s="554"/>
      <c r="Z99" s="554"/>
      <c r="AA99" s="554"/>
      <c r="AB99" s="554"/>
      <c r="AC99" s="554"/>
      <c r="AD99" s="554"/>
      <c r="AE99" s="554"/>
      <c r="AF99" s="554"/>
      <c r="AG99" s="554"/>
      <c r="AH99" s="554"/>
      <c r="AI99" s="554"/>
    </row>
    <row r="100" spans="1:76" s="564" customFormat="1" ht="15" customHeight="1">
      <c r="A100" s="563"/>
      <c r="B100" s="563"/>
      <c r="C100" s="563"/>
      <c r="D100" s="563"/>
      <c r="E100" s="563"/>
      <c r="F100" s="563"/>
      <c r="G100" s="562"/>
      <c r="H100" s="563"/>
      <c r="I100" s="645"/>
      <c r="J100" s="646"/>
      <c r="L100" s="565"/>
      <c r="M100" s="640"/>
      <c r="N100" s="641"/>
      <c r="O100" s="642"/>
      <c r="P100" s="642"/>
      <c r="Q100" s="642"/>
      <c r="R100" s="643"/>
      <c r="S100" s="521"/>
      <c r="T100" s="644"/>
      <c r="U100" s="641"/>
      <c r="V100" s="521"/>
      <c r="W100" s="521"/>
      <c r="X100" s="563"/>
      <c r="Y100" s="563"/>
      <c r="Z100" s="563"/>
      <c r="AA100" s="563"/>
      <c r="AB100" s="563"/>
      <c r="AC100" s="563"/>
      <c r="AD100" s="563"/>
      <c r="AE100" s="563"/>
      <c r="AF100" s="563"/>
      <c r="AG100" s="563"/>
      <c r="AH100" s="563"/>
      <c r="AI100" s="563"/>
    </row>
    <row r="101" spans="1:76" s="34" customFormat="1" ht="17.100000000000001" customHeight="1">
      <c r="G101" s="34" t="s">
        <v>12</v>
      </c>
      <c r="I101" s="34" t="s">
        <v>66</v>
      </c>
      <c r="V101" s="151"/>
    </row>
    <row r="102" spans="1:76" ht="17.100000000000001" customHeight="1">
      <c r="X102" s="438"/>
      <c r="Y102" s="40"/>
      <c r="Z102" s="40"/>
    </row>
    <row r="103" spans="1:76" s="491" customFormat="1" ht="22.5">
      <c r="A103" s="1398">
        <v>1</v>
      </c>
      <c r="B103" s="1019"/>
      <c r="C103" s="1019"/>
      <c r="D103" s="1019"/>
      <c r="E103" s="1020"/>
      <c r="F103" s="1021"/>
      <c r="G103" s="1019"/>
      <c r="H103" s="1019"/>
      <c r="I103" s="1000"/>
      <c r="J103" s="1005"/>
      <c r="K103" s="1005"/>
      <c r="L103" s="560" t="e">
        <f ca="1">mergeValue(A103)</f>
        <v>#NAME?</v>
      </c>
      <c r="M103" s="608" t="s">
        <v>19</v>
      </c>
      <c r="N103" s="547"/>
      <c r="O103" s="1502"/>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503"/>
      <c r="AV103" s="1503"/>
      <c r="AW103" s="1503"/>
      <c r="AX103" s="1503"/>
      <c r="AY103" s="1503"/>
      <c r="AZ103" s="1503"/>
      <c r="BA103" s="1503"/>
      <c r="BB103" s="1503"/>
      <c r="BC103" s="1503"/>
      <c r="BD103" s="1503"/>
      <c r="BE103" s="1503"/>
      <c r="BF103" s="1503"/>
      <c r="BG103" s="1503"/>
      <c r="BH103" s="1503"/>
      <c r="BI103" s="1503"/>
      <c r="BJ103" s="1503"/>
      <c r="BK103" s="1504"/>
      <c r="BL103" s="1121" t="s">
        <v>717</v>
      </c>
      <c r="BM103" s="552"/>
      <c r="BN103" s="552"/>
      <c r="BO103" s="552"/>
      <c r="BP103" s="552"/>
      <c r="BQ103" s="552"/>
      <c r="BR103" s="552"/>
      <c r="BS103" s="552"/>
      <c r="BT103" s="552"/>
      <c r="BU103" s="552"/>
      <c r="BV103" s="552"/>
      <c r="BW103" s="552"/>
      <c r="BX103" s="552"/>
    </row>
    <row r="104" spans="1:76" s="491" customFormat="1" ht="22.5">
      <c r="A104" s="1398"/>
      <c r="B104" s="1398">
        <v>1</v>
      </c>
      <c r="C104" s="1019"/>
      <c r="D104" s="1019"/>
      <c r="E104" s="1021"/>
      <c r="F104" s="1021"/>
      <c r="G104" s="1019"/>
      <c r="H104" s="1019"/>
      <c r="I104" s="1007"/>
      <c r="J104" s="1002"/>
      <c r="K104" s="1001"/>
      <c r="L104" s="560" t="e">
        <f ca="1">mergeValue(A104) &amp;"."&amp; mergeValue(B104)</f>
        <v>#NAME?</v>
      </c>
      <c r="M104" s="514" t="s">
        <v>15</v>
      </c>
      <c r="N104" s="547"/>
      <c r="O104" s="1502"/>
      <c r="P104" s="1503"/>
      <c r="Q104" s="1503"/>
      <c r="R104" s="1503"/>
      <c r="S104" s="1503"/>
      <c r="T104" s="1503"/>
      <c r="U104" s="1503"/>
      <c r="V104" s="1503"/>
      <c r="W104" s="1503"/>
      <c r="X104" s="1503"/>
      <c r="Y104" s="1503"/>
      <c r="Z104" s="1503"/>
      <c r="AA104" s="1503"/>
      <c r="AB104" s="1503"/>
      <c r="AC104" s="1503"/>
      <c r="AD104" s="1503"/>
      <c r="AE104" s="1503"/>
      <c r="AF104" s="1503"/>
      <c r="AG104" s="1503"/>
      <c r="AH104" s="1503"/>
      <c r="AI104" s="1503"/>
      <c r="AJ104" s="1503"/>
      <c r="AK104" s="1503"/>
      <c r="AL104" s="1503"/>
      <c r="AM104" s="1503"/>
      <c r="AN104" s="1503"/>
      <c r="AO104" s="1503"/>
      <c r="AP104" s="1503"/>
      <c r="AQ104" s="1503"/>
      <c r="AR104" s="1503"/>
      <c r="AS104" s="1503"/>
      <c r="AT104" s="1503"/>
      <c r="AU104" s="1503"/>
      <c r="AV104" s="1503"/>
      <c r="AW104" s="1503"/>
      <c r="AX104" s="1503"/>
      <c r="AY104" s="1503"/>
      <c r="AZ104" s="1503"/>
      <c r="BA104" s="1503"/>
      <c r="BB104" s="1503"/>
      <c r="BC104" s="1503"/>
      <c r="BD104" s="1503"/>
      <c r="BE104" s="1503"/>
      <c r="BF104" s="1503"/>
      <c r="BG104" s="1503"/>
      <c r="BH104" s="1503"/>
      <c r="BI104" s="1503"/>
      <c r="BJ104" s="1503"/>
      <c r="BK104" s="1504"/>
      <c r="BL104" s="1121" t="s">
        <v>458</v>
      </c>
      <c r="BM104" s="552"/>
      <c r="BN104" s="552"/>
      <c r="BO104" s="552"/>
      <c r="BP104" s="552"/>
      <c r="BQ104" s="552"/>
      <c r="BR104" s="552"/>
      <c r="BS104" s="552"/>
      <c r="BT104" s="552"/>
      <c r="BU104" s="552"/>
      <c r="BV104" s="552"/>
      <c r="BW104" s="552"/>
      <c r="BX104" s="552"/>
    </row>
    <row r="105" spans="1:76" s="491" customFormat="1" ht="22.5">
      <c r="A105" s="1398"/>
      <c r="B105" s="1398"/>
      <c r="C105" s="1398">
        <v>1</v>
      </c>
      <c r="D105" s="1019"/>
      <c r="E105" s="1021"/>
      <c r="F105" s="1021"/>
      <c r="G105" s="1019"/>
      <c r="H105" s="1019"/>
      <c r="I105" s="1007"/>
      <c r="J105" s="1002"/>
      <c r="K105" s="1001"/>
      <c r="L105" s="560" t="e">
        <f ca="1">mergeValue(A105) &amp;"."&amp; mergeValue(B105)&amp;"."&amp; mergeValue(C105)</f>
        <v>#NAME?</v>
      </c>
      <c r="M105" s="515" t="s">
        <v>7</v>
      </c>
      <c r="N105" s="547"/>
      <c r="O105" s="1502"/>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503"/>
      <c r="AV105" s="1503"/>
      <c r="AW105" s="1503"/>
      <c r="AX105" s="1503"/>
      <c r="AY105" s="1503"/>
      <c r="AZ105" s="1503"/>
      <c r="BA105" s="1503"/>
      <c r="BB105" s="1503"/>
      <c r="BC105" s="1503"/>
      <c r="BD105" s="1503"/>
      <c r="BE105" s="1503"/>
      <c r="BF105" s="1503"/>
      <c r="BG105" s="1503"/>
      <c r="BH105" s="1503"/>
      <c r="BI105" s="1503"/>
      <c r="BJ105" s="1503"/>
      <c r="BK105" s="1504"/>
      <c r="BL105" s="1121" t="s">
        <v>599</v>
      </c>
      <c r="BM105" s="552"/>
      <c r="BN105" s="552"/>
      <c r="BO105" s="552"/>
      <c r="BP105" s="552"/>
      <c r="BQ105" s="552"/>
      <c r="BR105" s="552"/>
      <c r="BS105" s="552"/>
      <c r="BT105" s="552"/>
      <c r="BU105" s="552"/>
      <c r="BV105" s="552"/>
      <c r="BW105" s="552"/>
      <c r="BX105" s="552"/>
    </row>
    <row r="106" spans="1:76" s="491" customFormat="1" ht="22.5">
      <c r="A106" s="1398"/>
      <c r="B106" s="1398"/>
      <c r="C106" s="1398"/>
      <c r="D106" s="1398">
        <v>1</v>
      </c>
      <c r="E106" s="1021"/>
      <c r="F106" s="1021"/>
      <c r="G106" s="1019"/>
      <c r="H106" s="1019"/>
      <c r="I106" s="1007"/>
      <c r="J106" s="1002"/>
      <c r="K106" s="1001"/>
      <c r="L106" s="560" t="e">
        <f ca="1">mergeValue(A106) &amp;"."&amp; mergeValue(B106)&amp;"."&amp; mergeValue(C106)&amp;"."&amp; mergeValue(D106)</f>
        <v>#NAME?</v>
      </c>
      <c r="M106" s="516" t="s">
        <v>21</v>
      </c>
      <c r="N106" s="547"/>
      <c r="O106" s="1502"/>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503"/>
      <c r="AV106" s="1503"/>
      <c r="AW106" s="1503"/>
      <c r="AX106" s="1503"/>
      <c r="AY106" s="1503"/>
      <c r="AZ106" s="1503"/>
      <c r="BA106" s="1503"/>
      <c r="BB106" s="1503"/>
      <c r="BC106" s="1503"/>
      <c r="BD106" s="1503"/>
      <c r="BE106" s="1503"/>
      <c r="BF106" s="1503"/>
      <c r="BG106" s="1503"/>
      <c r="BH106" s="1503"/>
      <c r="BI106" s="1503"/>
      <c r="BJ106" s="1503"/>
      <c r="BK106" s="1504"/>
      <c r="BL106" s="1121" t="s">
        <v>600</v>
      </c>
      <c r="BM106" s="552"/>
      <c r="BN106" s="552"/>
      <c r="BO106" s="552"/>
      <c r="BP106" s="552"/>
      <c r="BQ106" s="552"/>
      <c r="BR106" s="552"/>
      <c r="BS106" s="552"/>
      <c r="BT106" s="552"/>
      <c r="BU106" s="552"/>
      <c r="BV106" s="552"/>
      <c r="BW106" s="552"/>
      <c r="BX106" s="552"/>
    </row>
    <row r="107" spans="1:76" s="491" customFormat="1" ht="14.25" hidden="1" customHeight="1">
      <c r="A107" s="1398"/>
      <c r="B107" s="1398"/>
      <c r="C107" s="1398"/>
      <c r="D107" s="1398"/>
      <c r="E107" s="1398">
        <v>1</v>
      </c>
      <c r="F107" s="1021"/>
      <c r="G107" s="1019"/>
      <c r="H107" s="1019"/>
      <c r="I107" s="1006"/>
      <c r="J107" s="1002"/>
      <c r="K107" s="1001"/>
      <c r="L107" s="560"/>
      <c r="M107" s="522"/>
      <c r="N107" s="548"/>
      <c r="O107" s="1533"/>
      <c r="P107" s="1536"/>
      <c r="Q107" s="1536"/>
      <c r="R107" s="1536"/>
      <c r="S107" s="1536"/>
      <c r="T107" s="1536"/>
      <c r="U107" s="1536"/>
      <c r="V107" s="1536"/>
      <c r="W107" s="1536"/>
      <c r="X107" s="1536"/>
      <c r="Y107" s="1536"/>
      <c r="Z107" s="1536"/>
      <c r="AA107" s="1536"/>
      <c r="AB107" s="1536"/>
      <c r="AC107" s="1536"/>
      <c r="AD107" s="1536"/>
      <c r="AE107" s="1536"/>
      <c r="AF107" s="1536"/>
      <c r="AG107" s="1536"/>
      <c r="AH107" s="1536"/>
      <c r="AI107" s="1536"/>
      <c r="AJ107" s="1536"/>
      <c r="AK107" s="1536"/>
      <c r="AL107" s="1536"/>
      <c r="AM107" s="1536"/>
      <c r="AN107" s="1536"/>
      <c r="AO107" s="1536"/>
      <c r="AP107" s="1536"/>
      <c r="AQ107" s="1536"/>
      <c r="AR107" s="1536"/>
      <c r="AS107" s="1536"/>
      <c r="AT107" s="1536"/>
      <c r="AU107" s="1536"/>
      <c r="AV107" s="1536"/>
      <c r="AW107" s="1536"/>
      <c r="AX107" s="1536"/>
      <c r="AY107" s="1536"/>
      <c r="AZ107" s="1536"/>
      <c r="BA107" s="1536"/>
      <c r="BB107" s="1536"/>
      <c r="BC107" s="1536"/>
      <c r="BD107" s="1536"/>
      <c r="BE107" s="1536"/>
      <c r="BF107" s="1536"/>
      <c r="BG107" s="1536"/>
      <c r="BH107" s="1536"/>
      <c r="BI107" s="1536"/>
      <c r="BJ107" s="1536"/>
      <c r="BK107" s="1537"/>
      <c r="BL107" s="1121"/>
      <c r="BM107" s="552"/>
      <c r="BN107" s="552"/>
      <c r="BO107" s="552"/>
      <c r="BP107" s="552"/>
      <c r="BQ107" s="552"/>
      <c r="BR107" s="552"/>
      <c r="BS107" s="552"/>
      <c r="BT107" s="552"/>
      <c r="BU107" s="552"/>
      <c r="BV107" s="552"/>
      <c r="BW107" s="552"/>
      <c r="BX107" s="552"/>
    </row>
    <row r="108" spans="1:76" s="491" customFormat="1" ht="33.75">
      <c r="A108" s="1398"/>
      <c r="B108" s="1398"/>
      <c r="C108" s="1398"/>
      <c r="D108" s="1398"/>
      <c r="E108" s="1398"/>
      <c r="F108" s="1398">
        <v>1</v>
      </c>
      <c r="G108" s="1019"/>
      <c r="H108" s="1019"/>
      <c r="I108" s="1449"/>
      <c r="J108" s="1002"/>
      <c r="K108" s="1001"/>
      <c r="L108" s="560" t="e">
        <f ca="1">mergeValue(A108) &amp;"."&amp; mergeValue(B108)&amp;"."&amp; mergeValue(C108)&amp;"."&amp; mergeValue(D108)&amp;"."&amp; mergeValue(F108)</f>
        <v>#NAME?</v>
      </c>
      <c r="M108" s="523" t="s">
        <v>9</v>
      </c>
      <c r="N108" s="548"/>
      <c r="O108" s="1401"/>
      <c r="P108" s="1402"/>
      <c r="Q108" s="1402"/>
      <c r="R108" s="1402"/>
      <c r="S108" s="1402"/>
      <c r="T108" s="1402"/>
      <c r="U108" s="1402"/>
      <c r="V108" s="1402"/>
      <c r="W108" s="1402"/>
      <c r="X108" s="1402"/>
      <c r="Y108" s="1402"/>
      <c r="Z108" s="1402"/>
      <c r="AA108" s="1402"/>
      <c r="AB108" s="1402"/>
      <c r="AC108" s="1402"/>
      <c r="AD108" s="1402"/>
      <c r="AE108" s="1402"/>
      <c r="AF108" s="1402"/>
      <c r="AG108" s="1402"/>
      <c r="AH108" s="1402"/>
      <c r="AI108" s="1402"/>
      <c r="AJ108" s="1402"/>
      <c r="AK108" s="1402"/>
      <c r="AL108" s="1402"/>
      <c r="AM108" s="1402"/>
      <c r="AN108" s="1402"/>
      <c r="AO108" s="1402"/>
      <c r="AP108" s="1402"/>
      <c r="AQ108" s="1402"/>
      <c r="AR108" s="1402"/>
      <c r="AS108" s="1402"/>
      <c r="AT108" s="1402"/>
      <c r="AU108" s="1402"/>
      <c r="AV108" s="1402"/>
      <c r="AW108" s="1402"/>
      <c r="AX108" s="1402"/>
      <c r="AY108" s="1402"/>
      <c r="AZ108" s="1402"/>
      <c r="BA108" s="1402"/>
      <c r="BB108" s="1402"/>
      <c r="BC108" s="1402"/>
      <c r="BD108" s="1402"/>
      <c r="BE108" s="1402"/>
      <c r="BF108" s="1402"/>
      <c r="BG108" s="1402"/>
      <c r="BH108" s="1402"/>
      <c r="BI108" s="1402"/>
      <c r="BJ108" s="1402"/>
      <c r="BK108" s="1403"/>
      <c r="BL108" s="1121" t="s">
        <v>719</v>
      </c>
      <c r="BM108" s="552"/>
      <c r="BN108" s="556" t="e">
        <f ca="1">strCheckUnique(BO108:BO112)</f>
        <v>#NAME?</v>
      </c>
      <c r="BO108" s="552"/>
      <c r="BP108" s="556"/>
      <c r="BQ108" s="552"/>
      <c r="BR108" s="552"/>
      <c r="BS108" s="552"/>
      <c r="BT108" s="552"/>
      <c r="BU108" s="552"/>
      <c r="BV108" s="552"/>
      <c r="BW108" s="552"/>
      <c r="BX108" s="552"/>
    </row>
    <row r="109" spans="1:76" s="491" customFormat="1" ht="56.25" customHeight="1">
      <c r="A109" s="1398"/>
      <c r="B109" s="1398"/>
      <c r="C109" s="1398"/>
      <c r="D109" s="1398"/>
      <c r="E109" s="1398"/>
      <c r="F109" s="1398"/>
      <c r="G109" s="1398">
        <v>1</v>
      </c>
      <c r="H109" s="1019"/>
      <c r="I109" s="1449"/>
      <c r="J109" s="1450"/>
      <c r="K109" s="1008"/>
      <c r="L109" s="560" t="e">
        <f ca="1">mergeValue(A109) &amp;"."&amp; mergeValue(B109)&amp;"."&amp; mergeValue(C109)&amp;"."&amp; mergeValue(D109)&amp;"."&amp; mergeValue(F109)&amp;"."&amp; mergeValue(G109)</f>
        <v>#NAME?</v>
      </c>
      <c r="M109" s="1009"/>
      <c r="N109" s="613"/>
      <c r="O109" s="1277"/>
      <c r="P109" s="1277"/>
      <c r="Q109" s="530"/>
      <c r="R109" s="462"/>
      <c r="S109" s="1034"/>
      <c r="T109" s="462"/>
      <c r="U109" s="1034"/>
      <c r="V109" s="551" t="str">
        <f>W109 &amp; "-" &amp; Y109</f>
        <v>-</v>
      </c>
      <c r="W109" s="1404"/>
      <c r="X109" s="1406" t="s">
        <v>82</v>
      </c>
      <c r="Y109" s="1404"/>
      <c r="Z109" s="1406" t="s">
        <v>82</v>
      </c>
      <c r="AA109" s="1277"/>
      <c r="AB109" s="1277"/>
      <c r="AC109" s="1263"/>
      <c r="AD109" s="1249"/>
      <c r="AE109" s="1287"/>
      <c r="AF109" s="1249"/>
      <c r="AG109" s="1287"/>
      <c r="AH109" s="1267" t="str">
        <f>AI109 &amp; "-" &amp; AK109</f>
        <v>-</v>
      </c>
      <c r="AI109" s="1404"/>
      <c r="AJ109" s="1406" t="s">
        <v>82</v>
      </c>
      <c r="AK109" s="1404"/>
      <c r="AL109" s="1406" t="s">
        <v>82</v>
      </c>
      <c r="AM109" s="1277"/>
      <c r="AN109" s="1277"/>
      <c r="AO109" s="1263"/>
      <c r="AP109" s="1249"/>
      <c r="AQ109" s="1287"/>
      <c r="AR109" s="1249"/>
      <c r="AS109" s="1287"/>
      <c r="AT109" s="1267" t="str">
        <f>AU109 &amp; "-" &amp; AW109</f>
        <v>-</v>
      </c>
      <c r="AU109" s="1404"/>
      <c r="AV109" s="1406" t="s">
        <v>82</v>
      </c>
      <c r="AW109" s="1404"/>
      <c r="AX109" s="1406" t="s">
        <v>82</v>
      </c>
      <c r="AY109" s="1277"/>
      <c r="AZ109" s="1277"/>
      <c r="BA109" s="1263"/>
      <c r="BB109" s="1249"/>
      <c r="BC109" s="1287"/>
      <c r="BD109" s="1249"/>
      <c r="BE109" s="1287"/>
      <c r="BF109" s="1267" t="str">
        <f>BG109 &amp; "-" &amp; BI109</f>
        <v>-</v>
      </c>
      <c r="BG109" s="1404"/>
      <c r="BH109" s="1406" t="s">
        <v>82</v>
      </c>
      <c r="BI109" s="1404"/>
      <c r="BJ109" s="1406" t="s">
        <v>83</v>
      </c>
      <c r="BK109" s="505"/>
      <c r="BL109" s="1121" t="s">
        <v>737</v>
      </c>
      <c r="BM109" s="552" t="e">
        <f ca="1">strCheckDate(O109:BK109)</f>
        <v>#NAME?</v>
      </c>
      <c r="BN109" s="556"/>
      <c r="BO109" s="556" t="str">
        <f>IF(M109="","",M109 )</f>
        <v/>
      </c>
      <c r="BP109" s="556"/>
      <c r="BQ109" s="556"/>
      <c r="BR109" s="556"/>
      <c r="BS109" s="552"/>
      <c r="BT109" s="552"/>
      <c r="BU109" s="552"/>
      <c r="BV109" s="552"/>
      <c r="BW109" s="552"/>
      <c r="BX109" s="552"/>
    </row>
    <row r="110" spans="1:76" s="491" customFormat="1" ht="14.25" hidden="1">
      <c r="A110" s="1398"/>
      <c r="B110" s="1398"/>
      <c r="C110" s="1398"/>
      <c r="D110" s="1398"/>
      <c r="E110" s="1398"/>
      <c r="F110" s="1398"/>
      <c r="G110" s="1398"/>
      <c r="H110" s="1019"/>
      <c r="I110" s="1449"/>
      <c r="J110" s="1450"/>
      <c r="K110" s="1008"/>
      <c r="L110" s="567"/>
      <c r="M110" s="613"/>
      <c r="N110" s="613"/>
      <c r="O110" s="530"/>
      <c r="P110" s="462"/>
      <c r="Q110" s="462"/>
      <c r="R110" s="462"/>
      <c r="S110" s="462"/>
      <c r="T110" s="462"/>
      <c r="U110" s="527"/>
      <c r="V110" s="551"/>
      <c r="W110" s="1405"/>
      <c r="X110" s="1406"/>
      <c r="Y110" s="1405"/>
      <c r="Z110" s="1406"/>
      <c r="AA110" s="1263"/>
      <c r="AB110" s="1249"/>
      <c r="AC110" s="1249"/>
      <c r="AD110" s="1249"/>
      <c r="AE110" s="1249"/>
      <c r="AF110" s="1249"/>
      <c r="AG110" s="1261"/>
      <c r="AH110" s="1267"/>
      <c r="AI110" s="1405"/>
      <c r="AJ110" s="1406"/>
      <c r="AK110" s="1405"/>
      <c r="AL110" s="1406"/>
      <c r="AM110" s="1263"/>
      <c r="AN110" s="1249"/>
      <c r="AO110" s="1249"/>
      <c r="AP110" s="1249"/>
      <c r="AQ110" s="1249"/>
      <c r="AR110" s="1249"/>
      <c r="AS110" s="1261"/>
      <c r="AT110" s="1267"/>
      <c r="AU110" s="1405"/>
      <c r="AV110" s="1406"/>
      <c r="AW110" s="1405"/>
      <c r="AX110" s="1406"/>
      <c r="AY110" s="1263"/>
      <c r="AZ110" s="1249"/>
      <c r="BA110" s="1249"/>
      <c r="BB110" s="1249"/>
      <c r="BC110" s="1249"/>
      <c r="BD110" s="1249"/>
      <c r="BE110" s="1261"/>
      <c r="BF110" s="1267"/>
      <c r="BG110" s="1405"/>
      <c r="BH110" s="1406"/>
      <c r="BI110" s="1405"/>
      <c r="BJ110" s="1406"/>
      <c r="BK110" s="505"/>
      <c r="BL110" s="1417"/>
      <c r="BM110" s="552"/>
      <c r="BN110" s="552"/>
      <c r="BO110" s="552"/>
      <c r="BP110" s="556">
        <f ca="1">OFFSET(BP110,-1,0)</f>
        <v>0</v>
      </c>
      <c r="BQ110" s="552"/>
      <c r="BR110" s="552"/>
      <c r="BS110" s="552"/>
      <c r="BT110" s="552"/>
      <c r="BU110" s="552"/>
      <c r="BV110" s="552"/>
      <c r="BW110" s="552"/>
      <c r="BX110" s="552"/>
    </row>
    <row r="111" spans="1:76" s="490" customFormat="1" ht="15" hidden="1" customHeight="1">
      <c r="A111" s="1398"/>
      <c r="B111" s="1398"/>
      <c r="C111" s="1398"/>
      <c r="D111" s="1398"/>
      <c r="E111" s="1398"/>
      <c r="F111" s="1398"/>
      <c r="G111" s="1398"/>
      <c r="H111" s="1019"/>
      <c r="I111" s="1449"/>
      <c r="J111" s="1450"/>
      <c r="K111" s="1010"/>
      <c r="L111" s="506"/>
      <c r="M111" s="525"/>
      <c r="N111" s="519"/>
      <c r="O111" s="513"/>
      <c r="P111" s="513"/>
      <c r="Q111" s="513"/>
      <c r="R111" s="513"/>
      <c r="S111" s="513"/>
      <c r="T111" s="513"/>
      <c r="U111" s="513"/>
      <c r="V111" s="513"/>
      <c r="W111" s="531"/>
      <c r="X111" s="532"/>
      <c r="Y111" s="531"/>
      <c r="Z111" s="519"/>
      <c r="AA111" s="1255"/>
      <c r="AB111" s="1255"/>
      <c r="AC111" s="1255"/>
      <c r="AD111" s="1255"/>
      <c r="AE111" s="1255"/>
      <c r="AF111" s="1255"/>
      <c r="AG111" s="1255"/>
      <c r="AH111" s="1255"/>
      <c r="AI111" s="1264"/>
      <c r="AJ111" s="1193"/>
      <c r="AK111" s="1264"/>
      <c r="AL111" s="1256"/>
      <c r="AM111" s="1255"/>
      <c r="AN111" s="1255"/>
      <c r="AO111" s="1255"/>
      <c r="AP111" s="1255"/>
      <c r="AQ111" s="1255"/>
      <c r="AR111" s="1255"/>
      <c r="AS111" s="1255"/>
      <c r="AT111" s="1255"/>
      <c r="AU111" s="1264"/>
      <c r="AV111" s="1193"/>
      <c r="AW111" s="1264"/>
      <c r="AX111" s="1256"/>
      <c r="AY111" s="1255"/>
      <c r="AZ111" s="1255"/>
      <c r="BA111" s="1255"/>
      <c r="BB111" s="1255"/>
      <c r="BC111" s="1255"/>
      <c r="BD111" s="1255"/>
      <c r="BE111" s="1255"/>
      <c r="BF111" s="1255"/>
      <c r="BG111" s="1264"/>
      <c r="BH111" s="1193"/>
      <c r="BI111" s="1264"/>
      <c r="BJ111" s="1256"/>
      <c r="BK111" s="528"/>
      <c r="BL111" s="1418"/>
      <c r="BM111" s="554"/>
      <c r="BN111" s="554"/>
      <c r="BO111" s="554"/>
      <c r="BP111" s="554"/>
      <c r="BQ111" s="554"/>
      <c r="BR111" s="554"/>
      <c r="BS111" s="554"/>
      <c r="BT111" s="554"/>
      <c r="BU111" s="554"/>
      <c r="BV111" s="554"/>
      <c r="BW111" s="554"/>
      <c r="BX111" s="554"/>
    </row>
    <row r="112" spans="1:76" s="490" customFormat="1" ht="15" customHeight="1">
      <c r="A112" s="1398"/>
      <c r="B112" s="1398"/>
      <c r="C112" s="1398"/>
      <c r="D112" s="1398"/>
      <c r="E112" s="1398"/>
      <c r="F112" s="1398"/>
      <c r="G112" s="1019"/>
      <c r="H112" s="1019"/>
      <c r="I112" s="1449"/>
      <c r="J112" s="1016"/>
      <c r="K112" s="1010"/>
      <c r="L112" s="506"/>
      <c r="M112" s="524" t="s">
        <v>24</v>
      </c>
      <c r="N112" s="525"/>
      <c r="O112" s="525"/>
      <c r="P112" s="525"/>
      <c r="Q112" s="525"/>
      <c r="R112" s="525"/>
      <c r="S112" s="525"/>
      <c r="T112" s="525"/>
      <c r="U112" s="525"/>
      <c r="V112" s="525"/>
      <c r="W112" s="525"/>
      <c r="X112" s="525"/>
      <c r="Y112" s="525"/>
      <c r="Z112" s="525"/>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525"/>
      <c r="BL112" s="528"/>
      <c r="BM112" s="554"/>
      <c r="BN112" s="554"/>
      <c r="BO112" s="554"/>
      <c r="BP112" s="554"/>
      <c r="BQ112" s="554"/>
      <c r="BR112" s="554"/>
      <c r="BS112" s="554"/>
      <c r="BT112" s="554"/>
      <c r="BU112" s="554"/>
      <c r="BV112" s="554"/>
      <c r="BW112" s="554"/>
      <c r="BX112" s="554"/>
    </row>
    <row r="113" spans="1:76" s="490" customFormat="1" ht="15" customHeight="1">
      <c r="A113" s="1398"/>
      <c r="B113" s="1398"/>
      <c r="C113" s="1398"/>
      <c r="D113" s="1398"/>
      <c r="E113" s="1398"/>
      <c r="F113" s="1022"/>
      <c r="G113" s="1019"/>
      <c r="H113" s="1019"/>
      <c r="I113" s="1006"/>
      <c r="J113" s="1004"/>
      <c r="K113" s="1010"/>
      <c r="L113" s="506"/>
      <c r="M113" s="519" t="s">
        <v>10</v>
      </c>
      <c r="N113" s="518"/>
      <c r="O113" s="513"/>
      <c r="P113" s="513"/>
      <c r="Q113" s="513"/>
      <c r="R113" s="513"/>
      <c r="S113" s="513"/>
      <c r="T113" s="513"/>
      <c r="U113" s="513"/>
      <c r="V113" s="513"/>
      <c r="W113" s="540"/>
      <c r="X113" s="532"/>
      <c r="Y113" s="531"/>
      <c r="Z113" s="518"/>
      <c r="AA113" s="1255"/>
      <c r="AB113" s="1255"/>
      <c r="AC113" s="1255"/>
      <c r="AD113" s="1255"/>
      <c r="AE113" s="1255"/>
      <c r="AF113" s="1255"/>
      <c r="AG113" s="1255"/>
      <c r="AH113" s="1255"/>
      <c r="AI113" s="1265"/>
      <c r="AJ113" s="1193"/>
      <c r="AK113" s="1264"/>
      <c r="AL113" s="1190"/>
      <c r="AM113" s="1255"/>
      <c r="AN113" s="1255"/>
      <c r="AO113" s="1255"/>
      <c r="AP113" s="1255"/>
      <c r="AQ113" s="1255"/>
      <c r="AR113" s="1255"/>
      <c r="AS113" s="1255"/>
      <c r="AT113" s="1255"/>
      <c r="AU113" s="1265"/>
      <c r="AV113" s="1193"/>
      <c r="AW113" s="1264"/>
      <c r="AX113" s="1190"/>
      <c r="AY113" s="1255"/>
      <c r="AZ113" s="1255"/>
      <c r="BA113" s="1255"/>
      <c r="BB113" s="1255"/>
      <c r="BC113" s="1255"/>
      <c r="BD113" s="1255"/>
      <c r="BE113" s="1255"/>
      <c r="BF113" s="1255"/>
      <c r="BG113" s="1265"/>
      <c r="BH113" s="1193"/>
      <c r="BI113" s="1264"/>
      <c r="BJ113" s="1190"/>
      <c r="BK113" s="532"/>
      <c r="BL113" s="528"/>
      <c r="BM113" s="554"/>
      <c r="BN113" s="554"/>
      <c r="BO113" s="554"/>
      <c r="BP113" s="554"/>
      <c r="BQ113" s="554"/>
      <c r="BR113" s="554"/>
      <c r="BS113" s="554"/>
      <c r="BT113" s="554"/>
      <c r="BU113" s="554"/>
      <c r="BV113" s="554"/>
      <c r="BW113" s="554"/>
      <c r="BX113" s="554"/>
    </row>
    <row r="114" spans="1:76" s="490" customFormat="1" ht="14.25" hidden="1">
      <c r="A114" s="1398"/>
      <c r="B114" s="1398"/>
      <c r="C114" s="1398"/>
      <c r="D114" s="1398"/>
      <c r="E114" s="1022"/>
      <c r="F114" s="1022"/>
      <c r="G114" s="1019"/>
      <c r="H114" s="1019"/>
      <c r="I114" s="1017"/>
      <c r="J114" s="1004"/>
      <c r="K114" s="1000"/>
      <c r="L114" s="506"/>
      <c r="M114" s="519"/>
      <c r="N114" s="519"/>
      <c r="O114" s="519"/>
      <c r="P114" s="519"/>
      <c r="Q114" s="519"/>
      <c r="R114" s="519"/>
      <c r="S114" s="519"/>
      <c r="T114" s="519"/>
      <c r="U114" s="519"/>
      <c r="V114" s="519"/>
      <c r="W114" s="519"/>
      <c r="X114" s="519"/>
      <c r="Y114" s="519"/>
      <c r="Z114" s="519"/>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519"/>
      <c r="BL114" s="528"/>
      <c r="BM114" s="554"/>
      <c r="BN114" s="554"/>
      <c r="BO114" s="554"/>
      <c r="BP114" s="554"/>
      <c r="BQ114" s="554"/>
      <c r="BR114" s="554"/>
      <c r="BS114" s="554"/>
      <c r="BT114" s="554"/>
      <c r="BU114" s="554"/>
      <c r="BV114" s="554"/>
      <c r="BW114" s="554"/>
      <c r="BX114" s="554"/>
    </row>
    <row r="115" spans="1:76" s="490" customFormat="1" ht="15" customHeight="1">
      <c r="A115" s="1398"/>
      <c r="B115" s="1398"/>
      <c r="C115" s="1398"/>
      <c r="D115" s="1023"/>
      <c r="E115" s="1023"/>
      <c r="F115" s="1023"/>
      <c r="G115" s="1024"/>
      <c r="H115" s="1023"/>
      <c r="I115" s="1010"/>
      <c r="J115" s="1004"/>
      <c r="K115" s="1010"/>
      <c r="L115" s="506"/>
      <c r="M115" s="518" t="s">
        <v>16</v>
      </c>
      <c r="N115" s="517"/>
      <c r="O115" s="513"/>
      <c r="P115" s="513"/>
      <c r="Q115" s="513"/>
      <c r="R115" s="513"/>
      <c r="S115" s="513"/>
      <c r="T115" s="513"/>
      <c r="U115" s="513"/>
      <c r="V115" s="513"/>
      <c r="W115" s="540"/>
      <c r="X115" s="532"/>
      <c r="Y115" s="531"/>
      <c r="Z115" s="517"/>
      <c r="AA115" s="1255"/>
      <c r="AB115" s="1255"/>
      <c r="AC115" s="1255"/>
      <c r="AD115" s="1255"/>
      <c r="AE115" s="1255"/>
      <c r="AF115" s="1255"/>
      <c r="AG115" s="1255"/>
      <c r="AH115" s="1255"/>
      <c r="AI115" s="1265"/>
      <c r="AJ115" s="1193"/>
      <c r="AK115" s="1264"/>
      <c r="AL115" s="1189"/>
      <c r="AM115" s="1255"/>
      <c r="AN115" s="1255"/>
      <c r="AO115" s="1255"/>
      <c r="AP115" s="1255"/>
      <c r="AQ115" s="1255"/>
      <c r="AR115" s="1255"/>
      <c r="AS115" s="1255"/>
      <c r="AT115" s="1255"/>
      <c r="AU115" s="1265"/>
      <c r="AV115" s="1193"/>
      <c r="AW115" s="1264"/>
      <c r="AX115" s="1189"/>
      <c r="AY115" s="1255"/>
      <c r="AZ115" s="1255"/>
      <c r="BA115" s="1255"/>
      <c r="BB115" s="1255"/>
      <c r="BC115" s="1255"/>
      <c r="BD115" s="1255"/>
      <c r="BE115" s="1255"/>
      <c r="BF115" s="1255"/>
      <c r="BG115" s="1265"/>
      <c r="BH115" s="1193"/>
      <c r="BI115" s="1264"/>
      <c r="BJ115" s="1189"/>
      <c r="BK115" s="532"/>
      <c r="BL115" s="528"/>
      <c r="BM115" s="554"/>
      <c r="BN115" s="554"/>
      <c r="BO115" s="554"/>
      <c r="BP115" s="554"/>
      <c r="BQ115" s="554"/>
      <c r="BR115" s="554"/>
      <c r="BS115" s="554"/>
      <c r="BT115" s="554"/>
      <c r="BU115" s="554"/>
      <c r="BV115" s="554"/>
      <c r="BW115" s="554"/>
      <c r="BX115" s="554"/>
    </row>
    <row r="116" spans="1:76" s="490" customFormat="1" ht="15" customHeight="1">
      <c r="A116" s="1398"/>
      <c r="B116" s="1398"/>
      <c r="C116" s="1023"/>
      <c r="D116" s="1023"/>
      <c r="E116" s="1023"/>
      <c r="F116" s="1023"/>
      <c r="G116" s="1024"/>
      <c r="H116" s="1023"/>
      <c r="I116" s="1010"/>
      <c r="J116" s="1004"/>
      <c r="K116" s="1010"/>
      <c r="L116" s="506"/>
      <c r="M116" s="517" t="s">
        <v>17</v>
      </c>
      <c r="N116" s="517"/>
      <c r="O116" s="513"/>
      <c r="P116" s="513"/>
      <c r="Q116" s="513"/>
      <c r="R116" s="513"/>
      <c r="S116" s="513"/>
      <c r="T116" s="513"/>
      <c r="U116" s="513"/>
      <c r="V116" s="513"/>
      <c r="W116" s="540"/>
      <c r="X116" s="532"/>
      <c r="Y116" s="531"/>
      <c r="Z116" s="517"/>
      <c r="AA116" s="1255"/>
      <c r="AB116" s="1255"/>
      <c r="AC116" s="1255"/>
      <c r="AD116" s="1255"/>
      <c r="AE116" s="1255"/>
      <c r="AF116" s="1255"/>
      <c r="AG116" s="1255"/>
      <c r="AH116" s="1255"/>
      <c r="AI116" s="1265"/>
      <c r="AJ116" s="1193"/>
      <c r="AK116" s="1264"/>
      <c r="AL116" s="1189"/>
      <c r="AM116" s="1255"/>
      <c r="AN116" s="1255"/>
      <c r="AO116" s="1255"/>
      <c r="AP116" s="1255"/>
      <c r="AQ116" s="1255"/>
      <c r="AR116" s="1255"/>
      <c r="AS116" s="1255"/>
      <c r="AT116" s="1255"/>
      <c r="AU116" s="1265"/>
      <c r="AV116" s="1193"/>
      <c r="AW116" s="1264"/>
      <c r="AX116" s="1189"/>
      <c r="AY116" s="1255"/>
      <c r="AZ116" s="1255"/>
      <c r="BA116" s="1255"/>
      <c r="BB116" s="1255"/>
      <c r="BC116" s="1255"/>
      <c r="BD116" s="1255"/>
      <c r="BE116" s="1255"/>
      <c r="BF116" s="1255"/>
      <c r="BG116" s="1265"/>
      <c r="BH116" s="1193"/>
      <c r="BI116" s="1264"/>
      <c r="BJ116" s="1189"/>
      <c r="BK116" s="532"/>
      <c r="BL116" s="528"/>
      <c r="BM116" s="554"/>
      <c r="BN116" s="554"/>
      <c r="BO116" s="554"/>
      <c r="BP116" s="554"/>
      <c r="BQ116" s="554"/>
      <c r="BR116" s="554"/>
      <c r="BS116" s="554"/>
      <c r="BT116" s="554"/>
      <c r="BU116" s="554"/>
      <c r="BV116" s="554"/>
      <c r="BW116" s="554"/>
      <c r="BX116" s="554"/>
    </row>
    <row r="117" spans="1:76" s="490" customFormat="1" ht="15" customHeight="1">
      <c r="A117" s="1398"/>
      <c r="B117" s="1023"/>
      <c r="C117" s="1023"/>
      <c r="D117" s="1023"/>
      <c r="E117" s="1023"/>
      <c r="F117" s="1023"/>
      <c r="G117" s="1024"/>
      <c r="H117" s="1023"/>
      <c r="I117" s="1010"/>
      <c r="J117" s="1004"/>
      <c r="K117" s="1010"/>
      <c r="L117" s="506"/>
      <c r="M117" s="526" t="s">
        <v>18</v>
      </c>
      <c r="N117" s="517"/>
      <c r="O117" s="513"/>
      <c r="P117" s="513"/>
      <c r="Q117" s="513"/>
      <c r="R117" s="513"/>
      <c r="S117" s="513"/>
      <c r="T117" s="513"/>
      <c r="U117" s="513"/>
      <c r="V117" s="513"/>
      <c r="W117" s="540"/>
      <c r="X117" s="532"/>
      <c r="Y117" s="531"/>
      <c r="Z117" s="517"/>
      <c r="AA117" s="1255"/>
      <c r="AB117" s="1255"/>
      <c r="AC117" s="1255"/>
      <c r="AD117" s="1255"/>
      <c r="AE117" s="1255"/>
      <c r="AF117" s="1255"/>
      <c r="AG117" s="1255"/>
      <c r="AH117" s="1255"/>
      <c r="AI117" s="1265"/>
      <c r="AJ117" s="1193"/>
      <c r="AK117" s="1264"/>
      <c r="AL117" s="1189"/>
      <c r="AM117" s="1255"/>
      <c r="AN117" s="1255"/>
      <c r="AO117" s="1255"/>
      <c r="AP117" s="1255"/>
      <c r="AQ117" s="1255"/>
      <c r="AR117" s="1255"/>
      <c r="AS117" s="1255"/>
      <c r="AT117" s="1255"/>
      <c r="AU117" s="1265"/>
      <c r="AV117" s="1193"/>
      <c r="AW117" s="1264"/>
      <c r="AX117" s="1189"/>
      <c r="AY117" s="1255"/>
      <c r="AZ117" s="1255"/>
      <c r="BA117" s="1255"/>
      <c r="BB117" s="1255"/>
      <c r="BC117" s="1255"/>
      <c r="BD117" s="1255"/>
      <c r="BE117" s="1255"/>
      <c r="BF117" s="1255"/>
      <c r="BG117" s="1265"/>
      <c r="BH117" s="1193"/>
      <c r="BI117" s="1264"/>
      <c r="BJ117" s="1189"/>
      <c r="BK117" s="532"/>
      <c r="BL117" s="528"/>
      <c r="BM117" s="554"/>
      <c r="BN117" s="554"/>
      <c r="BO117" s="554"/>
      <c r="BP117" s="554"/>
      <c r="BQ117" s="554"/>
      <c r="BR117" s="554"/>
      <c r="BS117" s="554"/>
      <c r="BT117" s="554"/>
      <c r="BU117" s="554"/>
      <c r="BV117" s="554"/>
      <c r="BW117" s="554"/>
      <c r="BX117" s="554"/>
    </row>
    <row r="118" spans="1:76" s="490" customFormat="1" ht="15" customHeight="1">
      <c r="A118" s="1017"/>
      <c r="B118" s="1017"/>
      <c r="C118" s="1017"/>
      <c r="D118" s="1017"/>
      <c r="E118" s="1017"/>
      <c r="F118" s="1017"/>
      <c r="G118" s="1025"/>
      <c r="H118" s="1017"/>
      <c r="I118" s="1003"/>
      <c r="J118" s="1004"/>
      <c r="K118" s="1000"/>
      <c r="L118" s="506"/>
      <c r="M118" s="533" t="s">
        <v>307</v>
      </c>
      <c r="N118" s="517"/>
      <c r="O118" s="513"/>
      <c r="P118" s="513"/>
      <c r="Q118" s="513"/>
      <c r="R118" s="513"/>
      <c r="S118" s="513"/>
      <c r="T118" s="513"/>
      <c r="U118" s="513"/>
      <c r="V118" s="513"/>
      <c r="W118" s="540"/>
      <c r="X118" s="532"/>
      <c r="Y118" s="531"/>
      <c r="Z118" s="517"/>
      <c r="AA118" s="1255"/>
      <c r="AB118" s="1255"/>
      <c r="AC118" s="1255"/>
      <c r="AD118" s="1255"/>
      <c r="AE118" s="1255"/>
      <c r="AF118" s="1255"/>
      <c r="AG118" s="1255"/>
      <c r="AH118" s="1255"/>
      <c r="AI118" s="1265"/>
      <c r="AJ118" s="1193"/>
      <c r="AK118" s="1264"/>
      <c r="AL118" s="1189"/>
      <c r="AM118" s="1255"/>
      <c r="AN118" s="1255"/>
      <c r="AO118" s="1255"/>
      <c r="AP118" s="1255"/>
      <c r="AQ118" s="1255"/>
      <c r="AR118" s="1255"/>
      <c r="AS118" s="1255"/>
      <c r="AT118" s="1255"/>
      <c r="AU118" s="1265"/>
      <c r="AV118" s="1193"/>
      <c r="AW118" s="1264"/>
      <c r="AX118" s="1189"/>
      <c r="AY118" s="1255"/>
      <c r="AZ118" s="1255"/>
      <c r="BA118" s="1255"/>
      <c r="BB118" s="1255"/>
      <c r="BC118" s="1255"/>
      <c r="BD118" s="1255"/>
      <c r="BE118" s="1255"/>
      <c r="BF118" s="1255"/>
      <c r="BG118" s="1265"/>
      <c r="BH118" s="1193"/>
      <c r="BI118" s="1264"/>
      <c r="BJ118" s="1189"/>
      <c r="BK118" s="532"/>
      <c r="BL118" s="528"/>
      <c r="BM118" s="554"/>
      <c r="BN118" s="554"/>
      <c r="BO118" s="554"/>
      <c r="BP118" s="554"/>
      <c r="BQ118" s="554"/>
      <c r="BR118" s="554"/>
      <c r="BS118" s="554"/>
      <c r="BT118" s="554"/>
      <c r="BU118" s="554"/>
      <c r="BV118" s="554"/>
      <c r="BW118" s="554"/>
      <c r="BX118" s="554"/>
    </row>
    <row r="119" spans="1:76" s="649" customFormat="1" ht="102.75" customHeight="1">
      <c r="A119" s="874"/>
      <c r="B119" s="874"/>
      <c r="C119" s="874"/>
      <c r="D119" s="874"/>
      <c r="E119" s="874"/>
      <c r="F119" s="874"/>
      <c r="G119" s="878"/>
      <c r="H119" s="879">
        <v>1</v>
      </c>
      <c r="I119" s="877"/>
      <c r="J119" s="875"/>
      <c r="K119" s="876"/>
      <c r="L119" s="686" t="e">
        <f ca="1">mergeValue(A119) &amp;"."&amp; mergeValue(B119)&amp;"."&amp; mergeValue(C119)&amp;"."&amp; mergeValue(D119)&amp;"."&amp; mergeValue(F119)&amp;"."&amp; mergeValue(G119)&amp;"."&amp; mergeValue(H119)</f>
        <v>#NAME?</v>
      </c>
      <c r="M119" s="1011"/>
      <c r="N119" s="676"/>
      <c r="O119" s="1277"/>
      <c r="P119" s="1277"/>
      <c r="Q119" s="665"/>
      <c r="R119" s="675"/>
      <c r="S119" s="1034"/>
      <c r="T119" s="675"/>
      <c r="U119" s="1034"/>
      <c r="V119" s="680" t="str">
        <f>W119 &amp; "-" &amp; Y119</f>
        <v>-</v>
      </c>
      <c r="W119" s="647"/>
      <c r="X119" s="617" t="s">
        <v>83</v>
      </c>
      <c r="Y119" s="1031"/>
      <c r="Z119" s="440" t="s">
        <v>83</v>
      </c>
      <c r="AA119" s="1277"/>
      <c r="AB119" s="1277"/>
      <c r="AC119" s="1263"/>
      <c r="AD119" s="1249"/>
      <c r="AE119" s="1287"/>
      <c r="AF119" s="1249"/>
      <c r="AG119" s="1287"/>
      <c r="AH119" s="1267" t="str">
        <f>AI119 &amp; "-" &amp; AK119</f>
        <v>-</v>
      </c>
      <c r="AI119" s="1277"/>
      <c r="AJ119" s="1243" t="s">
        <v>83</v>
      </c>
      <c r="AK119" s="1285"/>
      <c r="AL119" s="1243" t="s">
        <v>83</v>
      </c>
      <c r="AM119" s="1277"/>
      <c r="AN119" s="1277"/>
      <c r="AO119" s="1263"/>
      <c r="AP119" s="1249"/>
      <c r="AQ119" s="1287"/>
      <c r="AR119" s="1249"/>
      <c r="AS119" s="1287"/>
      <c r="AT119" s="1267" t="str">
        <f>AU119 &amp; "-" &amp; AW119</f>
        <v>-</v>
      </c>
      <c r="AU119" s="1277"/>
      <c r="AV119" s="1243" t="s">
        <v>83</v>
      </c>
      <c r="AW119" s="1285"/>
      <c r="AX119" s="1243" t="s">
        <v>83</v>
      </c>
      <c r="AY119" s="1277"/>
      <c r="AZ119" s="1277"/>
      <c r="BA119" s="1263"/>
      <c r="BB119" s="1249"/>
      <c r="BC119" s="1287"/>
      <c r="BD119" s="1249"/>
      <c r="BE119" s="1287"/>
      <c r="BF119" s="1267" t="str">
        <f>BG119 &amp; "-" &amp; BI119</f>
        <v>-</v>
      </c>
      <c r="BG119" s="1277"/>
      <c r="BH119" s="1243" t="s">
        <v>83</v>
      </c>
      <c r="BI119" s="1285"/>
      <c r="BJ119" s="1243" t="s">
        <v>83</v>
      </c>
      <c r="BK119" s="635"/>
      <c r="BL119" s="654"/>
      <c r="BM119" s="681" t="e">
        <f ca="1">strCheckDate(O119:BK119)</f>
        <v>#NAME?</v>
      </c>
      <c r="BN119" s="681"/>
      <c r="BO119" s="681"/>
      <c r="BP119" s="684"/>
      <c r="BQ119" s="681"/>
      <c r="BR119" s="681"/>
      <c r="BS119" s="681"/>
      <c r="BT119" s="681"/>
      <c r="BU119" s="681"/>
      <c r="BV119" s="681"/>
      <c r="BW119" s="681"/>
      <c r="BX119" s="681"/>
    </row>
    <row r="122" spans="1:76" s="34" customFormat="1" ht="17.100000000000001" customHeight="1">
      <c r="G122" s="34" t="s">
        <v>12</v>
      </c>
      <c r="I122" s="34" t="s">
        <v>67</v>
      </c>
      <c r="U122" s="151"/>
    </row>
    <row r="123" spans="1:76" ht="17.100000000000001" customHeight="1">
      <c r="T123" s="116"/>
      <c r="U123" s="40"/>
    </row>
    <row r="124" spans="1:76" s="491" customFormat="1" ht="22.5">
      <c r="A124" s="1398">
        <v>1</v>
      </c>
      <c r="B124" s="886"/>
      <c r="C124" s="886"/>
      <c r="D124" s="886"/>
      <c r="E124" s="887"/>
      <c r="F124" s="888"/>
      <c r="G124" s="888"/>
      <c r="H124" s="888"/>
      <c r="I124" s="889"/>
      <c r="J124" s="884"/>
      <c r="K124" s="891"/>
      <c r="L124" s="560" t="e">
        <f ca="1">mergeValue(A124)</f>
        <v>#NAME?</v>
      </c>
      <c r="M124" s="608" t="s">
        <v>19</v>
      </c>
      <c r="N124" s="547"/>
      <c r="O124" s="1442"/>
      <c r="P124" s="1442"/>
      <c r="Q124" s="1442"/>
      <c r="R124" s="1442"/>
      <c r="S124" s="1442"/>
      <c r="T124" s="1442"/>
      <c r="U124" s="1442"/>
      <c r="V124" s="1442"/>
      <c r="W124" s="1121" t="s">
        <v>717</v>
      </c>
      <c r="X124" s="552"/>
      <c r="Y124" s="552"/>
      <c r="Z124" s="552"/>
      <c r="AA124" s="552"/>
      <c r="AB124" s="552"/>
      <c r="AC124" s="552"/>
      <c r="AD124" s="552"/>
      <c r="AE124" s="552"/>
      <c r="AF124" s="552"/>
      <c r="AG124" s="552"/>
      <c r="AH124" s="552"/>
    </row>
    <row r="125" spans="1:76" s="491" customFormat="1" ht="22.5">
      <c r="A125" s="1398"/>
      <c r="B125" s="1398">
        <v>1</v>
      </c>
      <c r="C125" s="886"/>
      <c r="D125" s="886"/>
      <c r="E125" s="888"/>
      <c r="F125" s="888"/>
      <c r="G125" s="888"/>
      <c r="H125" s="888"/>
      <c r="I125" s="883"/>
      <c r="J125" s="882"/>
      <c r="K125" s="885"/>
      <c r="L125" s="560" t="e">
        <f ca="1">mergeValue(A125) &amp;"."&amp; mergeValue(B125)</f>
        <v>#NAME?</v>
      </c>
      <c r="M125" s="514" t="s">
        <v>15</v>
      </c>
      <c r="N125" s="547"/>
      <c r="O125" s="1442"/>
      <c r="P125" s="1442"/>
      <c r="Q125" s="1442"/>
      <c r="R125" s="1442"/>
      <c r="S125" s="1442"/>
      <c r="T125" s="1442"/>
      <c r="U125" s="1442"/>
      <c r="V125" s="1442"/>
      <c r="W125" s="1121" t="s">
        <v>458</v>
      </c>
      <c r="X125" s="552"/>
      <c r="Y125" s="552"/>
      <c r="Z125" s="552"/>
      <c r="AA125" s="552"/>
      <c r="AB125" s="552"/>
      <c r="AC125" s="552"/>
      <c r="AD125" s="552"/>
      <c r="AE125" s="552"/>
      <c r="AF125" s="552"/>
      <c r="AG125" s="552"/>
      <c r="AH125" s="552"/>
    </row>
    <row r="126" spans="1:76" s="491" customFormat="1" ht="22.5">
      <c r="A126" s="1398"/>
      <c r="B126" s="1398"/>
      <c r="C126" s="1398">
        <v>1</v>
      </c>
      <c r="D126" s="886"/>
      <c r="E126" s="888"/>
      <c r="F126" s="888"/>
      <c r="G126" s="888"/>
      <c r="H126" s="888"/>
      <c r="I126" s="890"/>
      <c r="J126" s="882"/>
      <c r="K126" s="885"/>
      <c r="L126" s="560" t="e">
        <f ca="1">mergeValue(A126) &amp;"."&amp; mergeValue(B126)&amp;"."&amp; mergeValue(C126)</f>
        <v>#NAME?</v>
      </c>
      <c r="M126" s="515" t="s">
        <v>7</v>
      </c>
      <c r="N126" s="547"/>
      <c r="O126" s="1442"/>
      <c r="P126" s="1442"/>
      <c r="Q126" s="1442"/>
      <c r="R126" s="1442"/>
      <c r="S126" s="1442"/>
      <c r="T126" s="1442"/>
      <c r="U126" s="1442"/>
      <c r="V126" s="1442"/>
      <c r="W126" s="1121" t="s">
        <v>599</v>
      </c>
      <c r="X126" s="552"/>
      <c r="Y126" s="552"/>
      <c r="Z126" s="552"/>
      <c r="AA126" s="552"/>
      <c r="AB126" s="552"/>
      <c r="AC126" s="552"/>
      <c r="AD126" s="552"/>
      <c r="AE126" s="552"/>
      <c r="AF126" s="552"/>
      <c r="AG126" s="552"/>
      <c r="AH126" s="552"/>
    </row>
    <row r="127" spans="1:76" s="491" customFormat="1" ht="22.5">
      <c r="A127" s="1398"/>
      <c r="B127" s="1398"/>
      <c r="C127" s="1398"/>
      <c r="D127" s="1398">
        <v>1</v>
      </c>
      <c r="E127" s="888"/>
      <c r="F127" s="888"/>
      <c r="G127" s="888"/>
      <c r="H127" s="888"/>
      <c r="I127" s="890"/>
      <c r="J127" s="882"/>
      <c r="K127" s="885"/>
      <c r="L127" s="560" t="e">
        <f ca="1">mergeValue(A127) &amp;"."&amp; mergeValue(B127)&amp;"."&amp; mergeValue(C127)&amp;"."&amp; mergeValue(D127)</f>
        <v>#NAME?</v>
      </c>
      <c r="M127" s="516" t="s">
        <v>21</v>
      </c>
      <c r="N127" s="547"/>
      <c r="O127" s="1442"/>
      <c r="P127" s="1442"/>
      <c r="Q127" s="1442"/>
      <c r="R127" s="1442"/>
      <c r="S127" s="1442"/>
      <c r="T127" s="1442"/>
      <c r="U127" s="1442"/>
      <c r="V127" s="1442"/>
      <c r="W127" s="1121" t="s">
        <v>600</v>
      </c>
      <c r="X127" s="552"/>
      <c r="Y127" s="552"/>
      <c r="Z127" s="552"/>
      <c r="AA127" s="552"/>
      <c r="AB127" s="552"/>
      <c r="AC127" s="552"/>
      <c r="AD127" s="552"/>
      <c r="AE127" s="552"/>
      <c r="AF127" s="552"/>
      <c r="AG127" s="552"/>
      <c r="AH127" s="552"/>
    </row>
    <row r="128" spans="1:76" s="491" customFormat="1" ht="11.25" hidden="1" customHeight="1">
      <c r="A128" s="1398"/>
      <c r="B128" s="1398"/>
      <c r="C128" s="1398"/>
      <c r="D128" s="1398"/>
      <c r="E128" s="1398">
        <v>1</v>
      </c>
      <c r="F128" s="888"/>
      <c r="G128" s="888"/>
      <c r="H128" s="886">
        <v>1</v>
      </c>
      <c r="I128" s="1398">
        <v>1</v>
      </c>
      <c r="J128" s="888"/>
      <c r="K128" s="893"/>
      <c r="L128" s="560"/>
      <c r="M128" s="522"/>
      <c r="N128" s="548"/>
      <c r="O128" s="598"/>
      <c r="P128" s="598"/>
      <c r="Q128" s="598"/>
      <c r="R128" s="598"/>
      <c r="S128" s="598"/>
      <c r="T128" s="598"/>
      <c r="U128" s="598"/>
      <c r="V128" s="476"/>
      <c r="W128" s="1082"/>
      <c r="X128" s="552"/>
      <c r="Y128" s="552"/>
      <c r="Z128" s="552"/>
      <c r="AA128" s="552"/>
      <c r="AB128" s="552"/>
      <c r="AC128" s="552"/>
      <c r="AD128" s="552"/>
      <c r="AE128" s="552"/>
      <c r="AF128" s="552"/>
      <c r="AG128" s="552"/>
      <c r="AH128" s="552"/>
    </row>
    <row r="129" spans="1:34" s="491" customFormat="1" ht="33.75">
      <c r="A129" s="1398"/>
      <c r="B129" s="1398"/>
      <c r="C129" s="1398"/>
      <c r="D129" s="1398"/>
      <c r="E129" s="1398"/>
      <c r="F129" s="1398">
        <v>1</v>
      </c>
      <c r="G129" s="886"/>
      <c r="H129" s="886"/>
      <c r="I129" s="1398"/>
      <c r="J129" s="1398">
        <v>1</v>
      </c>
      <c r="K129" s="894"/>
      <c r="L129" s="560" t="e">
        <f ca="1">mergeValue(A129) &amp;"."&amp; mergeValue(B129)&amp;"."&amp; mergeValue(C129)&amp;"."&amp; mergeValue(D129)&amp;"."&amp;  mergeValue(F129)</f>
        <v>#NAME?</v>
      </c>
      <c r="M129" s="523" t="s">
        <v>9</v>
      </c>
      <c r="N129" s="548"/>
      <c r="O129" s="1400"/>
      <c r="P129" s="1400"/>
      <c r="Q129" s="1400"/>
      <c r="R129" s="1400"/>
      <c r="S129" s="1400"/>
      <c r="T129" s="1400"/>
      <c r="U129" s="1400"/>
      <c r="V129" s="1400"/>
      <c r="W129" s="1121" t="s">
        <v>719</v>
      </c>
      <c r="X129" s="552"/>
      <c r="Y129" s="556" t="e">
        <f ca="1">strCheckUnique(Z129:Z132)</f>
        <v>#NAME?</v>
      </c>
      <c r="Z129" s="552"/>
      <c r="AA129" s="556"/>
      <c r="AB129" s="552"/>
      <c r="AC129" s="552"/>
      <c r="AD129" s="552"/>
      <c r="AE129" s="552"/>
      <c r="AF129" s="552"/>
      <c r="AG129" s="552"/>
      <c r="AH129" s="552"/>
    </row>
    <row r="130" spans="1:34" s="491" customFormat="1" ht="99" customHeight="1">
      <c r="A130" s="1398"/>
      <c r="B130" s="1398"/>
      <c r="C130" s="1398"/>
      <c r="D130" s="1398"/>
      <c r="E130" s="1398"/>
      <c r="F130" s="1398"/>
      <c r="G130" s="886">
        <v>1</v>
      </c>
      <c r="H130" s="886"/>
      <c r="I130" s="1398"/>
      <c r="J130" s="1398"/>
      <c r="K130" s="894">
        <v>1</v>
      </c>
      <c r="L130" s="560" t="e">
        <f ca="1">mergeValue(A130) &amp;"."&amp; mergeValue(B130)&amp;"."&amp; mergeValue(C130)&amp;"."&amp; mergeValue(D130)&amp;"."&amp; mergeValue(F130)&amp;"."&amp; mergeValue(G130)</f>
        <v>#NAME?</v>
      </c>
      <c r="M130" s="1009"/>
      <c r="N130" s="553"/>
      <c r="O130" s="530"/>
      <c r="P130" s="530"/>
      <c r="Q130" s="1033"/>
      <c r="R130" s="1404"/>
      <c r="S130" s="1406" t="s">
        <v>82</v>
      </c>
      <c r="T130" s="1404"/>
      <c r="U130" s="1406" t="s">
        <v>83</v>
      </c>
      <c r="V130" s="545"/>
      <c r="W130" s="1416" t="s">
        <v>732</v>
      </c>
      <c r="X130" s="552" t="e">
        <f ca="1">strCheckDate(O131:V131)</f>
        <v>#NAME?</v>
      </c>
      <c r="Y130" s="556"/>
      <c r="Z130" s="556" t="str">
        <f>IF(M130="","",M130 )</f>
        <v/>
      </c>
      <c r="AA130" s="556"/>
      <c r="AB130" s="556"/>
      <c r="AC130" s="556"/>
      <c r="AD130" s="552"/>
      <c r="AE130" s="552"/>
      <c r="AF130" s="552"/>
      <c r="AG130" s="552"/>
      <c r="AH130" s="552"/>
    </row>
    <row r="131" spans="1:34" s="491" customFormat="1" ht="0.2" customHeight="1">
      <c r="A131" s="1398"/>
      <c r="B131" s="1398"/>
      <c r="C131" s="1398"/>
      <c r="D131" s="1398"/>
      <c r="E131" s="1398"/>
      <c r="F131" s="1398"/>
      <c r="G131" s="886"/>
      <c r="H131" s="886"/>
      <c r="I131" s="1398"/>
      <c r="J131" s="1398"/>
      <c r="K131" s="894"/>
      <c r="L131" s="567"/>
      <c r="M131" s="613"/>
      <c r="N131" s="553"/>
      <c r="O131" s="530"/>
      <c r="P131" s="530"/>
      <c r="Q131" s="551" t="str">
        <f>R130 &amp; "-" &amp; T130</f>
        <v>-</v>
      </c>
      <c r="R131" s="1405"/>
      <c r="S131" s="1406"/>
      <c r="T131" s="1405"/>
      <c r="U131" s="1406"/>
      <c r="V131" s="545"/>
      <c r="W131" s="1417"/>
      <c r="X131" s="552"/>
      <c r="Y131" s="552"/>
      <c r="Z131" s="552"/>
      <c r="AA131" s="552"/>
      <c r="AB131" s="552"/>
      <c r="AC131" s="552"/>
      <c r="AD131" s="552"/>
      <c r="AE131" s="552"/>
      <c r="AF131" s="552"/>
      <c r="AG131" s="552"/>
      <c r="AH131" s="552"/>
    </row>
    <row r="132" spans="1:34" s="490" customFormat="1" ht="15" customHeight="1">
      <c r="A132" s="1398"/>
      <c r="B132" s="1398"/>
      <c r="C132" s="1398"/>
      <c r="D132" s="1398"/>
      <c r="E132" s="1398"/>
      <c r="F132" s="1398"/>
      <c r="G132" s="888"/>
      <c r="H132" s="886"/>
      <c r="I132" s="1398"/>
      <c r="J132" s="1398"/>
      <c r="K132" s="893"/>
      <c r="L132" s="506"/>
      <c r="M132" s="524" t="s">
        <v>24</v>
      </c>
      <c r="N132" s="519"/>
      <c r="O132" s="513"/>
      <c r="P132" s="513"/>
      <c r="Q132" s="513"/>
      <c r="R132" s="540"/>
      <c r="S132" s="532"/>
      <c r="T132" s="531"/>
      <c r="U132" s="519"/>
      <c r="V132" s="528"/>
      <c r="W132" s="1418"/>
      <c r="X132" s="554"/>
      <c r="Y132" s="554"/>
      <c r="Z132" s="554"/>
      <c r="AA132" s="554"/>
      <c r="AB132" s="554"/>
      <c r="AC132" s="554"/>
      <c r="AD132" s="554"/>
      <c r="AE132" s="554"/>
      <c r="AF132" s="554"/>
      <c r="AG132" s="554"/>
      <c r="AH132" s="554"/>
    </row>
    <row r="133" spans="1:34" s="490" customFormat="1" ht="15" customHeight="1">
      <c r="A133" s="1398"/>
      <c r="B133" s="1398"/>
      <c r="C133" s="1398"/>
      <c r="D133" s="1398"/>
      <c r="E133" s="1398"/>
      <c r="F133" s="888"/>
      <c r="G133" s="888"/>
      <c r="H133" s="886"/>
      <c r="I133" s="1398"/>
      <c r="J133" s="888"/>
      <c r="K133" s="893"/>
      <c r="L133" s="506"/>
      <c r="M133" s="519" t="s">
        <v>10</v>
      </c>
      <c r="N133" s="518"/>
      <c r="O133" s="513"/>
      <c r="P133" s="513"/>
      <c r="Q133" s="513"/>
      <c r="R133" s="540"/>
      <c r="S133" s="532"/>
      <c r="T133" s="531"/>
      <c r="U133" s="518"/>
      <c r="V133" s="532"/>
      <c r="W133" s="528"/>
      <c r="X133" s="554"/>
      <c r="Y133" s="554"/>
      <c r="Z133" s="554"/>
      <c r="AA133" s="554"/>
      <c r="AB133" s="554"/>
      <c r="AC133" s="554"/>
      <c r="AD133" s="554"/>
      <c r="AE133" s="554"/>
      <c r="AF133" s="554"/>
      <c r="AG133" s="554"/>
      <c r="AH133" s="554"/>
    </row>
    <row r="134" spans="1:34" s="490" customFormat="1" ht="0.2" customHeight="1">
      <c r="A134" s="1398"/>
      <c r="B134" s="1398"/>
      <c r="C134" s="1398"/>
      <c r="D134" s="1398"/>
      <c r="E134" s="892"/>
      <c r="F134" s="888"/>
      <c r="G134" s="888"/>
      <c r="H134" s="888"/>
      <c r="I134" s="884"/>
      <c r="J134" s="881"/>
      <c r="K134" s="891"/>
      <c r="L134" s="506"/>
      <c r="M134" s="519"/>
      <c r="N134" s="517"/>
      <c r="O134" s="513"/>
      <c r="P134" s="513"/>
      <c r="Q134" s="513"/>
      <c r="R134" s="540"/>
      <c r="S134" s="532"/>
      <c r="T134" s="531"/>
      <c r="U134" s="517"/>
      <c r="V134" s="532"/>
      <c r="W134" s="528"/>
      <c r="X134" s="554"/>
      <c r="Y134" s="554"/>
      <c r="Z134" s="554"/>
      <c r="AA134" s="554"/>
      <c r="AB134" s="554"/>
      <c r="AC134" s="554"/>
      <c r="AD134" s="554"/>
      <c r="AE134" s="554"/>
      <c r="AF134" s="554"/>
      <c r="AG134" s="554"/>
      <c r="AH134" s="554"/>
    </row>
    <row r="135" spans="1:34" s="490" customFormat="1" ht="15" customHeight="1">
      <c r="A135" s="1398"/>
      <c r="B135" s="1398"/>
      <c r="C135" s="1398"/>
      <c r="D135" s="892"/>
      <c r="E135" s="892"/>
      <c r="F135" s="888"/>
      <c r="G135" s="888"/>
      <c r="H135" s="888"/>
      <c r="I135" s="884"/>
      <c r="J135" s="881"/>
      <c r="K135" s="891"/>
      <c r="L135" s="506"/>
      <c r="M135" s="518" t="s">
        <v>16</v>
      </c>
      <c r="N135" s="517"/>
      <c r="O135" s="513"/>
      <c r="P135" s="513"/>
      <c r="Q135" s="513"/>
      <c r="R135" s="540"/>
      <c r="S135" s="532"/>
      <c r="T135" s="531"/>
      <c r="U135" s="517"/>
      <c r="V135" s="532"/>
      <c r="W135" s="528"/>
      <c r="X135" s="554"/>
      <c r="Y135" s="554"/>
      <c r="Z135" s="554"/>
      <c r="AA135" s="554"/>
      <c r="AB135" s="554"/>
      <c r="AC135" s="554"/>
      <c r="AD135" s="554"/>
      <c r="AE135" s="554"/>
      <c r="AF135" s="554"/>
      <c r="AG135" s="554"/>
      <c r="AH135" s="554"/>
    </row>
    <row r="136" spans="1:34" s="490" customFormat="1" ht="15" customHeight="1">
      <c r="A136" s="1398"/>
      <c r="B136" s="1398"/>
      <c r="C136" s="892"/>
      <c r="D136" s="892"/>
      <c r="E136" s="892"/>
      <c r="F136" s="892"/>
      <c r="G136" s="897"/>
      <c r="H136" s="884"/>
      <c r="I136" s="895"/>
      <c r="J136" s="881"/>
      <c r="K136" s="896"/>
      <c r="L136" s="506"/>
      <c r="M136" s="517" t="s">
        <v>17</v>
      </c>
      <c r="N136" s="517"/>
      <c r="O136" s="513"/>
      <c r="P136" s="513"/>
      <c r="Q136" s="513"/>
      <c r="R136" s="540"/>
      <c r="S136" s="532"/>
      <c r="T136" s="531"/>
      <c r="U136" s="517"/>
      <c r="V136" s="532"/>
      <c r="W136" s="528"/>
      <c r="X136" s="554"/>
      <c r="Y136" s="554"/>
      <c r="Z136" s="554"/>
      <c r="AA136" s="554"/>
      <c r="AB136" s="554"/>
      <c r="AC136" s="554"/>
      <c r="AD136" s="554"/>
      <c r="AE136" s="554"/>
      <c r="AF136" s="554"/>
      <c r="AG136" s="554"/>
      <c r="AH136" s="554"/>
    </row>
    <row r="137" spans="1:34" s="490" customFormat="1" ht="15" customHeight="1">
      <c r="A137" s="1398"/>
      <c r="B137" s="892"/>
      <c r="C137" s="892"/>
      <c r="D137" s="892"/>
      <c r="E137" s="892"/>
      <c r="F137" s="892"/>
      <c r="G137" s="897"/>
      <c r="H137" s="884"/>
      <c r="I137" s="884"/>
      <c r="J137" s="881"/>
      <c r="K137" s="891"/>
      <c r="L137" s="506"/>
      <c r="M137" s="526" t="s">
        <v>18</v>
      </c>
      <c r="N137" s="517"/>
      <c r="O137" s="513"/>
      <c r="P137" s="513"/>
      <c r="Q137" s="513"/>
      <c r="R137" s="540"/>
      <c r="S137" s="532"/>
      <c r="T137" s="531"/>
      <c r="U137" s="517"/>
      <c r="V137" s="532"/>
      <c r="W137" s="528"/>
      <c r="X137" s="554"/>
      <c r="Y137" s="554"/>
      <c r="Z137" s="554"/>
      <c r="AA137" s="554"/>
      <c r="AB137" s="554"/>
      <c r="AC137" s="554"/>
      <c r="AD137" s="554"/>
      <c r="AE137" s="554"/>
      <c r="AF137" s="554"/>
      <c r="AG137" s="554"/>
      <c r="AH137" s="554"/>
    </row>
    <row r="138" spans="1:34" s="490" customFormat="1" ht="15" customHeight="1">
      <c r="A138" s="880"/>
      <c r="B138" s="880"/>
      <c r="C138" s="880"/>
      <c r="D138" s="880"/>
      <c r="E138" s="880"/>
      <c r="F138" s="880"/>
      <c r="G138" s="880"/>
      <c r="H138" s="880"/>
      <c r="I138" s="880"/>
      <c r="J138" s="880"/>
      <c r="K138" s="880"/>
      <c r="L138" s="461"/>
      <c r="M138" s="533" t="s">
        <v>307</v>
      </c>
      <c r="N138" s="517"/>
      <c r="O138" s="513"/>
      <c r="P138" s="513"/>
      <c r="Q138" s="513"/>
      <c r="R138" s="540"/>
      <c r="S138" s="532"/>
      <c r="T138" s="531"/>
      <c r="U138" s="517"/>
      <c r="V138" s="532"/>
      <c r="W138" s="528"/>
      <c r="X138" s="554"/>
      <c r="Y138" s="554"/>
      <c r="Z138" s="554"/>
      <c r="AA138" s="554"/>
      <c r="AB138" s="554"/>
      <c r="AC138" s="554"/>
      <c r="AD138" s="554"/>
      <c r="AE138" s="554"/>
      <c r="AF138" s="554"/>
      <c r="AG138" s="554"/>
      <c r="AH138" s="554"/>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1" customFormat="1" ht="22.5">
      <c r="A142" s="1398">
        <v>1</v>
      </c>
      <c r="B142" s="904"/>
      <c r="C142" s="904"/>
      <c r="D142" s="904"/>
      <c r="E142" s="905"/>
      <c r="F142" s="906"/>
      <c r="G142" s="906"/>
      <c r="H142" s="906"/>
      <c r="I142" s="907"/>
      <c r="J142" s="902"/>
      <c r="K142" s="909"/>
      <c r="L142" s="560" t="e">
        <f ca="1">mergeValue(A142)</f>
        <v>#NAME?</v>
      </c>
      <c r="M142" s="608" t="s">
        <v>19</v>
      </c>
      <c r="N142" s="547"/>
      <c r="O142" s="1442"/>
      <c r="P142" s="1442"/>
      <c r="Q142" s="1442"/>
      <c r="R142" s="1442"/>
      <c r="S142" s="1442"/>
      <c r="T142" s="1442"/>
      <c r="U142" s="1442"/>
      <c r="V142" s="1442"/>
      <c r="W142" s="1121" t="s">
        <v>717</v>
      </c>
      <c r="X142" s="552"/>
      <c r="Y142" s="552"/>
      <c r="Z142" s="552"/>
      <c r="AA142" s="552"/>
      <c r="AB142" s="552"/>
      <c r="AC142" s="552"/>
      <c r="AD142" s="552"/>
      <c r="AE142" s="552"/>
      <c r="AF142" s="552"/>
      <c r="AG142" s="552"/>
      <c r="AH142" s="552"/>
    </row>
    <row r="143" spans="1:34" s="491" customFormat="1" ht="22.5">
      <c r="A143" s="1398"/>
      <c r="B143" s="1398">
        <v>1</v>
      </c>
      <c r="C143" s="904"/>
      <c r="D143" s="904"/>
      <c r="E143" s="906"/>
      <c r="F143" s="906"/>
      <c r="G143" s="906"/>
      <c r="H143" s="906"/>
      <c r="I143" s="901"/>
      <c r="J143" s="900"/>
      <c r="K143" s="903"/>
      <c r="L143" s="560" t="e">
        <f ca="1">mergeValue(A143) &amp;"."&amp; mergeValue(B143)</f>
        <v>#NAME?</v>
      </c>
      <c r="M143" s="514" t="s">
        <v>15</v>
      </c>
      <c r="N143" s="547"/>
      <c r="O143" s="1442"/>
      <c r="P143" s="1442"/>
      <c r="Q143" s="1442"/>
      <c r="R143" s="1442"/>
      <c r="S143" s="1442"/>
      <c r="T143" s="1442"/>
      <c r="U143" s="1442"/>
      <c r="V143" s="1442"/>
      <c r="W143" s="1121" t="s">
        <v>458</v>
      </c>
      <c r="X143" s="552"/>
      <c r="Y143" s="552"/>
      <c r="Z143" s="552"/>
      <c r="AA143" s="552"/>
      <c r="AB143" s="552"/>
      <c r="AC143" s="552"/>
      <c r="AD143" s="552"/>
      <c r="AE143" s="552"/>
      <c r="AF143" s="552"/>
      <c r="AG143" s="552"/>
      <c r="AH143" s="552"/>
    </row>
    <row r="144" spans="1:34" s="491" customFormat="1" ht="22.5">
      <c r="A144" s="1398"/>
      <c r="B144" s="1398"/>
      <c r="C144" s="1398">
        <v>1</v>
      </c>
      <c r="D144" s="904"/>
      <c r="E144" s="906"/>
      <c r="F144" s="906"/>
      <c r="G144" s="906"/>
      <c r="H144" s="906"/>
      <c r="I144" s="908"/>
      <c r="J144" s="900"/>
      <c r="K144" s="903"/>
      <c r="L144" s="560" t="e">
        <f ca="1">mergeValue(A144) &amp;"."&amp; mergeValue(B144)&amp;"."&amp; mergeValue(C144)</f>
        <v>#NAME?</v>
      </c>
      <c r="M144" s="515" t="s">
        <v>7</v>
      </c>
      <c r="N144" s="547"/>
      <c r="O144" s="1442"/>
      <c r="P144" s="1442"/>
      <c r="Q144" s="1442"/>
      <c r="R144" s="1442"/>
      <c r="S144" s="1442"/>
      <c r="T144" s="1442"/>
      <c r="U144" s="1442"/>
      <c r="V144" s="1442"/>
      <c r="W144" s="1121" t="s">
        <v>599</v>
      </c>
      <c r="X144" s="552"/>
      <c r="Y144" s="552"/>
      <c r="Z144" s="552"/>
      <c r="AA144" s="552"/>
      <c r="AB144" s="552"/>
      <c r="AC144" s="552"/>
      <c r="AD144" s="552"/>
      <c r="AE144" s="552"/>
      <c r="AF144" s="552"/>
      <c r="AG144" s="552"/>
      <c r="AH144" s="552"/>
    </row>
    <row r="145" spans="1:35" s="491" customFormat="1" ht="22.5">
      <c r="A145" s="1398"/>
      <c r="B145" s="1398"/>
      <c r="C145" s="1398"/>
      <c r="D145" s="1398">
        <v>1</v>
      </c>
      <c r="E145" s="906"/>
      <c r="F145" s="906"/>
      <c r="G145" s="906"/>
      <c r="H145" s="906"/>
      <c r="I145" s="908"/>
      <c r="J145" s="900"/>
      <c r="K145" s="903"/>
      <c r="L145" s="560" t="e">
        <f ca="1">mergeValue(A145) &amp;"."&amp; mergeValue(B145)&amp;"."&amp; mergeValue(C145)&amp;"."&amp; mergeValue(D145)</f>
        <v>#NAME?</v>
      </c>
      <c r="M145" s="516" t="s">
        <v>21</v>
      </c>
      <c r="N145" s="547"/>
      <c r="O145" s="1442"/>
      <c r="P145" s="1442"/>
      <c r="Q145" s="1442"/>
      <c r="R145" s="1442"/>
      <c r="S145" s="1442"/>
      <c r="T145" s="1442"/>
      <c r="U145" s="1442"/>
      <c r="V145" s="1442"/>
      <c r="W145" s="1121" t="s">
        <v>600</v>
      </c>
      <c r="X145" s="552"/>
      <c r="Y145" s="552"/>
      <c r="Z145" s="552"/>
      <c r="AA145" s="552"/>
      <c r="AB145" s="552"/>
      <c r="AC145" s="552"/>
      <c r="AD145" s="552"/>
      <c r="AE145" s="552"/>
      <c r="AF145" s="552"/>
      <c r="AG145" s="552"/>
      <c r="AH145" s="552"/>
    </row>
    <row r="146" spans="1:35" s="491" customFormat="1" ht="11.25" hidden="1" customHeight="1">
      <c r="A146" s="1398"/>
      <c r="B146" s="1398"/>
      <c r="C146" s="1398"/>
      <c r="D146" s="1398"/>
      <c r="E146" s="1398">
        <v>1</v>
      </c>
      <c r="F146" s="906"/>
      <c r="G146" s="906"/>
      <c r="H146" s="904">
        <v>1</v>
      </c>
      <c r="I146" s="1398">
        <v>1</v>
      </c>
      <c r="J146" s="906"/>
      <c r="K146" s="911"/>
      <c r="L146" s="560"/>
      <c r="M146" s="522"/>
      <c r="N146" s="548"/>
      <c r="O146" s="598"/>
      <c r="P146" s="598"/>
      <c r="Q146" s="598"/>
      <c r="R146" s="598"/>
      <c r="S146" s="598"/>
      <c r="T146" s="598"/>
      <c r="U146" s="598"/>
      <c r="V146" s="476"/>
      <c r="W146" s="1082"/>
      <c r="X146" s="552"/>
      <c r="Y146" s="552"/>
      <c r="Z146" s="552"/>
      <c r="AA146" s="552"/>
      <c r="AB146" s="552"/>
      <c r="AC146" s="552"/>
      <c r="AD146" s="552"/>
      <c r="AE146" s="552"/>
      <c r="AF146" s="552"/>
      <c r="AG146" s="552"/>
      <c r="AH146" s="552"/>
    </row>
    <row r="147" spans="1:35" s="491" customFormat="1" ht="33.75">
      <c r="A147" s="1398"/>
      <c r="B147" s="1398"/>
      <c r="C147" s="1398"/>
      <c r="D147" s="1398"/>
      <c r="E147" s="1398"/>
      <c r="F147" s="1398">
        <v>1</v>
      </c>
      <c r="G147" s="904"/>
      <c r="H147" s="904"/>
      <c r="I147" s="1398"/>
      <c r="J147" s="1398">
        <v>1</v>
      </c>
      <c r="K147" s="912"/>
      <c r="L147" s="560" t="e">
        <f ca="1">mergeValue(A147) &amp;"."&amp; mergeValue(B147)&amp;"."&amp; mergeValue(C147)&amp;"."&amp; mergeValue(D147)&amp;"."&amp;  mergeValue(F147)</f>
        <v>#NAME?</v>
      </c>
      <c r="M147" s="523" t="s">
        <v>9</v>
      </c>
      <c r="N147" s="548"/>
      <c r="O147" s="1400"/>
      <c r="P147" s="1400"/>
      <c r="Q147" s="1400"/>
      <c r="R147" s="1400"/>
      <c r="S147" s="1400"/>
      <c r="T147" s="1400"/>
      <c r="U147" s="1400"/>
      <c r="V147" s="1400"/>
      <c r="W147" s="1121" t="s">
        <v>719</v>
      </c>
      <c r="X147" s="552"/>
      <c r="Y147" s="556" t="e">
        <f ca="1">strCheckUnique(Z147:Z150)</f>
        <v>#NAME?</v>
      </c>
      <c r="Z147" s="552"/>
      <c r="AA147" s="556"/>
      <c r="AB147" s="552"/>
      <c r="AC147" s="552"/>
      <c r="AD147" s="552"/>
      <c r="AE147" s="552"/>
      <c r="AF147" s="552"/>
      <c r="AG147" s="552"/>
      <c r="AH147" s="552"/>
    </row>
    <row r="148" spans="1:35" s="491" customFormat="1" ht="99" customHeight="1">
      <c r="A148" s="1398"/>
      <c r="B148" s="1398"/>
      <c r="C148" s="1398"/>
      <c r="D148" s="1398"/>
      <c r="E148" s="1398"/>
      <c r="F148" s="1398"/>
      <c r="G148" s="904">
        <v>1</v>
      </c>
      <c r="H148" s="904"/>
      <c r="I148" s="1398"/>
      <c r="J148" s="1398"/>
      <c r="K148" s="912">
        <v>1</v>
      </c>
      <c r="L148" s="560" t="e">
        <f ca="1">mergeValue(A148) &amp;"."&amp; mergeValue(B148)&amp;"."&amp; mergeValue(C148)&amp;"."&amp; mergeValue(D148)&amp;"."&amp; mergeValue(F148)&amp;"."&amp; mergeValue(G148)</f>
        <v>#NAME?</v>
      </c>
      <c r="M148" s="1009"/>
      <c r="N148" s="553"/>
      <c r="O148" s="530"/>
      <c r="P148" s="530"/>
      <c r="Q148" s="1033"/>
      <c r="R148" s="1404"/>
      <c r="S148" s="1406" t="s">
        <v>82</v>
      </c>
      <c r="T148" s="1404"/>
      <c r="U148" s="1406" t="s">
        <v>83</v>
      </c>
      <c r="V148" s="545"/>
      <c r="W148" s="1416" t="s">
        <v>732</v>
      </c>
      <c r="X148" s="552" t="e">
        <f ca="1">strCheckDate(O149:V149)</f>
        <v>#NAME?</v>
      </c>
      <c r="Y148" s="556"/>
      <c r="Z148" s="556" t="str">
        <f>IF(M148="","",M148 )</f>
        <v/>
      </c>
      <c r="AA148" s="556"/>
      <c r="AB148" s="556"/>
      <c r="AC148" s="556"/>
      <c r="AD148" s="552"/>
      <c r="AE148" s="552"/>
      <c r="AF148" s="552"/>
      <c r="AG148" s="552"/>
      <c r="AH148" s="552"/>
    </row>
    <row r="149" spans="1:35" s="491" customFormat="1" ht="0.2" customHeight="1">
      <c r="A149" s="1398"/>
      <c r="B149" s="1398"/>
      <c r="C149" s="1398"/>
      <c r="D149" s="1398"/>
      <c r="E149" s="1398"/>
      <c r="F149" s="1398"/>
      <c r="G149" s="904"/>
      <c r="H149" s="904"/>
      <c r="I149" s="1398"/>
      <c r="J149" s="1398"/>
      <c r="K149" s="912"/>
      <c r="L149" s="567"/>
      <c r="M149" s="613"/>
      <c r="N149" s="553"/>
      <c r="O149" s="530"/>
      <c r="P149" s="530"/>
      <c r="Q149" s="551" t="str">
        <f>R148 &amp; "-" &amp; T148</f>
        <v>-</v>
      </c>
      <c r="R149" s="1405"/>
      <c r="S149" s="1406"/>
      <c r="T149" s="1405"/>
      <c r="U149" s="1406"/>
      <c r="V149" s="545"/>
      <c r="W149" s="1417"/>
      <c r="X149" s="552"/>
      <c r="Y149" s="552"/>
      <c r="Z149" s="552"/>
      <c r="AA149" s="552"/>
      <c r="AB149" s="552"/>
      <c r="AC149" s="552"/>
      <c r="AD149" s="552"/>
      <c r="AE149" s="552"/>
      <c r="AF149" s="552"/>
      <c r="AG149" s="552"/>
      <c r="AH149" s="552"/>
    </row>
    <row r="150" spans="1:35" s="490" customFormat="1" ht="15" customHeight="1">
      <c r="A150" s="1398"/>
      <c r="B150" s="1398"/>
      <c r="C150" s="1398"/>
      <c r="D150" s="1398"/>
      <c r="E150" s="1398"/>
      <c r="F150" s="1398"/>
      <c r="G150" s="906"/>
      <c r="H150" s="904"/>
      <c r="I150" s="1398"/>
      <c r="J150" s="1398"/>
      <c r="K150" s="911"/>
      <c r="L150" s="506"/>
      <c r="M150" s="524" t="s">
        <v>24</v>
      </c>
      <c r="N150" s="519"/>
      <c r="O150" s="513"/>
      <c r="P150" s="513"/>
      <c r="Q150" s="513"/>
      <c r="R150" s="540"/>
      <c r="S150" s="532"/>
      <c r="T150" s="531"/>
      <c r="U150" s="519"/>
      <c r="V150" s="528"/>
      <c r="W150" s="1418"/>
      <c r="X150" s="554"/>
      <c r="Y150" s="554"/>
      <c r="Z150" s="554"/>
      <c r="AA150" s="554"/>
      <c r="AB150" s="554"/>
      <c r="AC150" s="554"/>
      <c r="AD150" s="554"/>
      <c r="AE150" s="554"/>
      <c r="AF150" s="554"/>
      <c r="AG150" s="554"/>
      <c r="AH150" s="554"/>
    </row>
    <row r="151" spans="1:35" s="490" customFormat="1" ht="15" customHeight="1">
      <c r="A151" s="1398"/>
      <c r="B151" s="1398"/>
      <c r="C151" s="1398"/>
      <c r="D151" s="1398"/>
      <c r="E151" s="1398"/>
      <c r="F151" s="906"/>
      <c r="G151" s="906"/>
      <c r="H151" s="904"/>
      <c r="I151" s="1398"/>
      <c r="J151" s="906"/>
      <c r="K151" s="911"/>
      <c r="L151" s="506"/>
      <c r="M151" s="519" t="s">
        <v>10</v>
      </c>
      <c r="N151" s="518"/>
      <c r="O151" s="513"/>
      <c r="P151" s="513"/>
      <c r="Q151" s="513"/>
      <c r="R151" s="540"/>
      <c r="S151" s="532"/>
      <c r="T151" s="531"/>
      <c r="U151" s="518"/>
      <c r="V151" s="532"/>
      <c r="W151" s="528"/>
      <c r="X151" s="554"/>
      <c r="Y151" s="554"/>
      <c r="Z151" s="554"/>
      <c r="AA151" s="554"/>
      <c r="AB151" s="554"/>
      <c r="AC151" s="554"/>
      <c r="AD151" s="554"/>
      <c r="AE151" s="554"/>
      <c r="AF151" s="554"/>
      <c r="AG151" s="554"/>
      <c r="AH151" s="554"/>
    </row>
    <row r="152" spans="1:35" s="490" customFormat="1" ht="15" hidden="1" customHeight="1">
      <c r="A152" s="1398"/>
      <c r="B152" s="1398"/>
      <c r="C152" s="1398"/>
      <c r="D152" s="1398"/>
      <c r="E152" s="910"/>
      <c r="F152" s="906"/>
      <c r="G152" s="906"/>
      <c r="H152" s="906"/>
      <c r="I152" s="902"/>
      <c r="J152" s="899"/>
      <c r="K152" s="909"/>
      <c r="L152" s="506"/>
      <c r="M152" s="519"/>
      <c r="N152" s="519"/>
      <c r="O152" s="519"/>
      <c r="P152" s="519"/>
      <c r="Q152" s="519"/>
      <c r="R152" s="519"/>
      <c r="S152" s="519"/>
      <c r="T152" s="519"/>
      <c r="U152" s="519"/>
      <c r="V152" s="532"/>
      <c r="W152" s="528"/>
      <c r="X152" s="554"/>
      <c r="Y152" s="554"/>
      <c r="Z152" s="554"/>
      <c r="AA152" s="554"/>
      <c r="AB152" s="554"/>
      <c r="AC152" s="554"/>
      <c r="AD152" s="554"/>
      <c r="AE152" s="554"/>
      <c r="AF152" s="554"/>
      <c r="AG152" s="554"/>
      <c r="AH152" s="554"/>
      <c r="AI152" s="554"/>
    </row>
    <row r="153" spans="1:35" s="490" customFormat="1" ht="15" customHeight="1">
      <c r="A153" s="1398"/>
      <c r="B153" s="1398"/>
      <c r="C153" s="1398"/>
      <c r="D153" s="910"/>
      <c r="E153" s="910"/>
      <c r="F153" s="906"/>
      <c r="G153" s="906"/>
      <c r="H153" s="906"/>
      <c r="I153" s="902"/>
      <c r="J153" s="899"/>
      <c r="K153" s="909"/>
      <c r="L153" s="506"/>
      <c r="M153" s="518" t="s">
        <v>16</v>
      </c>
      <c r="N153" s="517"/>
      <c r="O153" s="513"/>
      <c r="P153" s="513"/>
      <c r="Q153" s="513"/>
      <c r="R153" s="540"/>
      <c r="S153" s="532"/>
      <c r="T153" s="531"/>
      <c r="U153" s="517"/>
      <c r="V153" s="532"/>
      <c r="W153" s="528"/>
      <c r="X153" s="554"/>
      <c r="Y153" s="554"/>
      <c r="Z153" s="554"/>
      <c r="AA153" s="554"/>
      <c r="AB153" s="554"/>
      <c r="AC153" s="554"/>
      <c r="AD153" s="554"/>
      <c r="AE153" s="554"/>
      <c r="AF153" s="554"/>
      <c r="AG153" s="554"/>
      <c r="AH153" s="554"/>
    </row>
    <row r="154" spans="1:35" s="490" customFormat="1" ht="15" customHeight="1">
      <c r="A154" s="1398"/>
      <c r="B154" s="1398"/>
      <c r="C154" s="910"/>
      <c r="D154" s="910"/>
      <c r="E154" s="910"/>
      <c r="F154" s="910"/>
      <c r="G154" s="915"/>
      <c r="H154" s="902"/>
      <c r="I154" s="913"/>
      <c r="J154" s="899"/>
      <c r="K154" s="914"/>
      <c r="L154" s="506"/>
      <c r="M154" s="517" t="s">
        <v>17</v>
      </c>
      <c r="N154" s="517"/>
      <c r="O154" s="513"/>
      <c r="P154" s="513"/>
      <c r="Q154" s="513"/>
      <c r="R154" s="540"/>
      <c r="S154" s="532"/>
      <c r="T154" s="531"/>
      <c r="U154" s="517"/>
      <c r="V154" s="532"/>
      <c r="W154" s="528"/>
      <c r="X154" s="554"/>
      <c r="Y154" s="554"/>
      <c r="Z154" s="554"/>
      <c r="AA154" s="554"/>
      <c r="AB154" s="554"/>
      <c r="AC154" s="554"/>
      <c r="AD154" s="554"/>
      <c r="AE154" s="554"/>
      <c r="AF154" s="554"/>
      <c r="AG154" s="554"/>
      <c r="AH154" s="554"/>
    </row>
    <row r="155" spans="1:35" s="490" customFormat="1" ht="15" customHeight="1">
      <c r="A155" s="1398"/>
      <c r="B155" s="910"/>
      <c r="C155" s="910"/>
      <c r="D155" s="910"/>
      <c r="E155" s="910"/>
      <c r="F155" s="910"/>
      <c r="G155" s="915"/>
      <c r="H155" s="902"/>
      <c r="I155" s="902"/>
      <c r="J155" s="899"/>
      <c r="K155" s="909"/>
      <c r="L155" s="506"/>
      <c r="M155" s="526" t="s">
        <v>18</v>
      </c>
      <c r="N155" s="517"/>
      <c r="O155" s="513"/>
      <c r="P155" s="513"/>
      <c r="Q155" s="513"/>
      <c r="R155" s="540"/>
      <c r="S155" s="532"/>
      <c r="T155" s="531"/>
      <c r="U155" s="517"/>
      <c r="V155" s="532"/>
      <c r="W155" s="528"/>
      <c r="X155" s="554"/>
      <c r="Y155" s="554"/>
      <c r="Z155" s="554"/>
      <c r="AA155" s="554"/>
      <c r="AB155" s="554"/>
      <c r="AC155" s="554"/>
      <c r="AD155" s="554"/>
      <c r="AE155" s="554"/>
      <c r="AF155" s="554"/>
      <c r="AG155" s="554"/>
      <c r="AH155" s="554"/>
    </row>
    <row r="156" spans="1:35" s="490" customFormat="1" ht="15" customHeight="1">
      <c r="A156" s="898"/>
      <c r="B156" s="898"/>
      <c r="C156" s="898"/>
      <c r="D156" s="898"/>
      <c r="E156" s="898"/>
      <c r="F156" s="898"/>
      <c r="G156" s="898"/>
      <c r="H156" s="898"/>
      <c r="I156" s="898"/>
      <c r="J156" s="898"/>
      <c r="K156" s="898"/>
      <c r="L156" s="506"/>
      <c r="M156" s="533" t="s">
        <v>307</v>
      </c>
      <c r="N156" s="517"/>
      <c r="O156" s="513"/>
      <c r="P156" s="513"/>
      <c r="Q156" s="513"/>
      <c r="R156" s="540"/>
      <c r="S156" s="532"/>
      <c r="T156" s="531"/>
      <c r="U156" s="517"/>
      <c r="V156" s="532"/>
      <c r="W156" s="528"/>
      <c r="X156" s="554"/>
      <c r="Y156" s="554"/>
      <c r="Z156" s="554"/>
      <c r="AA156" s="554"/>
      <c r="AB156" s="554"/>
      <c r="AC156" s="554"/>
      <c r="AD156" s="554"/>
      <c r="AE156" s="554"/>
      <c r="AF156" s="554"/>
      <c r="AG156" s="554"/>
      <c r="AH156" s="554"/>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1" customFormat="1" ht="22.5">
      <c r="A160" s="1398">
        <v>1</v>
      </c>
      <c r="B160" s="847"/>
      <c r="C160" s="847"/>
      <c r="D160" s="847"/>
      <c r="E160" s="848"/>
      <c r="F160" s="849"/>
      <c r="G160" s="849"/>
      <c r="H160" s="849"/>
      <c r="I160" s="850"/>
      <c r="J160" s="845"/>
      <c r="K160" s="852"/>
      <c r="L160" s="560" t="e">
        <f ca="1">mergeValue(A160)</f>
        <v>#NAME?</v>
      </c>
      <c r="M160" s="608" t="s">
        <v>19</v>
      </c>
      <c r="N160" s="547"/>
      <c r="O160" s="1502"/>
      <c r="P160" s="1503"/>
      <c r="Q160" s="1503"/>
      <c r="R160" s="1503"/>
      <c r="S160" s="1503"/>
      <c r="T160" s="1503"/>
      <c r="U160" s="1503"/>
      <c r="V160" s="1504"/>
      <c r="W160" s="1121" t="s">
        <v>717</v>
      </c>
      <c r="X160" s="552"/>
      <c r="Y160" s="552"/>
      <c r="Z160" s="552"/>
      <c r="AA160" s="552"/>
      <c r="AB160" s="552"/>
      <c r="AC160" s="552"/>
      <c r="AD160" s="552"/>
      <c r="AE160" s="552"/>
      <c r="AF160" s="552"/>
      <c r="AG160" s="552"/>
    </row>
    <row r="161" spans="1:33" s="491" customFormat="1" ht="22.5">
      <c r="A161" s="1398"/>
      <c r="B161" s="1398">
        <v>1</v>
      </c>
      <c r="C161" s="847"/>
      <c r="D161" s="847"/>
      <c r="E161" s="849"/>
      <c r="F161" s="849"/>
      <c r="G161" s="849"/>
      <c r="H161" s="849"/>
      <c r="I161" s="844"/>
      <c r="J161" s="843"/>
      <c r="K161" s="846"/>
      <c r="L161" s="560" t="e">
        <f ca="1">mergeValue(A161) &amp;"."&amp; mergeValue(B161)</f>
        <v>#NAME?</v>
      </c>
      <c r="M161" s="514" t="s">
        <v>15</v>
      </c>
      <c r="N161" s="547"/>
      <c r="O161" s="1502"/>
      <c r="P161" s="1503"/>
      <c r="Q161" s="1503"/>
      <c r="R161" s="1503"/>
      <c r="S161" s="1503"/>
      <c r="T161" s="1503"/>
      <c r="U161" s="1503"/>
      <c r="V161" s="1504"/>
      <c r="W161" s="1121" t="s">
        <v>458</v>
      </c>
      <c r="X161" s="552"/>
      <c r="Y161" s="552"/>
      <c r="Z161" s="552"/>
      <c r="AA161" s="552"/>
      <c r="AB161" s="552"/>
      <c r="AC161" s="552"/>
      <c r="AD161" s="552"/>
      <c r="AE161" s="552"/>
      <c r="AF161" s="552"/>
      <c r="AG161" s="552"/>
    </row>
    <row r="162" spans="1:33" s="491" customFormat="1" ht="22.5">
      <c r="A162" s="1398"/>
      <c r="B162" s="1398"/>
      <c r="C162" s="1398">
        <v>1</v>
      </c>
      <c r="D162" s="847"/>
      <c r="E162" s="849"/>
      <c r="F162" s="849"/>
      <c r="G162" s="849"/>
      <c r="H162" s="849"/>
      <c r="I162" s="851"/>
      <c r="J162" s="843"/>
      <c r="K162" s="846"/>
      <c r="L162" s="560" t="e">
        <f ca="1">mergeValue(A162) &amp;"."&amp; mergeValue(B162)&amp;"."&amp; mergeValue(C162)</f>
        <v>#NAME?</v>
      </c>
      <c r="M162" s="515" t="s">
        <v>7</v>
      </c>
      <c r="N162" s="547"/>
      <c r="O162" s="1502"/>
      <c r="P162" s="1503"/>
      <c r="Q162" s="1503"/>
      <c r="R162" s="1503"/>
      <c r="S162" s="1503"/>
      <c r="T162" s="1503"/>
      <c r="U162" s="1503"/>
      <c r="V162" s="1504"/>
      <c r="W162" s="1121" t="s">
        <v>599</v>
      </c>
      <c r="X162" s="552"/>
      <c r="Y162" s="552"/>
      <c r="Z162" s="552"/>
      <c r="AA162" s="552"/>
      <c r="AB162" s="552"/>
      <c r="AC162" s="552"/>
      <c r="AD162" s="552"/>
      <c r="AE162" s="552"/>
      <c r="AF162" s="552"/>
      <c r="AG162" s="552"/>
    </row>
    <row r="163" spans="1:33" s="491" customFormat="1" ht="22.5">
      <c r="A163" s="1398"/>
      <c r="B163" s="1398"/>
      <c r="C163" s="1398"/>
      <c r="D163" s="1398">
        <v>1</v>
      </c>
      <c r="E163" s="849"/>
      <c r="F163" s="849"/>
      <c r="G163" s="849"/>
      <c r="H163" s="849"/>
      <c r="I163" s="851"/>
      <c r="J163" s="843"/>
      <c r="K163" s="846"/>
      <c r="L163" s="560" t="e">
        <f ca="1">mergeValue(A163) &amp;"."&amp; mergeValue(B163)&amp;"."&amp; mergeValue(C163)&amp;"."&amp; mergeValue(D163)</f>
        <v>#NAME?</v>
      </c>
      <c r="M163" s="516" t="s">
        <v>21</v>
      </c>
      <c r="N163" s="547"/>
      <c r="O163" s="1502"/>
      <c r="P163" s="1503"/>
      <c r="Q163" s="1503"/>
      <c r="R163" s="1503"/>
      <c r="S163" s="1503"/>
      <c r="T163" s="1503"/>
      <c r="U163" s="1503"/>
      <c r="V163" s="1504"/>
      <c r="W163" s="1121" t="s">
        <v>600</v>
      </c>
      <c r="X163" s="552"/>
      <c r="Y163" s="552"/>
      <c r="Z163" s="552"/>
      <c r="AA163" s="552"/>
      <c r="AB163" s="552"/>
      <c r="AC163" s="552"/>
      <c r="AD163" s="552"/>
      <c r="AE163" s="552"/>
      <c r="AF163" s="552"/>
      <c r="AG163" s="552"/>
    </row>
    <row r="164" spans="1:33" s="491" customFormat="1" ht="78.75">
      <c r="A164" s="1398"/>
      <c r="B164" s="1398"/>
      <c r="C164" s="1398"/>
      <c r="D164" s="1398"/>
      <c r="E164" s="1398">
        <v>1</v>
      </c>
      <c r="F164" s="849"/>
      <c r="G164" s="849"/>
      <c r="H164" s="847">
        <v>1</v>
      </c>
      <c r="I164" s="1398">
        <v>1</v>
      </c>
      <c r="J164" s="849"/>
      <c r="K164" s="854"/>
      <c r="L164" s="560" t="e">
        <f ca="1">mergeValue(A164) &amp;"."&amp; mergeValue(B164)&amp;"."&amp; mergeValue(C164)&amp;"."&amp; mergeValue(D164)&amp;"."&amp; mergeValue(E164)</f>
        <v>#NAME?</v>
      </c>
      <c r="M164" s="522" t="s">
        <v>8</v>
      </c>
      <c r="N164" s="548"/>
      <c r="O164" s="1401"/>
      <c r="P164" s="1402"/>
      <c r="Q164" s="1402"/>
      <c r="R164" s="1402"/>
      <c r="S164" s="1402"/>
      <c r="T164" s="1402"/>
      <c r="U164" s="1402"/>
      <c r="V164" s="1403"/>
      <c r="W164" s="1121" t="s">
        <v>718</v>
      </c>
      <c r="X164" s="552"/>
      <c r="Y164" s="552"/>
      <c r="Z164" s="552"/>
      <c r="AA164" s="552"/>
      <c r="AB164" s="552"/>
      <c r="AC164" s="552"/>
      <c r="AD164" s="552"/>
      <c r="AE164" s="552"/>
      <c r="AF164" s="552"/>
      <c r="AG164" s="552"/>
    </row>
    <row r="165" spans="1:33" s="491" customFormat="1" ht="33.75">
      <c r="A165" s="1398"/>
      <c r="B165" s="1398"/>
      <c r="C165" s="1398"/>
      <c r="D165" s="1398"/>
      <c r="E165" s="1398"/>
      <c r="F165" s="1398">
        <v>1</v>
      </c>
      <c r="G165" s="847"/>
      <c r="H165" s="847"/>
      <c r="I165" s="1398"/>
      <c r="J165" s="1398">
        <v>1</v>
      </c>
      <c r="K165" s="855"/>
      <c r="L165" s="560" t="e">
        <f ca="1">mergeValue(A165) &amp;"."&amp; mergeValue(B165)&amp;"."&amp; mergeValue(C165)&amp;"."&amp; mergeValue(D165)&amp;"."&amp; mergeValue(E165)&amp;"."&amp; mergeValue(F165)</f>
        <v>#NAME?</v>
      </c>
      <c r="M165" s="523" t="s">
        <v>9</v>
      </c>
      <c r="N165" s="548"/>
      <c r="O165" s="1401"/>
      <c r="P165" s="1402"/>
      <c r="Q165" s="1402"/>
      <c r="R165" s="1402"/>
      <c r="S165" s="1402"/>
      <c r="T165" s="1402"/>
      <c r="U165" s="1402"/>
      <c r="V165" s="1403"/>
      <c r="W165" s="1121" t="s">
        <v>719</v>
      </c>
      <c r="X165" s="552"/>
      <c r="Y165" s="556" t="e">
        <f ca="1">strCheckUnique(Z165:Z168)</f>
        <v>#NAME?</v>
      </c>
      <c r="Z165" s="552"/>
      <c r="AA165" s="556" t="str">
        <f>IF(O165="","",O165 &amp; ":_")</f>
        <v/>
      </c>
      <c r="AB165" s="552"/>
      <c r="AC165" s="552"/>
      <c r="AD165" s="552"/>
      <c r="AE165" s="552"/>
      <c r="AF165" s="552"/>
      <c r="AG165" s="552"/>
    </row>
    <row r="166" spans="1:33" s="491" customFormat="1" ht="122.1" customHeight="1">
      <c r="A166" s="1398"/>
      <c r="B166" s="1398"/>
      <c r="C166" s="1398"/>
      <c r="D166" s="1398"/>
      <c r="E166" s="1398"/>
      <c r="F166" s="1398"/>
      <c r="G166" s="847">
        <v>1</v>
      </c>
      <c r="H166" s="847"/>
      <c r="I166" s="1398"/>
      <c r="J166" s="1398"/>
      <c r="K166" s="855">
        <v>1</v>
      </c>
      <c r="L166" s="560" t="e">
        <f ca="1">mergeValue(A166) &amp;"."&amp; mergeValue(B166)&amp;"."&amp; mergeValue(C166)&amp;"."&amp; mergeValue(D166)&amp;"."&amp; mergeValue(E166)&amp;"."&amp; mergeValue(F166)&amp;"."&amp; mergeValue(G166)</f>
        <v>#NAME?</v>
      </c>
      <c r="M166" s="1009"/>
      <c r="N166" s="553"/>
      <c r="O166" s="1018"/>
      <c r="P166" s="530"/>
      <c r="Q166" s="530"/>
      <c r="R166" s="1404"/>
      <c r="S166" s="1406" t="s">
        <v>82</v>
      </c>
      <c r="T166" s="1404"/>
      <c r="U166" s="1406" t="s">
        <v>82</v>
      </c>
      <c r="V166" s="545"/>
      <c r="W166" s="1416" t="s">
        <v>720</v>
      </c>
      <c r="X166" s="552" t="e">
        <f ca="1">strCheckDate(O167:V167)</f>
        <v>#NAME?</v>
      </c>
      <c r="Y166" s="556"/>
      <c r="Z166" s="556" t="str">
        <f>IF(M166="","",M166 )</f>
        <v/>
      </c>
      <c r="AA166" s="556"/>
      <c r="AB166" s="556"/>
      <c r="AC166" s="556"/>
      <c r="AD166" s="552"/>
      <c r="AE166" s="552"/>
      <c r="AF166" s="552"/>
      <c r="AG166" s="552"/>
    </row>
    <row r="167" spans="1:33" s="491" customFormat="1" ht="11.25" hidden="1" customHeight="1">
      <c r="A167" s="1398"/>
      <c r="B167" s="1398"/>
      <c r="C167" s="1398"/>
      <c r="D167" s="1398"/>
      <c r="E167" s="1398"/>
      <c r="F167" s="1398"/>
      <c r="G167" s="847"/>
      <c r="H167" s="847"/>
      <c r="I167" s="1398"/>
      <c r="J167" s="1398"/>
      <c r="K167" s="855"/>
      <c r="L167" s="567"/>
      <c r="M167" s="613"/>
      <c r="N167" s="553"/>
      <c r="O167" s="551"/>
      <c r="P167" s="530"/>
      <c r="Q167" s="551" t="str">
        <f>R166 &amp; "-" &amp; T166</f>
        <v>-</v>
      </c>
      <c r="R167" s="1405"/>
      <c r="S167" s="1406"/>
      <c r="T167" s="1405"/>
      <c r="U167" s="1406"/>
      <c r="V167" s="545"/>
      <c r="W167" s="1417"/>
      <c r="X167" s="552"/>
      <c r="Y167" s="552"/>
      <c r="Z167" s="552"/>
      <c r="AA167" s="552"/>
      <c r="AB167" s="552"/>
      <c r="AC167" s="552"/>
      <c r="AD167" s="552"/>
      <c r="AE167" s="552"/>
      <c r="AF167" s="552"/>
      <c r="AG167" s="552"/>
    </row>
    <row r="168" spans="1:33" s="490" customFormat="1" ht="15" customHeight="1">
      <c r="A168" s="1398"/>
      <c r="B168" s="1398"/>
      <c r="C168" s="1398"/>
      <c r="D168" s="1398"/>
      <c r="E168" s="1398"/>
      <c r="F168" s="1398"/>
      <c r="G168" s="849"/>
      <c r="H168" s="847"/>
      <c r="I168" s="1398"/>
      <c r="J168" s="1398"/>
      <c r="K168" s="854"/>
      <c r="L168" s="506"/>
      <c r="M168" s="525" t="s">
        <v>24</v>
      </c>
      <c r="N168" s="519"/>
      <c r="O168" s="513"/>
      <c r="P168" s="513"/>
      <c r="Q168" s="513"/>
      <c r="R168" s="540"/>
      <c r="S168" s="532"/>
      <c r="T168" s="531"/>
      <c r="U168" s="519"/>
      <c r="V168" s="528"/>
      <c r="W168" s="1418"/>
      <c r="X168" s="554"/>
      <c r="Y168" s="554"/>
      <c r="Z168" s="554"/>
      <c r="AA168" s="554"/>
      <c r="AB168" s="554"/>
      <c r="AC168" s="554"/>
      <c r="AD168" s="554"/>
      <c r="AE168" s="554"/>
      <c r="AF168" s="554"/>
      <c r="AG168" s="554"/>
    </row>
    <row r="169" spans="1:33" s="490" customFormat="1" ht="15" customHeight="1">
      <c r="A169" s="1398"/>
      <c r="B169" s="1398"/>
      <c r="C169" s="1398"/>
      <c r="D169" s="1398"/>
      <c r="E169" s="1398"/>
      <c r="F169" s="849"/>
      <c r="G169" s="849"/>
      <c r="H169" s="847"/>
      <c r="I169" s="1398"/>
      <c r="J169" s="849"/>
      <c r="K169" s="854"/>
      <c r="L169" s="506"/>
      <c r="M169" s="524" t="s">
        <v>10</v>
      </c>
      <c r="N169" s="518"/>
      <c r="O169" s="513"/>
      <c r="P169" s="513"/>
      <c r="Q169" s="513"/>
      <c r="R169" s="540"/>
      <c r="S169" s="532"/>
      <c r="T169" s="531"/>
      <c r="U169" s="518"/>
      <c r="V169" s="532"/>
      <c r="W169" s="528"/>
      <c r="X169" s="554"/>
      <c r="Y169" s="554"/>
      <c r="Z169" s="554"/>
      <c r="AA169" s="554"/>
      <c r="AB169" s="554"/>
      <c r="AC169" s="554"/>
      <c r="AD169" s="554"/>
      <c r="AE169" s="554"/>
      <c r="AF169" s="554"/>
      <c r="AG169" s="554"/>
    </row>
    <row r="170" spans="1:33" s="490" customFormat="1" ht="15" customHeight="1">
      <c r="A170" s="1398"/>
      <c r="B170" s="1398"/>
      <c r="C170" s="1398"/>
      <c r="D170" s="1398"/>
      <c r="E170" s="853"/>
      <c r="F170" s="849"/>
      <c r="G170" s="849"/>
      <c r="H170" s="849"/>
      <c r="I170" s="845"/>
      <c r="J170" s="842"/>
      <c r="K170" s="852"/>
      <c r="L170" s="506"/>
      <c r="M170" s="519" t="s">
        <v>11</v>
      </c>
      <c r="N170" s="517"/>
      <c r="O170" s="513"/>
      <c r="P170" s="513"/>
      <c r="Q170" s="513"/>
      <c r="R170" s="540"/>
      <c r="S170" s="532"/>
      <c r="T170" s="531"/>
      <c r="U170" s="517"/>
      <c r="V170" s="532"/>
      <c r="W170" s="528"/>
      <c r="X170" s="554"/>
      <c r="Y170" s="554"/>
      <c r="Z170" s="554"/>
      <c r="AA170" s="554"/>
      <c r="AB170" s="554"/>
      <c r="AC170" s="554"/>
      <c r="AD170" s="554"/>
      <c r="AE170" s="554"/>
      <c r="AF170" s="554"/>
      <c r="AG170" s="554"/>
    </row>
    <row r="171" spans="1:33" s="490" customFormat="1" ht="15" customHeight="1">
      <c r="A171" s="1398"/>
      <c r="B171" s="1398"/>
      <c r="C171" s="1398"/>
      <c r="D171" s="853"/>
      <c r="E171" s="853"/>
      <c r="F171" s="849"/>
      <c r="G171" s="849"/>
      <c r="H171" s="849"/>
      <c r="I171" s="845"/>
      <c r="J171" s="842"/>
      <c r="K171" s="852"/>
      <c r="L171" s="506"/>
      <c r="M171" s="518" t="s">
        <v>16</v>
      </c>
      <c r="N171" s="517"/>
      <c r="O171" s="513"/>
      <c r="P171" s="513"/>
      <c r="Q171" s="513"/>
      <c r="R171" s="540"/>
      <c r="S171" s="532"/>
      <c r="T171" s="531"/>
      <c r="U171" s="517"/>
      <c r="V171" s="532"/>
      <c r="W171" s="528"/>
      <c r="X171" s="554"/>
      <c r="Y171" s="554"/>
      <c r="Z171" s="554"/>
      <c r="AA171" s="554"/>
      <c r="AB171" s="554"/>
      <c r="AC171" s="554"/>
      <c r="AD171" s="554"/>
      <c r="AE171" s="554"/>
      <c r="AF171" s="554"/>
      <c r="AG171" s="554"/>
    </row>
    <row r="172" spans="1:33" s="490" customFormat="1" ht="15" customHeight="1">
      <c r="A172" s="1398"/>
      <c r="B172" s="1398"/>
      <c r="C172" s="853"/>
      <c r="D172" s="853"/>
      <c r="E172" s="853"/>
      <c r="F172" s="853"/>
      <c r="G172" s="858"/>
      <c r="H172" s="845"/>
      <c r="I172" s="856"/>
      <c r="J172" s="842"/>
      <c r="K172" s="857"/>
      <c r="L172" s="506"/>
      <c r="M172" s="517" t="s">
        <v>17</v>
      </c>
      <c r="N172" s="517"/>
      <c r="O172" s="513"/>
      <c r="P172" s="513"/>
      <c r="Q172" s="513"/>
      <c r="R172" s="540"/>
      <c r="S172" s="532"/>
      <c r="T172" s="531"/>
      <c r="U172" s="517"/>
      <c r="V172" s="532"/>
      <c r="W172" s="528"/>
      <c r="X172" s="554"/>
      <c r="Y172" s="554"/>
      <c r="Z172" s="554"/>
      <c r="AA172" s="554"/>
      <c r="AB172" s="554"/>
      <c r="AC172" s="554"/>
      <c r="AD172" s="554"/>
      <c r="AE172" s="554"/>
      <c r="AF172" s="554"/>
      <c r="AG172" s="554"/>
    </row>
    <row r="173" spans="1:33" s="490" customFormat="1" ht="15" customHeight="1">
      <c r="A173" s="1398"/>
      <c r="B173" s="853"/>
      <c r="C173" s="853"/>
      <c r="D173" s="853"/>
      <c r="E173" s="853"/>
      <c r="F173" s="853"/>
      <c r="G173" s="858"/>
      <c r="H173" s="845"/>
      <c r="I173" s="845"/>
      <c r="J173" s="842"/>
      <c r="K173" s="852"/>
      <c r="L173" s="506"/>
      <c r="M173" s="526" t="s">
        <v>18</v>
      </c>
      <c r="N173" s="517"/>
      <c r="O173" s="513"/>
      <c r="P173" s="513"/>
      <c r="Q173" s="513"/>
      <c r="R173" s="540"/>
      <c r="S173" s="532"/>
      <c r="T173" s="531"/>
      <c r="U173" s="517"/>
      <c r="V173" s="532"/>
      <c r="W173" s="528"/>
      <c r="X173" s="554"/>
      <c r="Y173" s="554"/>
      <c r="Z173" s="554"/>
      <c r="AA173" s="554"/>
      <c r="AB173" s="554"/>
      <c r="AC173" s="554"/>
      <c r="AD173" s="554"/>
      <c r="AE173" s="554"/>
      <c r="AF173" s="554"/>
      <c r="AG173" s="554"/>
    </row>
    <row r="174" spans="1:33" s="490" customFormat="1" ht="15" customHeight="1">
      <c r="A174" s="841"/>
      <c r="B174" s="841"/>
      <c r="C174" s="841"/>
      <c r="D174" s="841"/>
      <c r="E174" s="841"/>
      <c r="F174" s="841"/>
      <c r="G174" s="841"/>
      <c r="H174" s="841"/>
      <c r="I174" s="841"/>
      <c r="J174" s="841"/>
      <c r="K174" s="841"/>
      <c r="L174" s="506"/>
      <c r="M174" s="533" t="s">
        <v>307</v>
      </c>
      <c r="N174" s="517"/>
      <c r="O174" s="513"/>
      <c r="P174" s="513"/>
      <c r="Q174" s="513"/>
      <c r="R174" s="540"/>
      <c r="S174" s="532"/>
      <c r="T174" s="531"/>
      <c r="U174" s="517"/>
      <c r="V174" s="718"/>
      <c r="W174" s="718"/>
      <c r="X174" s="718"/>
      <c r="Y174" s="727"/>
      <c r="Z174" s="726"/>
      <c r="AA174" s="725"/>
      <c r="AB174" s="719"/>
      <c r="AC174" s="726"/>
      <c r="AD174" s="723"/>
      <c r="AE174" s="554"/>
      <c r="AF174" s="554"/>
      <c r="AG174" s="554"/>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49" customFormat="1" ht="22.5">
      <c r="A178" s="1398">
        <v>1</v>
      </c>
      <c r="B178" s="926"/>
      <c r="C178" s="926"/>
      <c r="D178" s="926"/>
      <c r="E178" s="926"/>
      <c r="F178" s="926"/>
      <c r="G178" s="927"/>
      <c r="H178" s="927"/>
      <c r="I178" s="929"/>
      <c r="J178" s="921"/>
      <c r="K178" s="921"/>
      <c r="L178" s="686" t="e">
        <f ca="1">mergeValue(A178)</f>
        <v>#NAME?</v>
      </c>
      <c r="M178" s="608" t="s">
        <v>19</v>
      </c>
      <c r="N178" s="679"/>
      <c r="O178" s="1502"/>
      <c r="P178" s="1503"/>
      <c r="Q178" s="1503"/>
      <c r="R178" s="1503"/>
      <c r="S178" s="1503"/>
      <c r="T178" s="1503"/>
      <c r="U178" s="1503"/>
      <c r="V178" s="1503"/>
      <c r="W178" s="1504"/>
      <c r="X178" s="1089" t="s">
        <v>717</v>
      </c>
      <c r="Y178" s="681"/>
      <c r="Z178" s="681"/>
      <c r="AA178" s="681"/>
      <c r="AB178" s="681"/>
      <c r="AC178" s="681"/>
      <c r="AD178" s="681"/>
      <c r="AE178" s="681"/>
      <c r="AF178" s="681"/>
      <c r="AG178" s="681"/>
    </row>
    <row r="179" spans="1:47" s="649" customFormat="1" ht="22.5">
      <c r="A179" s="1398"/>
      <c r="B179" s="1398">
        <v>1</v>
      </c>
      <c r="C179" s="926"/>
      <c r="D179" s="926"/>
      <c r="E179" s="926"/>
      <c r="F179" s="926"/>
      <c r="G179" s="931"/>
      <c r="H179" s="928"/>
      <c r="I179" s="933"/>
      <c r="J179" s="918"/>
      <c r="K179" s="917"/>
      <c r="L179" s="686" t="e">
        <f ca="1">mergeValue(A179) &amp;"."&amp; mergeValue(B179)</f>
        <v>#NAME?</v>
      </c>
      <c r="M179" s="656" t="s">
        <v>15</v>
      </c>
      <c r="N179" s="679"/>
      <c r="O179" s="1502"/>
      <c r="P179" s="1503"/>
      <c r="Q179" s="1503"/>
      <c r="R179" s="1503"/>
      <c r="S179" s="1503"/>
      <c r="T179" s="1503"/>
      <c r="U179" s="1503"/>
      <c r="V179" s="1503"/>
      <c r="W179" s="1504"/>
      <c r="X179" s="1089" t="s">
        <v>458</v>
      </c>
      <c r="Y179" s="681"/>
      <c r="Z179" s="681"/>
      <c r="AA179" s="681"/>
      <c r="AB179" s="681"/>
      <c r="AC179" s="681"/>
      <c r="AD179" s="681"/>
      <c r="AE179" s="681"/>
      <c r="AF179" s="681"/>
      <c r="AG179" s="681"/>
    </row>
    <row r="180" spans="1:47" s="649" customFormat="1" ht="22.5">
      <c r="A180" s="1398"/>
      <c r="B180" s="1398"/>
      <c r="C180" s="1398">
        <v>1</v>
      </c>
      <c r="D180" s="926"/>
      <c r="E180" s="926"/>
      <c r="F180" s="926"/>
      <c r="G180" s="931"/>
      <c r="H180" s="928"/>
      <c r="I180" s="934"/>
      <c r="J180" s="918"/>
      <c r="K180" s="917"/>
      <c r="L180" s="686" t="e">
        <f ca="1">mergeValue(A180) &amp;"."&amp; mergeValue(B180)&amp;"."&amp; mergeValue(C180)</f>
        <v>#NAME?</v>
      </c>
      <c r="M180" s="657" t="s">
        <v>7</v>
      </c>
      <c r="N180" s="679"/>
      <c r="O180" s="1502"/>
      <c r="P180" s="1503"/>
      <c r="Q180" s="1503"/>
      <c r="R180" s="1503"/>
      <c r="S180" s="1503"/>
      <c r="T180" s="1503"/>
      <c r="U180" s="1503"/>
      <c r="V180" s="1503"/>
      <c r="W180" s="1504"/>
      <c r="X180" s="1089" t="s">
        <v>599</v>
      </c>
      <c r="Y180" s="681"/>
      <c r="Z180" s="681"/>
      <c r="AA180" s="681"/>
      <c r="AB180" s="681"/>
      <c r="AC180" s="681"/>
      <c r="AD180" s="681"/>
      <c r="AE180" s="681"/>
      <c r="AF180" s="681"/>
      <c r="AG180" s="681"/>
    </row>
    <row r="181" spans="1:47" s="649" customFormat="1" ht="22.5">
      <c r="A181" s="1398"/>
      <c r="B181" s="1398"/>
      <c r="C181" s="1398"/>
      <c r="D181" s="1398">
        <v>1</v>
      </c>
      <c r="E181" s="926"/>
      <c r="F181" s="926"/>
      <c r="G181" s="931"/>
      <c r="H181" s="928"/>
      <c r="I181" s="934"/>
      <c r="J181" s="932"/>
      <c r="K181" s="917"/>
      <c r="L181" s="686" t="e">
        <f ca="1">mergeValue(A181) &amp;"."&amp; mergeValue(B181)&amp;"."&amp; mergeValue(C181)&amp;"."&amp; mergeValue(D181)</f>
        <v>#NAME?</v>
      </c>
      <c r="M181" s="658" t="s">
        <v>21</v>
      </c>
      <c r="N181" s="679"/>
      <c r="O181" s="1502"/>
      <c r="P181" s="1503"/>
      <c r="Q181" s="1503"/>
      <c r="R181" s="1503"/>
      <c r="S181" s="1503"/>
      <c r="T181" s="1503"/>
      <c r="U181" s="1503"/>
      <c r="V181" s="1503"/>
      <c r="W181" s="1504"/>
      <c r="X181" s="966" t="s">
        <v>622</v>
      </c>
      <c r="Y181" s="681"/>
      <c r="Z181" s="681"/>
      <c r="AA181" s="681"/>
      <c r="AB181" s="681"/>
      <c r="AC181" s="681"/>
      <c r="AD181" s="681"/>
      <c r="AE181" s="681"/>
      <c r="AF181" s="681"/>
      <c r="AG181" s="681"/>
    </row>
    <row r="182" spans="1:47" s="649" customFormat="1" ht="56.25" customHeight="1">
      <c r="A182" s="1398"/>
      <c r="B182" s="1398"/>
      <c r="C182" s="1398"/>
      <c r="D182" s="1398"/>
      <c r="E182" s="926">
        <v>1</v>
      </c>
      <c r="F182" s="926"/>
      <c r="G182" s="931"/>
      <c r="H182" s="928"/>
      <c r="I182" s="934"/>
      <c r="J182" s="932"/>
      <c r="K182" s="922"/>
      <c r="L182" s="686" t="e">
        <f ca="1">mergeValue(A182) &amp;"."&amp; mergeValue(B182)&amp;"."&amp; mergeValue(C182)&amp;"."&amp; mergeValue(D182)&amp;"."&amp; mergeValue(E182)</f>
        <v>#NAME?</v>
      </c>
      <c r="M182" s="1012"/>
      <c r="N182" s="654"/>
      <c r="O182" s="1014"/>
      <c r="P182" s="1015"/>
      <c r="Q182" s="636"/>
      <c r="R182" s="636"/>
      <c r="S182" s="1031"/>
      <c r="T182" s="617" t="s">
        <v>82</v>
      </c>
      <c r="U182" s="1031"/>
      <c r="V182" s="617" t="s">
        <v>82</v>
      </c>
      <c r="W182" s="688"/>
      <c r="X182" s="1416" t="s">
        <v>746</v>
      </c>
      <c r="Y182" s="681" t="e">
        <f ca="1">strCheckDateTwo(N182:W182)</f>
        <v>#NAME?</v>
      </c>
      <c r="Z182" s="681"/>
      <c r="AA182" s="681"/>
      <c r="AB182" s="681"/>
      <c r="AC182" s="681"/>
      <c r="AD182" s="681"/>
      <c r="AE182" s="681"/>
      <c r="AF182" s="681"/>
      <c r="AG182" s="681"/>
    </row>
    <row r="183" spans="1:47" s="649" customFormat="1" ht="14.25" hidden="1" customHeight="1">
      <c r="A183" s="1398"/>
      <c r="B183" s="1398"/>
      <c r="C183" s="1398"/>
      <c r="D183" s="1398"/>
      <c r="E183" s="926"/>
      <c r="F183" s="926"/>
      <c r="G183" s="931"/>
      <c r="H183" s="928"/>
      <c r="I183" s="934"/>
      <c r="J183" s="932"/>
      <c r="K183" s="922"/>
      <c r="L183" s="677"/>
      <c r="M183" s="664"/>
      <c r="N183" s="613"/>
      <c r="O183" s="613"/>
      <c r="P183" s="613"/>
      <c r="Q183" s="613"/>
      <c r="R183" s="680" t="str">
        <f>S182 &amp; "-" &amp; U182</f>
        <v>-</v>
      </c>
      <c r="S183" s="689"/>
      <c r="T183" s="682"/>
      <c r="U183" s="689"/>
      <c r="V183" s="613"/>
      <c r="W183" s="613"/>
      <c r="X183" s="1417"/>
      <c r="Y183" s="681"/>
      <c r="Z183" s="681"/>
      <c r="AA183" s="681"/>
      <c r="AB183" s="681"/>
      <c r="AC183" s="681"/>
      <c r="AD183" s="681"/>
      <c r="AE183" s="681"/>
      <c r="AF183" s="681"/>
      <c r="AG183" s="681"/>
    </row>
    <row r="184" spans="1:47" s="649" customFormat="1" ht="15" customHeight="1">
      <c r="A184" s="1398"/>
      <c r="B184" s="1398"/>
      <c r="C184" s="1398"/>
      <c r="D184" s="1398"/>
      <c r="E184" s="926"/>
      <c r="F184" s="926"/>
      <c r="G184" s="931"/>
      <c r="H184" s="928"/>
      <c r="I184" s="934"/>
      <c r="J184" s="932"/>
      <c r="K184" s="922"/>
      <c r="L184" s="652"/>
      <c r="M184" s="661" t="s">
        <v>5</v>
      </c>
      <c r="N184" s="659"/>
      <c r="O184" s="655"/>
      <c r="P184" s="655"/>
      <c r="Q184" s="655"/>
      <c r="R184" s="655"/>
      <c r="S184" s="671"/>
      <c r="T184" s="667"/>
      <c r="U184" s="666"/>
      <c r="V184" s="659"/>
      <c r="W184" s="659"/>
      <c r="X184" s="1418"/>
      <c r="Y184" s="681"/>
      <c r="Z184" s="681"/>
      <c r="AA184" s="681"/>
      <c r="AB184" s="681"/>
      <c r="AC184" s="681"/>
      <c r="AD184" s="681"/>
      <c r="AE184" s="681"/>
      <c r="AF184" s="681"/>
      <c r="AG184" s="681"/>
    </row>
    <row r="185" spans="1:47" s="648" customFormat="1" ht="15" customHeight="1">
      <c r="A185" s="1398"/>
      <c r="B185" s="1398"/>
      <c r="C185" s="1398"/>
      <c r="D185" s="930"/>
      <c r="E185" s="930"/>
      <c r="F185" s="930"/>
      <c r="G185" s="931"/>
      <c r="H185" s="930"/>
      <c r="I185" s="934"/>
      <c r="J185" s="920"/>
      <c r="K185" s="924"/>
      <c r="L185" s="652"/>
      <c r="M185" s="660" t="s">
        <v>16</v>
      </c>
      <c r="N185" s="659"/>
      <c r="O185" s="655"/>
      <c r="P185" s="655"/>
      <c r="Q185" s="655"/>
      <c r="R185" s="655"/>
      <c r="S185" s="671"/>
      <c r="T185" s="667"/>
      <c r="U185" s="666"/>
      <c r="V185" s="659"/>
      <c r="W185" s="667"/>
      <c r="X185" s="663"/>
      <c r="Y185" s="683"/>
      <c r="Z185" s="683"/>
      <c r="AA185" s="683"/>
      <c r="AB185" s="683"/>
      <c r="AC185" s="683"/>
      <c r="AD185" s="683"/>
      <c r="AE185" s="683"/>
      <c r="AF185" s="683"/>
      <c r="AG185" s="683"/>
    </row>
    <row r="186" spans="1:47" s="648" customFormat="1" ht="15" customHeight="1">
      <c r="A186" s="1398"/>
      <c r="B186" s="1398"/>
      <c r="C186" s="930"/>
      <c r="D186" s="930"/>
      <c r="E186" s="930"/>
      <c r="F186" s="930"/>
      <c r="G186" s="931"/>
      <c r="H186" s="930"/>
      <c r="I186" s="925"/>
      <c r="J186" s="920"/>
      <c r="K186" s="924"/>
      <c r="L186" s="652"/>
      <c r="M186" s="659" t="s">
        <v>17</v>
      </c>
      <c r="N186" s="659"/>
      <c r="O186" s="655"/>
      <c r="P186" s="655"/>
      <c r="Q186" s="655"/>
      <c r="R186" s="655"/>
      <c r="S186" s="671"/>
      <c r="T186" s="667"/>
      <c r="U186" s="666"/>
      <c r="V186" s="659"/>
      <c r="W186" s="667"/>
      <c r="X186" s="663"/>
      <c r="Y186" s="683"/>
      <c r="Z186" s="683"/>
      <c r="AA186" s="683"/>
      <c r="AB186" s="683"/>
      <c r="AC186" s="683"/>
      <c r="AD186" s="683"/>
      <c r="AE186" s="683"/>
      <c r="AF186" s="683"/>
      <c r="AG186" s="683"/>
    </row>
    <row r="187" spans="1:47" s="648" customFormat="1" ht="15" customHeight="1">
      <c r="A187" s="1398"/>
      <c r="B187" s="930"/>
      <c r="C187" s="930"/>
      <c r="D187" s="930"/>
      <c r="E187" s="930"/>
      <c r="F187" s="930"/>
      <c r="G187" s="931"/>
      <c r="H187" s="930"/>
      <c r="I187" s="925"/>
      <c r="J187" s="920"/>
      <c r="K187" s="924"/>
      <c r="L187" s="652"/>
      <c r="M187" s="662" t="s">
        <v>18</v>
      </c>
      <c r="N187" s="659"/>
      <c r="O187" s="655"/>
      <c r="P187" s="655"/>
      <c r="Q187" s="655"/>
      <c r="R187" s="655"/>
      <c r="S187" s="671"/>
      <c r="T187" s="667"/>
      <c r="U187" s="666"/>
      <c r="V187" s="659"/>
      <c r="W187" s="667"/>
      <c r="X187" s="663"/>
      <c r="Y187" s="683"/>
      <c r="Z187" s="683"/>
      <c r="AA187" s="683"/>
      <c r="AB187" s="683"/>
      <c r="AC187" s="683"/>
      <c r="AD187" s="683"/>
      <c r="AE187" s="683"/>
      <c r="AF187" s="683"/>
      <c r="AG187" s="683"/>
    </row>
    <row r="188" spans="1:47" s="648" customFormat="1" ht="15" customHeight="1">
      <c r="A188" s="916"/>
      <c r="B188" s="916"/>
      <c r="C188" s="916"/>
      <c r="D188" s="916"/>
      <c r="E188" s="916"/>
      <c r="F188" s="916"/>
      <c r="G188" s="923"/>
      <c r="H188" s="924"/>
      <c r="I188" s="919"/>
      <c r="J188" s="920"/>
      <c r="K188" s="916"/>
      <c r="L188" s="652"/>
      <c r="M188" s="668" t="s">
        <v>307</v>
      </c>
      <c r="N188" s="659"/>
      <c r="O188" s="655"/>
      <c r="P188" s="655"/>
      <c r="Q188" s="655"/>
      <c r="R188" s="655"/>
      <c r="S188" s="671"/>
      <c r="T188" s="667"/>
      <c r="U188" s="666"/>
      <c r="V188" s="659"/>
      <c r="W188" s="667"/>
      <c r="X188" s="663"/>
      <c r="Y188" s="683"/>
      <c r="Z188" s="683"/>
      <c r="AA188" s="683"/>
      <c r="AB188" s="683"/>
      <c r="AC188" s="683"/>
      <c r="AD188" s="683"/>
      <c r="AE188" s="683"/>
      <c r="AF188" s="683"/>
      <c r="AG188" s="683"/>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49" customFormat="1" ht="22.5">
      <c r="A192" s="1398">
        <v>1</v>
      </c>
      <c r="B192" s="961"/>
      <c r="C192" s="961"/>
      <c r="D192" s="961"/>
      <c r="E192" s="961"/>
      <c r="F192" s="954"/>
      <c r="G192" s="960"/>
      <c r="H192" s="960"/>
      <c r="I192" s="942"/>
      <c r="J192" s="941"/>
      <c r="K192" s="941"/>
      <c r="L192" s="686" t="e">
        <f ca="1">mergeValue(A192)</f>
        <v>#NAME?</v>
      </c>
      <c r="M192" s="608" t="s">
        <v>19</v>
      </c>
      <c r="N192" s="1505"/>
      <c r="O192" s="1506"/>
      <c r="P192" s="1506"/>
      <c r="Q192" s="1506"/>
      <c r="R192" s="1506"/>
      <c r="S192" s="1506"/>
      <c r="T192" s="1506"/>
      <c r="U192" s="1506"/>
      <c r="V192" s="1506"/>
      <c r="W192" s="1506"/>
      <c r="X192" s="1506"/>
      <c r="Y192" s="1506"/>
      <c r="Z192" s="1506"/>
      <c r="AA192" s="1506"/>
      <c r="AB192" s="1506"/>
      <c r="AC192" s="1506"/>
      <c r="AD192" s="1506"/>
      <c r="AE192" s="1506"/>
      <c r="AF192" s="1507"/>
      <c r="AG192" s="1089" t="s">
        <v>717</v>
      </c>
      <c r="AH192" s="681"/>
      <c r="AI192" s="681"/>
      <c r="AJ192" s="681"/>
      <c r="AK192" s="681"/>
      <c r="AL192" s="681"/>
      <c r="AM192" s="681"/>
      <c r="AN192" s="681"/>
      <c r="AO192" s="681"/>
      <c r="AP192" s="681"/>
      <c r="AQ192" s="681"/>
      <c r="AR192" s="681"/>
    </row>
    <row r="193" spans="1:46" s="649" customFormat="1" ht="22.5">
      <c r="A193" s="1398"/>
      <c r="B193" s="1398">
        <v>1</v>
      </c>
      <c r="C193" s="961"/>
      <c r="D193" s="961"/>
      <c r="E193" s="961"/>
      <c r="F193" s="954"/>
      <c r="G193" s="963"/>
      <c r="H193" s="964"/>
      <c r="I193" s="943"/>
      <c r="J193" s="938"/>
      <c r="K193" s="936"/>
      <c r="L193" s="686" t="e">
        <f ca="1">mergeValue(A193) &amp;"."&amp; mergeValue(B193)</f>
        <v>#NAME?</v>
      </c>
      <c r="M193" s="656" t="s">
        <v>15</v>
      </c>
      <c r="N193" s="1508"/>
      <c r="O193" s="1509"/>
      <c r="P193" s="1509"/>
      <c r="Q193" s="1509"/>
      <c r="R193" s="1509"/>
      <c r="S193" s="1509"/>
      <c r="T193" s="1509"/>
      <c r="U193" s="1509"/>
      <c r="V193" s="1509"/>
      <c r="W193" s="1509"/>
      <c r="X193" s="1509"/>
      <c r="Y193" s="1509"/>
      <c r="Z193" s="1509"/>
      <c r="AA193" s="1509"/>
      <c r="AB193" s="1509"/>
      <c r="AC193" s="1509"/>
      <c r="AD193" s="1509"/>
      <c r="AE193" s="1509"/>
      <c r="AF193" s="1510"/>
      <c r="AG193" s="1089" t="s">
        <v>458</v>
      </c>
      <c r="AH193" s="681"/>
      <c r="AI193" s="681"/>
      <c r="AJ193" s="681"/>
      <c r="AK193" s="681"/>
      <c r="AL193" s="681"/>
      <c r="AM193" s="681"/>
      <c r="AN193" s="681"/>
      <c r="AO193" s="681"/>
      <c r="AP193" s="681"/>
      <c r="AQ193" s="681"/>
      <c r="AR193" s="681"/>
    </row>
    <row r="194" spans="1:46" s="649" customFormat="1" ht="22.5">
      <c r="A194" s="1398"/>
      <c r="B194" s="1398"/>
      <c r="C194" s="1398">
        <v>1</v>
      </c>
      <c r="D194" s="961"/>
      <c r="E194" s="961"/>
      <c r="F194" s="954"/>
      <c r="G194" s="963"/>
      <c r="H194" s="964"/>
      <c r="I194" s="943"/>
      <c r="J194" s="938"/>
      <c r="K194" s="936"/>
      <c r="L194" s="686" t="e">
        <f ca="1">mergeValue(A194) &amp;"."&amp; mergeValue(B194)&amp;"."&amp; mergeValue(C194)</f>
        <v>#NAME?</v>
      </c>
      <c r="M194" s="657" t="s">
        <v>7</v>
      </c>
      <c r="N194" s="1508"/>
      <c r="O194" s="1509"/>
      <c r="P194" s="1509"/>
      <c r="Q194" s="1509"/>
      <c r="R194" s="1509"/>
      <c r="S194" s="1509"/>
      <c r="T194" s="1509"/>
      <c r="U194" s="1509"/>
      <c r="V194" s="1509"/>
      <c r="W194" s="1509"/>
      <c r="X194" s="1509"/>
      <c r="Y194" s="1509"/>
      <c r="Z194" s="1509"/>
      <c r="AA194" s="1509"/>
      <c r="AB194" s="1509"/>
      <c r="AC194" s="1509"/>
      <c r="AD194" s="1509"/>
      <c r="AE194" s="1509"/>
      <c r="AF194" s="1510"/>
      <c r="AG194" s="1089" t="s">
        <v>599</v>
      </c>
      <c r="AH194" s="681"/>
      <c r="AI194" s="681"/>
      <c r="AJ194" s="681"/>
      <c r="AK194" s="681"/>
      <c r="AL194" s="681"/>
      <c r="AM194" s="681"/>
      <c r="AN194" s="681"/>
      <c r="AO194" s="681"/>
      <c r="AP194" s="681"/>
      <c r="AQ194" s="681"/>
      <c r="AR194" s="681"/>
    </row>
    <row r="195" spans="1:46" s="649" customFormat="1" ht="15" customHeight="1">
      <c r="A195" s="1398"/>
      <c r="B195" s="1398"/>
      <c r="C195" s="1398"/>
      <c r="D195" s="1398">
        <v>1</v>
      </c>
      <c r="E195" s="961"/>
      <c r="F195" s="954"/>
      <c r="G195" s="963"/>
      <c r="H195" s="964"/>
      <c r="I195" s="943"/>
      <c r="J195" s="938"/>
      <c r="K195" s="936"/>
      <c r="L195" s="686" t="e">
        <f ca="1">mergeValue(A195) &amp;"."&amp; mergeValue(B195)&amp;"."&amp; mergeValue(C195)&amp;"."&amp; mergeValue(D195)</f>
        <v>#NAME?</v>
      </c>
      <c r="M195" s="658" t="s">
        <v>21</v>
      </c>
      <c r="N195" s="1508"/>
      <c r="O195" s="1509"/>
      <c r="P195" s="1509"/>
      <c r="Q195" s="1509"/>
      <c r="R195" s="1509"/>
      <c r="S195" s="1509"/>
      <c r="T195" s="1509"/>
      <c r="U195" s="1509"/>
      <c r="V195" s="1509"/>
      <c r="W195" s="1509"/>
      <c r="X195" s="1509"/>
      <c r="Y195" s="1509"/>
      <c r="Z195" s="1509"/>
      <c r="AA195" s="1509"/>
      <c r="AB195" s="1509"/>
      <c r="AC195" s="1509"/>
      <c r="AD195" s="1509"/>
      <c r="AE195" s="1509"/>
      <c r="AF195" s="1510"/>
      <c r="AG195" s="1089" t="s">
        <v>622</v>
      </c>
      <c r="AH195" s="681"/>
      <c r="AI195" s="681"/>
      <c r="AJ195" s="681"/>
      <c r="AK195" s="681"/>
      <c r="AL195" s="681"/>
      <c r="AM195" s="681"/>
      <c r="AN195" s="681"/>
      <c r="AO195" s="681"/>
      <c r="AP195" s="681"/>
      <c r="AQ195" s="681"/>
      <c r="AR195" s="681"/>
    </row>
    <row r="196" spans="1:46" s="649" customFormat="1" ht="17.100000000000001" customHeight="1">
      <c r="A196" s="1398"/>
      <c r="B196" s="1398"/>
      <c r="C196" s="1398"/>
      <c r="D196" s="1398"/>
      <c r="E196" s="1398">
        <v>1</v>
      </c>
      <c r="F196" s="954"/>
      <c r="G196" s="963"/>
      <c r="H196" s="964"/>
      <c r="I196" s="965"/>
      <c r="J196" s="955"/>
      <c r="K196" s="1354"/>
      <c r="L196" s="1458" t="e">
        <f ca="1">mergeValue(A196) &amp;"."&amp; mergeValue(B196)&amp;"."&amp; mergeValue(C196)&amp;"."&amp; mergeValue(D196)&amp;"."&amp; mergeValue(E196)</f>
        <v>#NAME?</v>
      </c>
      <c r="M196" s="1459"/>
      <c r="N196" s="1406" t="s">
        <v>82</v>
      </c>
      <c r="O196" s="1465"/>
      <c r="P196" s="1463">
        <v>1</v>
      </c>
      <c r="Q196" s="1531"/>
      <c r="R196" s="1406" t="s">
        <v>82</v>
      </c>
      <c r="S196" s="1465"/>
      <c r="T196" s="1463">
        <v>1</v>
      </c>
      <c r="U196" s="1531"/>
      <c r="V196" s="1406" t="s">
        <v>82</v>
      </c>
      <c r="W196" s="664"/>
      <c r="X196" s="653">
        <v>1</v>
      </c>
      <c r="Y196" s="1035"/>
      <c r="Z196" s="636"/>
      <c r="AA196" s="636"/>
      <c r="AB196" s="1404"/>
      <c r="AC196" s="1406" t="s">
        <v>82</v>
      </c>
      <c r="AD196" s="1404"/>
      <c r="AE196" s="1406" t="s">
        <v>82</v>
      </c>
      <c r="AF196" s="678"/>
      <c r="AG196" s="1460" t="s">
        <v>621</v>
      </c>
      <c r="AH196" s="681" t="e">
        <f ca="1">strCheckDate(Z197:AF197)</f>
        <v>#NAME?</v>
      </c>
      <c r="AI196" s="684" t="str">
        <f>IF(AND(COUNTIF(AJ191:AJ191,AJ196)&gt;1,AJ196&lt;&gt;""),"ErrUnique:HasDoubleConn","")</f>
        <v/>
      </c>
      <c r="AJ196" s="684"/>
      <c r="AK196" s="684"/>
      <c r="AL196" s="684"/>
      <c r="AM196" s="684"/>
      <c r="AN196" s="684"/>
      <c r="AO196" s="681"/>
      <c r="AP196" s="681"/>
      <c r="AQ196" s="681"/>
      <c r="AR196" s="681"/>
    </row>
    <row r="197" spans="1:46" s="649" customFormat="1" ht="17.100000000000001" customHeight="1">
      <c r="A197" s="1398"/>
      <c r="B197" s="1398"/>
      <c r="C197" s="1398"/>
      <c r="D197" s="1398"/>
      <c r="E197" s="1398"/>
      <c r="F197" s="954"/>
      <c r="G197" s="963"/>
      <c r="H197" s="964"/>
      <c r="I197" s="965"/>
      <c r="J197" s="955"/>
      <c r="K197" s="1354"/>
      <c r="L197" s="1458"/>
      <c r="M197" s="1459"/>
      <c r="N197" s="1406"/>
      <c r="O197" s="1465"/>
      <c r="P197" s="1463"/>
      <c r="Q197" s="1531"/>
      <c r="R197" s="1406"/>
      <c r="S197" s="1465"/>
      <c r="T197" s="1463"/>
      <c r="U197" s="1531"/>
      <c r="V197" s="1406"/>
      <c r="W197" s="687"/>
      <c r="X197" s="668"/>
      <c r="Y197" s="668"/>
      <c r="Z197" s="670"/>
      <c r="AA197" s="570" t="str">
        <f>AB196 &amp; "-" &amp; AD196</f>
        <v>-</v>
      </c>
      <c r="AB197" s="1405"/>
      <c r="AC197" s="1406"/>
      <c r="AD197" s="1405"/>
      <c r="AE197" s="1406"/>
      <c r="AF197" s="637"/>
      <c r="AG197" s="1461"/>
      <c r="AH197" s="681"/>
      <c r="AI197" s="684"/>
      <c r="AJ197" s="684"/>
      <c r="AK197" s="684"/>
      <c r="AL197" s="684"/>
      <c r="AM197" s="684"/>
      <c r="AN197" s="684"/>
      <c r="AO197" s="681"/>
      <c r="AP197" s="681"/>
      <c r="AQ197" s="681"/>
      <c r="AR197" s="681"/>
    </row>
    <row r="198" spans="1:46" s="649" customFormat="1" ht="17.100000000000001" customHeight="1">
      <c r="A198" s="1398"/>
      <c r="B198" s="1398"/>
      <c r="C198" s="1398"/>
      <c r="D198" s="1398"/>
      <c r="E198" s="1398"/>
      <c r="F198" s="954"/>
      <c r="G198" s="963"/>
      <c r="H198" s="964"/>
      <c r="I198" s="965"/>
      <c r="J198" s="955"/>
      <c r="K198" s="1354"/>
      <c r="L198" s="1458"/>
      <c r="M198" s="1459"/>
      <c r="N198" s="1406"/>
      <c r="O198" s="1465"/>
      <c r="P198" s="1463"/>
      <c r="Q198" s="1531"/>
      <c r="R198" s="1406"/>
      <c r="S198" s="569"/>
      <c r="T198" s="662"/>
      <c r="U198" s="668"/>
      <c r="V198" s="669"/>
      <c r="W198" s="669"/>
      <c r="X198" s="669"/>
      <c r="Y198" s="669"/>
      <c r="Z198" s="670"/>
      <c r="AA198" s="670"/>
      <c r="AB198" s="671"/>
      <c r="AC198" s="667"/>
      <c r="AD198" s="667"/>
      <c r="AE198" s="671"/>
      <c r="AF198" s="667"/>
      <c r="AG198" s="1461"/>
      <c r="AH198" s="681"/>
      <c r="AI198" s="684"/>
      <c r="AJ198" s="684"/>
      <c r="AK198" s="684"/>
      <c r="AL198" s="684"/>
      <c r="AM198" s="684"/>
      <c r="AN198" s="684"/>
      <c r="AO198" s="681"/>
      <c r="AP198" s="681"/>
      <c r="AQ198" s="681"/>
      <c r="AR198" s="681"/>
    </row>
    <row r="199" spans="1:46" s="649" customFormat="1" ht="17.100000000000001" customHeight="1">
      <c r="A199" s="1398"/>
      <c r="B199" s="1398"/>
      <c r="C199" s="1398"/>
      <c r="D199" s="1398"/>
      <c r="E199" s="1398"/>
      <c r="F199" s="954"/>
      <c r="G199" s="963"/>
      <c r="H199" s="964"/>
      <c r="I199" s="965"/>
      <c r="J199" s="955"/>
      <c r="K199" s="1354"/>
      <c r="L199" s="1458"/>
      <c r="M199" s="1459"/>
      <c r="N199" s="1406"/>
      <c r="O199" s="672"/>
      <c r="P199" s="674"/>
      <c r="Q199" s="673"/>
      <c r="R199" s="669"/>
      <c r="S199" s="669"/>
      <c r="T199" s="669"/>
      <c r="U199" s="669"/>
      <c r="V199" s="669"/>
      <c r="W199" s="669"/>
      <c r="X199" s="669"/>
      <c r="Y199" s="669"/>
      <c r="Z199" s="670"/>
      <c r="AA199" s="670"/>
      <c r="AB199" s="671"/>
      <c r="AC199" s="667"/>
      <c r="AD199" s="667"/>
      <c r="AE199" s="671"/>
      <c r="AF199" s="667"/>
      <c r="AG199" s="1461"/>
      <c r="AH199" s="681"/>
      <c r="AI199" s="684"/>
      <c r="AJ199" s="684"/>
      <c r="AK199" s="684"/>
      <c r="AL199" s="684"/>
      <c r="AM199" s="684"/>
      <c r="AN199" s="684"/>
      <c r="AO199" s="681"/>
      <c r="AP199" s="681"/>
      <c r="AQ199" s="681"/>
      <c r="AR199" s="681"/>
    </row>
    <row r="200" spans="1:46" s="648" customFormat="1" ht="15" customHeight="1">
      <c r="A200" s="1398"/>
      <c r="B200" s="1398"/>
      <c r="C200" s="1398"/>
      <c r="D200" s="1398"/>
      <c r="E200" s="962"/>
      <c r="F200" s="956"/>
      <c r="G200" s="958"/>
      <c r="H200" s="956"/>
      <c r="I200" s="965"/>
      <c r="J200" s="955"/>
      <c r="K200" s="949"/>
      <c r="L200" s="652"/>
      <c r="M200" s="661" t="s">
        <v>5</v>
      </c>
      <c r="N200" s="661"/>
      <c r="O200" s="661"/>
      <c r="P200" s="661"/>
      <c r="Q200" s="661"/>
      <c r="R200" s="661"/>
      <c r="S200" s="661"/>
      <c r="T200" s="661"/>
      <c r="U200" s="661"/>
      <c r="V200" s="661"/>
      <c r="W200" s="661"/>
      <c r="X200" s="661"/>
      <c r="Y200" s="661"/>
      <c r="Z200" s="661"/>
      <c r="AA200" s="661"/>
      <c r="AB200" s="661"/>
      <c r="AC200" s="661"/>
      <c r="AD200" s="661"/>
      <c r="AE200" s="661"/>
      <c r="AF200" s="661"/>
      <c r="AG200" s="1462"/>
      <c r="AH200" s="683"/>
      <c r="AI200" s="683"/>
      <c r="AJ200" s="685"/>
      <c r="AK200" s="685"/>
      <c r="AL200" s="685"/>
      <c r="AM200" s="685"/>
      <c r="AN200" s="685"/>
      <c r="AO200" s="683"/>
      <c r="AP200" s="683"/>
      <c r="AQ200" s="683"/>
      <c r="AR200" s="683"/>
    </row>
    <row r="201" spans="1:46" s="648" customFormat="1" ht="15" customHeight="1">
      <c r="A201" s="1398"/>
      <c r="B201" s="1398"/>
      <c r="C201" s="1398"/>
      <c r="D201" s="962"/>
      <c r="E201" s="962"/>
      <c r="F201" s="956"/>
      <c r="G201" s="963"/>
      <c r="H201" s="956"/>
      <c r="I201" s="949"/>
      <c r="J201" s="940"/>
      <c r="K201" s="949"/>
      <c r="L201" s="652"/>
      <c r="M201" s="660" t="s">
        <v>16</v>
      </c>
      <c r="N201" s="660"/>
      <c r="O201" s="660"/>
      <c r="P201" s="660"/>
      <c r="Q201" s="660"/>
      <c r="R201" s="660"/>
      <c r="S201" s="660"/>
      <c r="T201" s="660"/>
      <c r="U201" s="660"/>
      <c r="V201" s="660"/>
      <c r="W201" s="660"/>
      <c r="X201" s="660"/>
      <c r="Y201" s="660"/>
      <c r="Z201" s="660"/>
      <c r="AA201" s="660"/>
      <c r="AB201" s="660"/>
      <c r="AC201" s="660"/>
      <c r="AD201" s="660"/>
      <c r="AE201" s="660"/>
      <c r="AF201" s="667"/>
      <c r="AG201" s="663"/>
      <c r="AH201" s="683"/>
      <c r="AI201" s="683"/>
      <c r="AJ201" s="685"/>
      <c r="AK201" s="685"/>
      <c r="AL201" s="685"/>
      <c r="AM201" s="685"/>
      <c r="AN201" s="685"/>
      <c r="AO201" s="683"/>
      <c r="AP201" s="683"/>
      <c r="AQ201" s="683"/>
      <c r="AR201" s="683"/>
    </row>
    <row r="202" spans="1:46" s="648" customFormat="1" ht="15" customHeight="1">
      <c r="A202" s="1398"/>
      <c r="B202" s="1398"/>
      <c r="C202" s="962"/>
      <c r="D202" s="962"/>
      <c r="E202" s="962"/>
      <c r="F202" s="956"/>
      <c r="G202" s="963"/>
      <c r="H202" s="956"/>
      <c r="I202" s="949"/>
      <c r="J202" s="940"/>
      <c r="K202" s="949"/>
      <c r="L202" s="652"/>
      <c r="M202" s="659" t="s">
        <v>17</v>
      </c>
      <c r="N202" s="659"/>
      <c r="O202" s="659"/>
      <c r="P202" s="659"/>
      <c r="Q202" s="659"/>
      <c r="R202" s="659"/>
      <c r="S202" s="659"/>
      <c r="T202" s="659"/>
      <c r="U202" s="659"/>
      <c r="V202" s="659"/>
      <c r="W202" s="659"/>
      <c r="X202" s="659"/>
      <c r="Y202" s="659"/>
      <c r="Z202" s="655"/>
      <c r="AA202" s="655"/>
      <c r="AB202" s="671"/>
      <c r="AC202" s="667"/>
      <c r="AD202" s="666"/>
      <c r="AE202" s="659"/>
      <c r="AF202" s="667"/>
      <c r="AG202" s="663"/>
      <c r="AH202" s="683"/>
      <c r="AI202" s="683"/>
      <c r="AJ202" s="683"/>
      <c r="AK202" s="683"/>
      <c r="AL202" s="683"/>
      <c r="AM202" s="683"/>
      <c r="AN202" s="683"/>
      <c r="AO202" s="683"/>
      <c r="AP202" s="683"/>
      <c r="AQ202" s="683"/>
      <c r="AR202" s="683"/>
    </row>
    <row r="203" spans="1:46" s="648" customFormat="1" ht="15" customHeight="1">
      <c r="A203" s="1398"/>
      <c r="B203" s="962"/>
      <c r="C203" s="962"/>
      <c r="D203" s="962"/>
      <c r="E203" s="962"/>
      <c r="F203" s="956"/>
      <c r="G203" s="963"/>
      <c r="H203" s="956"/>
      <c r="I203" s="949"/>
      <c r="J203" s="940"/>
      <c r="K203" s="949"/>
      <c r="L203" s="652"/>
      <c r="M203" s="662" t="s">
        <v>18</v>
      </c>
      <c r="N203" s="662"/>
      <c r="O203" s="662"/>
      <c r="P203" s="662"/>
      <c r="Q203" s="662"/>
      <c r="R203" s="662"/>
      <c r="S203" s="662"/>
      <c r="T203" s="662"/>
      <c r="U203" s="662"/>
      <c r="V203" s="662"/>
      <c r="W203" s="662"/>
      <c r="X203" s="662"/>
      <c r="Y203" s="662"/>
      <c r="Z203" s="655"/>
      <c r="AA203" s="655"/>
      <c r="AB203" s="671"/>
      <c r="AC203" s="667"/>
      <c r="AD203" s="666"/>
      <c r="AE203" s="659"/>
      <c r="AF203" s="667"/>
      <c r="AG203" s="663"/>
      <c r="AH203" s="683"/>
      <c r="AI203" s="683"/>
      <c r="AJ203" s="683"/>
      <c r="AK203" s="683"/>
      <c r="AL203" s="683"/>
      <c r="AM203" s="683"/>
      <c r="AN203" s="683"/>
      <c r="AO203" s="683"/>
      <c r="AP203" s="683"/>
      <c r="AQ203" s="683"/>
      <c r="AR203" s="683"/>
    </row>
    <row r="204" spans="1:46" s="648" customFormat="1" ht="15" customHeight="1">
      <c r="A204" s="935"/>
      <c r="B204" s="935"/>
      <c r="C204" s="935"/>
      <c r="D204" s="935"/>
      <c r="E204" s="935"/>
      <c r="F204" s="935"/>
      <c r="G204" s="948"/>
      <c r="H204" s="949"/>
      <c r="I204" s="939"/>
      <c r="J204" s="940"/>
      <c r="K204" s="935"/>
      <c r="L204" s="652"/>
      <c r="M204" s="668" t="s">
        <v>307</v>
      </c>
      <c r="N204" s="668"/>
      <c r="O204" s="668"/>
      <c r="P204" s="668"/>
      <c r="Q204" s="668"/>
      <c r="R204" s="668"/>
      <c r="S204" s="668"/>
      <c r="T204" s="668"/>
      <c r="U204" s="668"/>
      <c r="V204" s="668"/>
      <c r="W204" s="668"/>
      <c r="X204" s="668"/>
      <c r="Y204" s="668"/>
      <c r="Z204" s="655"/>
      <c r="AA204" s="655"/>
      <c r="AB204" s="671"/>
      <c r="AC204" s="667"/>
      <c r="AD204" s="666"/>
      <c r="AE204" s="659"/>
      <c r="AF204" s="667"/>
      <c r="AG204" s="663"/>
      <c r="AH204" s="683"/>
      <c r="AI204" s="683"/>
      <c r="AJ204" s="683"/>
      <c r="AK204" s="683"/>
      <c r="AL204" s="683"/>
      <c r="AM204" s="683"/>
      <c r="AN204" s="683"/>
      <c r="AO204" s="683"/>
      <c r="AP204" s="683"/>
      <c r="AQ204" s="683"/>
      <c r="AR204" s="683"/>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400"/>
      <c r="R206" s="150"/>
      <c r="S206" s="150"/>
      <c r="T206" s="150"/>
      <c r="U206" s="1400"/>
      <c r="V206" s="150"/>
      <c r="W206" s="150"/>
      <c r="X206" s="150"/>
      <c r="Y206" s="1032"/>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400"/>
      <c r="R207" s="150"/>
      <c r="S207" s="150"/>
      <c r="T207" s="150"/>
      <c r="U207" s="1400"/>
      <c r="V207" s="150"/>
      <c r="W207" s="150"/>
      <c r="X207" s="150"/>
      <c r="Y207" s="150"/>
      <c r="Z207" s="150"/>
      <c r="AA207" s="150"/>
      <c r="AB207" s="150"/>
      <c r="AC207" s="150"/>
    </row>
    <row r="208" spans="1:46" ht="15" customHeight="1">
      <c r="G208" s="149"/>
      <c r="H208" s="150"/>
      <c r="I208" s="150"/>
      <c r="J208" s="80"/>
      <c r="K208" s="150"/>
      <c r="L208" s="150"/>
      <c r="M208" s="150"/>
      <c r="N208" s="150"/>
      <c r="O208" s="150"/>
      <c r="Q208" s="1400"/>
      <c r="V208" s="150"/>
      <c r="W208" s="150"/>
      <c r="X208" s="150"/>
      <c r="Z208" s="150"/>
      <c r="AA208" s="150"/>
      <c r="AB208" s="150"/>
      <c r="AC208" s="691"/>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2"/>
      <c r="B210" s="692"/>
      <c r="C210" s="692"/>
      <c r="D210" s="692"/>
      <c r="E210" s="692"/>
      <c r="F210" s="692"/>
      <c r="G210" s="695"/>
      <c r="H210" s="696"/>
      <c r="I210" s="696"/>
      <c r="J210" s="693"/>
      <c r="K210" s="696"/>
      <c r="L210" s="696"/>
      <c r="M210" s="696"/>
      <c r="N210" s="1532" t="s">
        <v>83</v>
      </c>
      <c r="O210" s="1465"/>
      <c r="P210" s="1463">
        <v>1</v>
      </c>
      <c r="Q210" s="1533"/>
      <c r="R210" s="1406" t="s">
        <v>82</v>
      </c>
      <c r="S210" s="1500"/>
      <c r="T210" s="1534">
        <v>1</v>
      </c>
      <c r="U210" s="1401"/>
      <c r="V210" s="1406" t="s">
        <v>82</v>
      </c>
      <c r="W210" s="783"/>
      <c r="X210" s="699">
        <v>1</v>
      </c>
      <c r="Y210" s="1032"/>
      <c r="Z210" s="696"/>
      <c r="AA210" s="696"/>
      <c r="AB210" s="696"/>
      <c r="AC210" s="696"/>
      <c r="AD210" s="696"/>
      <c r="AE210" s="692"/>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c r="CB210" s="690"/>
      <c r="CC210" s="690"/>
      <c r="CD210" s="690"/>
      <c r="CE210" s="690"/>
    </row>
    <row r="211" spans="1:83" ht="15" customHeight="1">
      <c r="A211" s="692"/>
      <c r="B211" s="692"/>
      <c r="C211" s="692"/>
      <c r="D211" s="692"/>
      <c r="E211" s="692"/>
      <c r="F211" s="692"/>
      <c r="G211" s="695"/>
      <c r="H211" s="696"/>
      <c r="I211" s="696"/>
      <c r="J211" s="693"/>
      <c r="K211" s="696"/>
      <c r="L211" s="696"/>
      <c r="M211" s="696"/>
      <c r="N211" s="1532"/>
      <c r="O211" s="1465"/>
      <c r="P211" s="1463"/>
      <c r="Q211" s="1533"/>
      <c r="R211" s="1406"/>
      <c r="S211" s="1501"/>
      <c r="T211" s="1535"/>
      <c r="U211" s="1401"/>
      <c r="V211" s="1406"/>
      <c r="W211" s="697"/>
      <c r="X211" s="697"/>
      <c r="Y211" s="697" t="s">
        <v>626</v>
      </c>
      <c r="Z211" s="696"/>
      <c r="AA211" s="696"/>
      <c r="AB211" s="696"/>
      <c r="AC211" s="696"/>
      <c r="AD211" s="696"/>
      <c r="AE211" s="696"/>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c r="CB211" s="690"/>
      <c r="CC211" s="690"/>
      <c r="CD211" s="690"/>
      <c r="CE211" s="690"/>
    </row>
    <row r="212" spans="1:83" ht="15" customHeight="1">
      <c r="A212" s="692"/>
      <c r="B212" s="692"/>
      <c r="C212" s="692"/>
      <c r="D212" s="692"/>
      <c r="E212" s="692"/>
      <c r="F212" s="692"/>
      <c r="G212" s="695"/>
      <c r="H212" s="696"/>
      <c r="I212" s="696"/>
      <c r="J212" s="693"/>
      <c r="K212" s="696"/>
      <c r="L212" s="696"/>
      <c r="M212" s="696"/>
      <c r="N212" s="1532"/>
      <c r="O212" s="1465"/>
      <c r="P212" s="1463"/>
      <c r="Q212" s="1533"/>
      <c r="R212" s="1406"/>
      <c r="S212" s="694"/>
      <c r="T212" s="694"/>
      <c r="U212" s="697" t="s">
        <v>627</v>
      </c>
      <c r="V212" s="782"/>
      <c r="W212" s="698"/>
      <c r="X212" s="698"/>
      <c r="Y212" s="698"/>
      <c r="Z212" s="696"/>
      <c r="AA212" s="696"/>
      <c r="AB212" s="696"/>
      <c r="AC212" s="696"/>
      <c r="AD212" s="696"/>
      <c r="AE212" s="696"/>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c r="CB212" s="690"/>
      <c r="CC212" s="690"/>
      <c r="CD212" s="690"/>
      <c r="CE212" s="690"/>
    </row>
    <row r="213" spans="1:83" ht="15" customHeight="1">
      <c r="A213" s="692"/>
      <c r="B213" s="692"/>
      <c r="C213" s="692"/>
      <c r="D213" s="692"/>
      <c r="E213" s="692"/>
      <c r="F213" s="692"/>
      <c r="G213" s="695"/>
      <c r="H213" s="696"/>
      <c r="I213" s="696"/>
      <c r="J213" s="693"/>
      <c r="K213" s="696"/>
      <c r="L213" s="696"/>
      <c r="M213" s="696"/>
      <c r="N213" s="1406"/>
      <c r="O213" s="780"/>
      <c r="P213" s="780"/>
      <c r="Q213" s="781"/>
      <c r="R213" s="782"/>
      <c r="S213" s="698"/>
      <c r="T213" s="698"/>
      <c r="U213" s="698"/>
      <c r="V213" s="698"/>
      <c r="W213" s="698"/>
      <c r="X213" s="698"/>
      <c r="Y213" s="698"/>
      <c r="Z213" s="696"/>
      <c r="AA213" s="696"/>
      <c r="AB213" s="696"/>
      <c r="AC213" s="696"/>
      <c r="AD213" s="696"/>
      <c r="AE213" s="696"/>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c r="CB213" s="690"/>
      <c r="CC213" s="690"/>
      <c r="CD213" s="690"/>
      <c r="CE213" s="690"/>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3" customFormat="1" ht="18.75" customHeight="1">
      <c r="X216" s="683"/>
      <c r="Y216" s="683"/>
      <c r="Z216" s="683"/>
      <c r="AA216" s="683"/>
      <c r="AB216" s="683"/>
      <c r="AC216" s="683"/>
      <c r="AD216" s="683"/>
      <c r="AE216" s="683"/>
      <c r="AF216" s="683"/>
      <c r="AG216" s="683"/>
      <c r="AH216" s="683"/>
      <c r="AI216" s="683"/>
      <c r="AJ216" s="683"/>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3" customFormat="1" ht="17.100000000000001" customHeight="1">
      <c r="L218" s="116"/>
      <c r="M218" s="116"/>
      <c r="N218" s="116"/>
      <c r="O218" s="116"/>
      <c r="P218" s="116"/>
      <c r="Q218" s="116"/>
      <c r="R218" s="116"/>
      <c r="S218" s="116"/>
      <c r="T218" s="116"/>
      <c r="U218" s="116"/>
      <c r="V218" s="116"/>
      <c r="W218" s="116"/>
      <c r="X218" s="683"/>
      <c r="Y218" s="683"/>
      <c r="Z218" s="683"/>
      <c r="AA218" s="683"/>
      <c r="AB218" s="683"/>
      <c r="AC218" s="683"/>
      <c r="AD218" s="683"/>
      <c r="AE218" s="683"/>
      <c r="AF218" s="683"/>
      <c r="AG218" s="683"/>
      <c r="AH218" s="683"/>
      <c r="AI218" s="683"/>
      <c r="AJ218" s="683"/>
    </row>
    <row r="219" spans="1:83" s="749" customFormat="1" ht="22.5">
      <c r="A219" s="1398">
        <v>1</v>
      </c>
      <c r="B219" s="829"/>
      <c r="C219" s="829"/>
      <c r="D219" s="829"/>
      <c r="E219" s="830"/>
      <c r="F219" s="831"/>
      <c r="G219" s="831"/>
      <c r="H219" s="831"/>
      <c r="I219" s="832"/>
      <c r="J219" s="827"/>
      <c r="K219" s="834"/>
      <c r="L219" s="742" t="e">
        <f ca="1">mergeValue(A219)</f>
        <v>#NAME?</v>
      </c>
      <c r="M219" s="608" t="s">
        <v>19</v>
      </c>
      <c r="N219" s="613"/>
      <c r="O219" s="1497"/>
      <c r="P219" s="1498"/>
      <c r="Q219" s="1498"/>
      <c r="R219" s="1498"/>
      <c r="S219" s="1498"/>
      <c r="T219" s="1498"/>
      <c r="U219" s="1498"/>
      <c r="V219" s="1499"/>
      <c r="W219" s="1121" t="s">
        <v>717</v>
      </c>
      <c r="X219" s="757"/>
      <c r="Y219" s="775"/>
      <c r="Z219" s="775" t="str">
        <f t="shared" ref="Z219:Z232" si="3">IF(M219="","",M219 )</f>
        <v>Наименование тарифа</v>
      </c>
      <c r="AA219" s="775"/>
      <c r="AB219" s="775"/>
      <c r="AC219" s="775"/>
      <c r="AD219" s="757"/>
      <c r="AE219" s="757"/>
      <c r="AF219" s="757"/>
      <c r="AG219" s="757"/>
      <c r="AH219" s="757"/>
      <c r="AI219" s="757"/>
      <c r="AJ219" s="757"/>
    </row>
    <row r="220" spans="1:83" s="749" customFormat="1" ht="22.5">
      <c r="A220" s="1398"/>
      <c r="B220" s="1398">
        <v>1</v>
      </c>
      <c r="C220" s="829"/>
      <c r="D220" s="829"/>
      <c r="E220" s="831"/>
      <c r="F220" s="831"/>
      <c r="G220" s="831"/>
      <c r="H220" s="831"/>
      <c r="I220" s="826"/>
      <c r="J220" s="825"/>
      <c r="K220" s="828"/>
      <c r="L220" s="742" t="e">
        <f ca="1">mergeValue(A220) &amp;"."&amp; mergeValue(B220)</f>
        <v>#NAME?</v>
      </c>
      <c r="M220" s="656" t="s">
        <v>15</v>
      </c>
      <c r="N220" s="613"/>
      <c r="O220" s="1497"/>
      <c r="P220" s="1498"/>
      <c r="Q220" s="1498"/>
      <c r="R220" s="1498"/>
      <c r="S220" s="1498"/>
      <c r="T220" s="1498"/>
      <c r="U220" s="1498"/>
      <c r="V220" s="1499"/>
      <c r="W220" s="1121" t="s">
        <v>458</v>
      </c>
      <c r="X220" s="757"/>
      <c r="Y220" s="775"/>
      <c r="Z220" s="775" t="str">
        <f t="shared" si="3"/>
        <v>Территория действия тарифа</v>
      </c>
      <c r="AA220" s="775"/>
      <c r="AB220" s="775"/>
      <c r="AC220" s="775"/>
      <c r="AD220" s="757"/>
      <c r="AE220" s="757"/>
      <c r="AF220" s="757"/>
      <c r="AG220" s="757"/>
      <c r="AH220" s="757"/>
      <c r="AI220" s="757"/>
      <c r="AJ220" s="757"/>
    </row>
    <row r="221" spans="1:83" s="749" customFormat="1" ht="22.5">
      <c r="A221" s="1398"/>
      <c r="B221" s="1398"/>
      <c r="C221" s="1398">
        <v>1</v>
      </c>
      <c r="D221" s="829"/>
      <c r="E221" s="831"/>
      <c r="F221" s="831"/>
      <c r="G221" s="831"/>
      <c r="H221" s="831"/>
      <c r="I221" s="833"/>
      <c r="J221" s="825"/>
      <c r="K221" s="828"/>
      <c r="L221" s="742" t="e">
        <f ca="1">mergeValue(A221) &amp;"."&amp; mergeValue(B221)&amp;"."&amp; mergeValue(C221)</f>
        <v>#NAME?</v>
      </c>
      <c r="M221" s="657" t="s">
        <v>7</v>
      </c>
      <c r="N221" s="613"/>
      <c r="O221" s="1497"/>
      <c r="P221" s="1498"/>
      <c r="Q221" s="1498"/>
      <c r="R221" s="1498"/>
      <c r="S221" s="1498"/>
      <c r="T221" s="1498"/>
      <c r="U221" s="1498"/>
      <c r="V221" s="1499"/>
      <c r="W221" s="1121" t="s">
        <v>599</v>
      </c>
      <c r="X221" s="757"/>
      <c r="Y221" s="775"/>
      <c r="Z221" s="775" t="str">
        <f t="shared" si="3"/>
        <v xml:space="preserve">Наименование системы теплоснабжения </v>
      </c>
      <c r="AA221" s="775"/>
      <c r="AB221" s="775"/>
      <c r="AC221" s="775"/>
      <c r="AD221" s="757"/>
      <c r="AE221" s="757"/>
      <c r="AF221" s="757"/>
      <c r="AG221" s="757"/>
      <c r="AH221" s="757"/>
      <c r="AI221" s="757"/>
      <c r="AJ221" s="757"/>
    </row>
    <row r="222" spans="1:83" s="749" customFormat="1" ht="22.5">
      <c r="A222" s="1398"/>
      <c r="B222" s="1398"/>
      <c r="C222" s="1398"/>
      <c r="D222" s="1398">
        <v>1</v>
      </c>
      <c r="E222" s="831"/>
      <c r="F222" s="831"/>
      <c r="G222" s="831"/>
      <c r="H222" s="831"/>
      <c r="I222" s="833"/>
      <c r="J222" s="825"/>
      <c r="K222" s="828"/>
      <c r="L222" s="742" t="e">
        <f ca="1">mergeValue(A222) &amp;"."&amp; mergeValue(B222)&amp;"."&amp; mergeValue(C222)&amp;"."&amp; mergeValue(D222)</f>
        <v>#NAME?</v>
      </c>
      <c r="M222" s="658" t="s">
        <v>21</v>
      </c>
      <c r="N222" s="613"/>
      <c r="O222" s="1497"/>
      <c r="P222" s="1498"/>
      <c r="Q222" s="1498"/>
      <c r="R222" s="1498"/>
      <c r="S222" s="1498"/>
      <c r="T222" s="1498"/>
      <c r="U222" s="1498"/>
      <c r="V222" s="1499"/>
      <c r="W222" s="1121" t="s">
        <v>600</v>
      </c>
      <c r="X222" s="757"/>
      <c r="Y222" s="775"/>
      <c r="Z222" s="775" t="str">
        <f t="shared" si="3"/>
        <v xml:space="preserve">Источник тепловой энергии  </v>
      </c>
      <c r="AA222" s="775"/>
      <c r="AB222" s="775"/>
      <c r="AC222" s="775"/>
      <c r="AD222" s="757"/>
      <c r="AE222" s="757"/>
      <c r="AF222" s="757"/>
      <c r="AG222" s="757"/>
      <c r="AH222" s="757"/>
      <c r="AI222" s="757"/>
      <c r="AJ222" s="757"/>
    </row>
    <row r="223" spans="1:83" s="749" customFormat="1" ht="78.75">
      <c r="A223" s="1398"/>
      <c r="B223" s="1398"/>
      <c r="C223" s="1398"/>
      <c r="D223" s="1398"/>
      <c r="E223" s="1398">
        <v>1</v>
      </c>
      <c r="F223" s="831"/>
      <c r="G223" s="831"/>
      <c r="H223" s="829">
        <v>1</v>
      </c>
      <c r="I223" s="1398">
        <v>1</v>
      </c>
      <c r="J223" s="831"/>
      <c r="K223" s="836"/>
      <c r="L223" s="742" t="e">
        <f ca="1">mergeValue(A223) &amp;"."&amp; mergeValue(B223)&amp;"."&amp; mergeValue(C223)&amp;"."&amp; mergeValue(D223)&amp;"."&amp; mergeValue(E223)</f>
        <v>#NAME?</v>
      </c>
      <c r="M223" s="522" t="s">
        <v>8</v>
      </c>
      <c r="N223" s="613"/>
      <c r="O223" s="1401"/>
      <c r="P223" s="1402"/>
      <c r="Q223" s="1402"/>
      <c r="R223" s="1402"/>
      <c r="S223" s="1402"/>
      <c r="T223" s="1402"/>
      <c r="U223" s="1402"/>
      <c r="V223" s="1403"/>
      <c r="W223" s="1121" t="s">
        <v>718</v>
      </c>
      <c r="X223" s="757"/>
      <c r="Y223" s="775"/>
      <c r="Z223" s="775" t="str">
        <f t="shared" si="3"/>
        <v>Схема подключения теплопотребляющей установки к коллектору источника тепловой энергии</v>
      </c>
      <c r="AA223" s="775"/>
      <c r="AB223" s="775"/>
      <c r="AC223" s="775"/>
      <c r="AD223" s="757"/>
      <c r="AE223" s="757"/>
      <c r="AF223" s="757"/>
      <c r="AG223" s="757"/>
      <c r="AH223" s="757"/>
      <c r="AI223" s="757"/>
      <c r="AJ223" s="757"/>
    </row>
    <row r="224" spans="1:83" s="749" customFormat="1" ht="33.75">
      <c r="A224" s="1398"/>
      <c r="B224" s="1398"/>
      <c r="C224" s="1398"/>
      <c r="D224" s="1398"/>
      <c r="E224" s="1398"/>
      <c r="F224" s="1398">
        <v>1</v>
      </c>
      <c r="G224" s="829"/>
      <c r="H224" s="829"/>
      <c r="I224" s="1398"/>
      <c r="J224" s="1398">
        <v>1</v>
      </c>
      <c r="K224" s="837"/>
      <c r="L224" s="742" t="e">
        <f ca="1">mergeValue(A224) &amp;"."&amp; mergeValue(B224)&amp;"."&amp; mergeValue(C224)&amp;"."&amp; mergeValue(D224)&amp;"."&amp; mergeValue(E224)&amp;"."&amp; mergeValue(F224)</f>
        <v>#NAME?</v>
      </c>
      <c r="M224" s="523" t="s">
        <v>9</v>
      </c>
      <c r="N224" s="613"/>
      <c r="O224" s="1401"/>
      <c r="P224" s="1402"/>
      <c r="Q224" s="1402"/>
      <c r="R224" s="1402"/>
      <c r="S224" s="1402"/>
      <c r="T224" s="1402"/>
      <c r="U224" s="1402"/>
      <c r="V224" s="1403"/>
      <c r="W224" s="1121" t="s">
        <v>719</v>
      </c>
      <c r="X224" s="757"/>
      <c r="Y224" s="775"/>
      <c r="Z224" s="775" t="str">
        <f t="shared" si="3"/>
        <v>Группа потребителей</v>
      </c>
      <c r="AA224" s="775"/>
      <c r="AB224" s="775"/>
      <c r="AC224" s="775"/>
      <c r="AD224" s="757"/>
      <c r="AE224" s="757"/>
      <c r="AF224" s="757"/>
      <c r="AG224" s="757"/>
      <c r="AH224" s="757"/>
      <c r="AI224" s="757"/>
      <c r="AJ224" s="757"/>
    </row>
    <row r="225" spans="1:57" s="749" customFormat="1" ht="122.1" customHeight="1">
      <c r="A225" s="1398"/>
      <c r="B225" s="1398"/>
      <c r="C225" s="1398"/>
      <c r="D225" s="1398"/>
      <c r="E225" s="1398"/>
      <c r="F225" s="1398"/>
      <c r="G225" s="829">
        <v>1</v>
      </c>
      <c r="H225" s="829"/>
      <c r="I225" s="1398"/>
      <c r="J225" s="1398"/>
      <c r="K225" s="837">
        <v>1</v>
      </c>
      <c r="L225" s="742" t="e">
        <f ca="1">mergeValue(A225) &amp;"."&amp; mergeValue(B225)&amp;"."&amp; mergeValue(C225)&amp;"."&amp; mergeValue(D225)&amp;"."&amp; mergeValue(E225)&amp;"."&amp; mergeValue(F225)&amp;"."&amp; mergeValue(G225)</f>
        <v>#NAME?</v>
      </c>
      <c r="M225" s="1009"/>
      <c r="N225" s="613"/>
      <c r="O225" s="724"/>
      <c r="P225" s="724"/>
      <c r="Q225" s="724"/>
      <c r="R225" s="1405"/>
      <c r="S225" s="1406" t="s">
        <v>82</v>
      </c>
      <c r="T225" s="1405"/>
      <c r="U225" s="1406" t="s">
        <v>82</v>
      </c>
      <c r="V225" s="724"/>
      <c r="W225" s="1416" t="s">
        <v>720</v>
      </c>
      <c r="X225" s="757" t="e">
        <f ca="1">strCheckDate(O226:V226)</f>
        <v>#NAME?</v>
      </c>
      <c r="Y225" s="775"/>
      <c r="Z225" s="775" t="str">
        <f t="shared" si="3"/>
        <v/>
      </c>
      <c r="AA225" s="775"/>
      <c r="AB225" s="775"/>
      <c r="AC225" s="775"/>
      <c r="AD225" s="757"/>
      <c r="AE225" s="757"/>
      <c r="AF225" s="757"/>
      <c r="AG225" s="757"/>
      <c r="AH225" s="757"/>
      <c r="AI225" s="757"/>
      <c r="AJ225" s="757"/>
    </row>
    <row r="226" spans="1:57" s="749" customFormat="1" ht="14.25" hidden="1" customHeight="1">
      <c r="A226" s="1398"/>
      <c r="B226" s="1398"/>
      <c r="C226" s="1398"/>
      <c r="D226" s="1398"/>
      <c r="E226" s="1398"/>
      <c r="F226" s="1398"/>
      <c r="G226" s="829"/>
      <c r="H226" s="829"/>
      <c r="I226" s="1398"/>
      <c r="J226" s="1398"/>
      <c r="K226" s="837"/>
      <c r="L226" s="750"/>
      <c r="M226" s="613"/>
      <c r="N226" s="613"/>
      <c r="O226" s="724"/>
      <c r="P226" s="724"/>
      <c r="Q226" s="730" t="str">
        <f>R225 &amp; "-" &amp; T225</f>
        <v>-</v>
      </c>
      <c r="R226" s="1405"/>
      <c r="S226" s="1406"/>
      <c r="T226" s="1405"/>
      <c r="U226" s="1406"/>
      <c r="V226" s="724"/>
      <c r="W226" s="1417"/>
      <c r="X226" s="757"/>
      <c r="Y226" s="775"/>
      <c r="Z226" s="775" t="str">
        <f t="shared" si="3"/>
        <v/>
      </c>
      <c r="AA226" s="775"/>
      <c r="AB226" s="775"/>
      <c r="AC226" s="775"/>
      <c r="AD226" s="757"/>
      <c r="AE226" s="757"/>
      <c r="AF226" s="757"/>
      <c r="AG226" s="757"/>
      <c r="AH226" s="757"/>
      <c r="AI226" s="757"/>
      <c r="AJ226" s="757"/>
    </row>
    <row r="227" spans="1:57" s="749" customFormat="1" ht="15" customHeight="1">
      <c r="A227" s="1398"/>
      <c r="B227" s="1398"/>
      <c r="C227" s="1398"/>
      <c r="D227" s="1398"/>
      <c r="E227" s="1398"/>
      <c r="F227" s="1398"/>
      <c r="G227" s="831"/>
      <c r="H227" s="829"/>
      <c r="I227" s="1398"/>
      <c r="J227" s="1398"/>
      <c r="K227" s="836"/>
      <c r="L227" s="652"/>
      <c r="M227" s="525" t="s">
        <v>24</v>
      </c>
      <c r="N227" s="726"/>
      <c r="O227" s="726"/>
      <c r="P227" s="726"/>
      <c r="Q227" s="726"/>
      <c r="R227" s="726"/>
      <c r="S227" s="726"/>
      <c r="T227" s="726"/>
      <c r="U227" s="726"/>
      <c r="V227" s="723"/>
      <c r="W227" s="1418"/>
      <c r="X227" s="757"/>
      <c r="Y227" s="775"/>
      <c r="Z227" s="775" t="str">
        <f t="shared" si="3"/>
        <v>Добавить вид теплоносителя (параметры теплоносителя)</v>
      </c>
      <c r="AA227" s="775"/>
      <c r="AB227" s="775"/>
      <c r="AC227" s="775"/>
      <c r="AD227" s="757"/>
      <c r="AE227" s="757"/>
      <c r="AF227" s="757"/>
      <c r="AG227" s="757"/>
      <c r="AH227" s="757"/>
      <c r="AI227" s="757"/>
      <c r="AJ227" s="757"/>
    </row>
    <row r="228" spans="1:57" s="749" customFormat="1" ht="15" customHeight="1">
      <c r="A228" s="1398"/>
      <c r="B228" s="1398"/>
      <c r="C228" s="1398"/>
      <c r="D228" s="1398"/>
      <c r="E228" s="1398"/>
      <c r="F228" s="831"/>
      <c r="G228" s="831"/>
      <c r="H228" s="829"/>
      <c r="I228" s="1398"/>
      <c r="J228" s="831"/>
      <c r="K228" s="836"/>
      <c r="L228" s="652"/>
      <c r="M228" s="524" t="s">
        <v>10</v>
      </c>
      <c r="N228" s="726"/>
      <c r="O228" s="726"/>
      <c r="P228" s="726"/>
      <c r="Q228" s="726"/>
      <c r="R228" s="726"/>
      <c r="S228" s="726"/>
      <c r="T228" s="726"/>
      <c r="U228" s="725"/>
      <c r="V228" s="726"/>
      <c r="W228" s="632"/>
      <c r="X228" s="757"/>
      <c r="Y228" s="775"/>
      <c r="Z228" s="775" t="str">
        <f t="shared" si="3"/>
        <v>Добавить группу потребителей</v>
      </c>
      <c r="AA228" s="775"/>
      <c r="AB228" s="775"/>
      <c r="AC228" s="775"/>
      <c r="AD228" s="757"/>
      <c r="AE228" s="757"/>
      <c r="AF228" s="757"/>
      <c r="AG228" s="757"/>
      <c r="AH228" s="757"/>
      <c r="AI228" s="757"/>
      <c r="AJ228" s="757"/>
    </row>
    <row r="229" spans="1:57" s="749" customFormat="1" ht="15" customHeight="1">
      <c r="A229" s="1398"/>
      <c r="B229" s="1398"/>
      <c r="C229" s="1398"/>
      <c r="D229" s="1398"/>
      <c r="E229" s="835"/>
      <c r="F229" s="831"/>
      <c r="G229" s="831"/>
      <c r="H229" s="831"/>
      <c r="I229" s="827"/>
      <c r="J229" s="824"/>
      <c r="K229" s="834"/>
      <c r="L229" s="652"/>
      <c r="M229" s="721" t="s">
        <v>11</v>
      </c>
      <c r="N229" s="726"/>
      <c r="O229" s="726"/>
      <c r="P229" s="726"/>
      <c r="Q229" s="726"/>
      <c r="R229" s="726"/>
      <c r="S229" s="726"/>
      <c r="T229" s="726"/>
      <c r="U229" s="725"/>
      <c r="V229" s="726"/>
      <c r="W229" s="632"/>
      <c r="X229" s="757"/>
      <c r="Y229" s="775"/>
      <c r="Z229" s="775" t="str">
        <f t="shared" si="3"/>
        <v>Добавить схему подключения</v>
      </c>
      <c r="AA229" s="775"/>
      <c r="AB229" s="775"/>
      <c r="AC229" s="775"/>
      <c r="AD229" s="757"/>
      <c r="AE229" s="757"/>
      <c r="AF229" s="757"/>
      <c r="AG229" s="757"/>
      <c r="AH229" s="757"/>
      <c r="AI229" s="757"/>
      <c r="AJ229" s="757"/>
    </row>
    <row r="230" spans="1:57" s="749" customFormat="1" ht="15" customHeight="1">
      <c r="A230" s="1398"/>
      <c r="B230" s="1398"/>
      <c r="C230" s="1398"/>
      <c r="D230" s="835"/>
      <c r="E230" s="835"/>
      <c r="F230" s="831"/>
      <c r="G230" s="831"/>
      <c r="H230" s="831"/>
      <c r="I230" s="827"/>
      <c r="J230" s="824"/>
      <c r="K230" s="834"/>
      <c r="L230" s="652"/>
      <c r="M230" s="720" t="s">
        <v>16</v>
      </c>
      <c r="N230" s="726"/>
      <c r="O230" s="726"/>
      <c r="P230" s="726"/>
      <c r="Q230" s="726"/>
      <c r="R230" s="726"/>
      <c r="S230" s="726"/>
      <c r="T230" s="726"/>
      <c r="U230" s="725"/>
      <c r="V230" s="726"/>
      <c r="W230" s="632"/>
      <c r="X230" s="757"/>
      <c r="Y230" s="775"/>
      <c r="Z230" s="775" t="str">
        <f t="shared" si="3"/>
        <v>Добавить источник тепловой энергии</v>
      </c>
      <c r="AA230" s="775"/>
      <c r="AB230" s="775"/>
      <c r="AC230" s="775"/>
      <c r="AD230" s="757"/>
      <c r="AE230" s="757"/>
      <c r="AF230" s="757"/>
      <c r="AG230" s="757"/>
      <c r="AH230" s="757"/>
      <c r="AI230" s="757"/>
      <c r="AJ230" s="757"/>
    </row>
    <row r="231" spans="1:57" s="749" customFormat="1" ht="15" customHeight="1">
      <c r="A231" s="1398"/>
      <c r="B231" s="1398"/>
      <c r="C231" s="835"/>
      <c r="D231" s="835"/>
      <c r="E231" s="835"/>
      <c r="F231" s="835"/>
      <c r="G231" s="840"/>
      <c r="H231" s="827"/>
      <c r="I231" s="838"/>
      <c r="J231" s="824"/>
      <c r="K231" s="839"/>
      <c r="L231" s="652"/>
      <c r="M231" s="719" t="s">
        <v>17</v>
      </c>
      <c r="N231" s="726"/>
      <c r="O231" s="726"/>
      <c r="P231" s="726"/>
      <c r="Q231" s="726"/>
      <c r="R231" s="726"/>
      <c r="S231" s="726"/>
      <c r="T231" s="726"/>
      <c r="U231" s="725"/>
      <c r="V231" s="726"/>
      <c r="W231" s="632"/>
      <c r="X231" s="757"/>
      <c r="Y231" s="775"/>
      <c r="Z231" s="775" t="str">
        <f t="shared" si="3"/>
        <v>Добавить наименование системы теплоснабжения</v>
      </c>
      <c r="AA231" s="775"/>
      <c r="AB231" s="775"/>
      <c r="AC231" s="775"/>
      <c r="AD231" s="757"/>
      <c r="AE231" s="757"/>
      <c r="AF231" s="757"/>
      <c r="AG231" s="757"/>
      <c r="AH231" s="757"/>
      <c r="AI231" s="757"/>
      <c r="AJ231" s="757"/>
    </row>
    <row r="232" spans="1:57" s="749" customFormat="1" ht="15" customHeight="1">
      <c r="A232" s="1398"/>
      <c r="B232" s="835"/>
      <c r="C232" s="835"/>
      <c r="D232" s="835"/>
      <c r="E232" s="835"/>
      <c r="F232" s="835"/>
      <c r="G232" s="840"/>
      <c r="H232" s="827"/>
      <c r="I232" s="827"/>
      <c r="J232" s="824"/>
      <c r="K232" s="834"/>
      <c r="L232" s="652"/>
      <c r="M232" s="694" t="s">
        <v>18</v>
      </c>
      <c r="N232" s="726"/>
      <c r="O232" s="726"/>
      <c r="P232" s="726"/>
      <c r="Q232" s="726"/>
      <c r="R232" s="726"/>
      <c r="S232" s="726"/>
      <c r="T232" s="726"/>
      <c r="U232" s="725"/>
      <c r="V232" s="726"/>
      <c r="W232" s="632"/>
      <c r="X232" s="757"/>
      <c r="Y232" s="775"/>
      <c r="Z232" s="775" t="str">
        <f t="shared" si="3"/>
        <v>Добавить территорию действия тарифа</v>
      </c>
      <c r="AA232" s="775"/>
      <c r="AB232" s="775"/>
      <c r="AC232" s="775"/>
      <c r="AD232" s="757"/>
      <c r="AE232" s="757"/>
      <c r="AF232" s="757"/>
      <c r="AG232" s="757"/>
      <c r="AH232" s="757"/>
      <c r="AI232" s="757"/>
      <c r="AJ232" s="757"/>
    </row>
    <row r="233" spans="1:57" s="703" customFormat="1" ht="15" customHeight="1">
      <c r="A233" s="823"/>
      <c r="B233" s="823"/>
      <c r="C233" s="823"/>
      <c r="D233" s="823"/>
      <c r="E233" s="823"/>
      <c r="F233" s="823"/>
      <c r="G233" s="823"/>
      <c r="H233" s="823"/>
      <c r="I233" s="823"/>
      <c r="J233" s="823"/>
      <c r="K233" s="823"/>
      <c r="L233" s="461"/>
      <c r="M233" s="697" t="s">
        <v>307</v>
      </c>
      <c r="N233" s="726"/>
      <c r="O233" s="726"/>
      <c r="P233" s="726"/>
      <c r="Q233" s="726"/>
      <c r="R233" s="726"/>
      <c r="S233" s="726"/>
      <c r="T233" s="726"/>
      <c r="U233" s="725"/>
      <c r="V233" s="726"/>
      <c r="W233" s="726"/>
      <c r="X233" s="726"/>
      <c r="Y233" s="726"/>
      <c r="Z233" s="726"/>
      <c r="AA233" s="726"/>
      <c r="AB233" s="725"/>
      <c r="AC233" s="726"/>
      <c r="AD233" s="632"/>
      <c r="AE233" s="683"/>
      <c r="AF233" s="683"/>
      <c r="AG233" s="683"/>
      <c r="AH233" s="683"/>
    </row>
    <row r="234" spans="1:57" s="935" customFormat="1" ht="18.75" customHeight="1">
      <c r="X234" s="956"/>
      <c r="Y234" s="956"/>
      <c r="Z234" s="956"/>
      <c r="AA234" s="956"/>
      <c r="AB234" s="956"/>
      <c r="AC234" s="956"/>
      <c r="AD234" s="956"/>
      <c r="AE234" s="956"/>
      <c r="AF234" s="956"/>
      <c r="AG234" s="956"/>
      <c r="AH234" s="956"/>
      <c r="AI234" s="956"/>
      <c r="AJ234" s="956"/>
    </row>
    <row r="235" spans="1:57"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7" s="935" customFormat="1" ht="17.100000000000001" customHeight="1">
      <c r="L236" s="116"/>
      <c r="M236" s="116"/>
      <c r="N236" s="116"/>
      <c r="O236" s="116"/>
      <c r="P236" s="116"/>
      <c r="Q236" s="116"/>
      <c r="R236" s="116"/>
      <c r="S236" s="116"/>
      <c r="T236" s="116"/>
      <c r="U236" s="116"/>
      <c r="V236" s="116"/>
      <c r="W236" s="116"/>
      <c r="X236" s="956"/>
      <c r="Y236" s="956"/>
      <c r="Z236" s="956"/>
      <c r="AA236" s="956"/>
      <c r="AB236" s="956"/>
      <c r="AC236" s="956"/>
      <c r="AD236" s="956"/>
      <c r="AE236" s="956"/>
      <c r="AF236" s="956"/>
      <c r="AG236" s="956"/>
      <c r="AH236" s="956"/>
      <c r="AI236" s="956"/>
      <c r="AJ236" s="956"/>
    </row>
    <row r="237" spans="1:57" s="936" customFormat="1" ht="22.5">
      <c r="A237" s="1398">
        <v>1</v>
      </c>
      <c r="B237" s="961"/>
      <c r="C237" s="961"/>
      <c r="D237" s="961"/>
      <c r="E237" s="927"/>
      <c r="F237" s="972"/>
      <c r="G237" s="972"/>
      <c r="H237" s="972"/>
      <c r="I237" s="929"/>
      <c r="J237" s="925"/>
      <c r="K237" s="909"/>
      <c r="L237" s="976" t="e">
        <f ca="1">mergeValue(A237)</f>
        <v>#NAME?</v>
      </c>
      <c r="M237" s="608" t="s">
        <v>19</v>
      </c>
      <c r="N237" s="613"/>
      <c r="O237" s="1497"/>
      <c r="P237" s="1498"/>
      <c r="Q237" s="1498"/>
      <c r="R237" s="1498"/>
      <c r="S237" s="1498"/>
      <c r="T237" s="1498"/>
      <c r="U237" s="1498"/>
      <c r="V237" s="1498"/>
      <c r="W237" s="1498"/>
      <c r="X237" s="1498"/>
      <c r="Y237" s="1498"/>
      <c r="Z237" s="1498"/>
      <c r="AA237" s="1498"/>
      <c r="AB237" s="1498"/>
      <c r="AC237" s="1498"/>
      <c r="AD237" s="1498"/>
      <c r="AE237" s="1498"/>
      <c r="AF237" s="1498"/>
      <c r="AG237" s="1498"/>
      <c r="AH237" s="1498"/>
      <c r="AI237" s="1498"/>
      <c r="AJ237" s="1498"/>
      <c r="AK237" s="1498"/>
      <c r="AL237" s="1498"/>
      <c r="AM237" s="1498"/>
      <c r="AN237" s="1498"/>
      <c r="AO237" s="1498"/>
      <c r="AP237" s="1498"/>
      <c r="AQ237" s="1499"/>
      <c r="AR237" s="1121" t="s">
        <v>717</v>
      </c>
      <c r="AS237" s="954"/>
      <c r="AT237" s="775"/>
      <c r="AU237" s="775" t="str">
        <f t="shared" ref="AU237:AU250" si="4">IF(M237="","",M237 )</f>
        <v>Наименование тарифа</v>
      </c>
      <c r="AV237" s="775"/>
      <c r="AW237" s="775"/>
      <c r="AX237" s="775"/>
      <c r="AY237" s="954"/>
      <c r="AZ237" s="954"/>
      <c r="BA237" s="954"/>
      <c r="BB237" s="954"/>
      <c r="BC237" s="954"/>
      <c r="BD237" s="954"/>
      <c r="BE237" s="954"/>
    </row>
    <row r="238" spans="1:57" s="936" customFormat="1" ht="22.5">
      <c r="A238" s="1398"/>
      <c r="B238" s="1398">
        <v>1</v>
      </c>
      <c r="C238" s="961"/>
      <c r="D238" s="961"/>
      <c r="E238" s="972"/>
      <c r="F238" s="972"/>
      <c r="G238" s="972"/>
      <c r="H238" s="972"/>
      <c r="I238" s="967"/>
      <c r="J238" s="900"/>
      <c r="K238" s="903"/>
      <c r="L238" s="976" t="e">
        <f ca="1">mergeValue(A238) &amp;"."&amp; mergeValue(B238)</f>
        <v>#NAME?</v>
      </c>
      <c r="M238" s="656" t="s">
        <v>15</v>
      </c>
      <c r="N238" s="613"/>
      <c r="O238" s="1497"/>
      <c r="P238" s="1498"/>
      <c r="Q238" s="1498"/>
      <c r="R238" s="1498"/>
      <c r="S238" s="1498"/>
      <c r="T238" s="1498"/>
      <c r="U238" s="1498"/>
      <c r="V238" s="1498"/>
      <c r="W238" s="1498"/>
      <c r="X238" s="1498"/>
      <c r="Y238" s="1498"/>
      <c r="Z238" s="1498"/>
      <c r="AA238" s="1498"/>
      <c r="AB238" s="1498"/>
      <c r="AC238" s="1498"/>
      <c r="AD238" s="1498"/>
      <c r="AE238" s="1498"/>
      <c r="AF238" s="1498"/>
      <c r="AG238" s="1498"/>
      <c r="AH238" s="1498"/>
      <c r="AI238" s="1498"/>
      <c r="AJ238" s="1498"/>
      <c r="AK238" s="1498"/>
      <c r="AL238" s="1498"/>
      <c r="AM238" s="1498"/>
      <c r="AN238" s="1498"/>
      <c r="AO238" s="1498"/>
      <c r="AP238" s="1498"/>
      <c r="AQ238" s="1499"/>
      <c r="AR238" s="1121" t="s">
        <v>458</v>
      </c>
      <c r="AS238" s="954"/>
      <c r="AT238" s="775"/>
      <c r="AU238" s="775" t="str">
        <f t="shared" si="4"/>
        <v>Территория действия тарифа</v>
      </c>
      <c r="AV238" s="775"/>
      <c r="AW238" s="775"/>
      <c r="AX238" s="775"/>
      <c r="AY238" s="954"/>
      <c r="AZ238" s="954"/>
      <c r="BA238" s="954"/>
      <c r="BB238" s="954"/>
      <c r="BC238" s="954"/>
      <c r="BD238" s="954"/>
      <c r="BE238" s="954"/>
    </row>
    <row r="239" spans="1:57" s="936" customFormat="1" ht="22.5">
      <c r="A239" s="1398"/>
      <c r="B239" s="1398"/>
      <c r="C239" s="1398">
        <v>1</v>
      </c>
      <c r="D239" s="961"/>
      <c r="E239" s="972"/>
      <c r="F239" s="972"/>
      <c r="G239" s="972"/>
      <c r="H239" s="972"/>
      <c r="I239" s="908"/>
      <c r="J239" s="900"/>
      <c r="K239" s="903"/>
      <c r="L239" s="976" t="e">
        <f ca="1">mergeValue(A239) &amp;"."&amp; mergeValue(B239)&amp;"."&amp; mergeValue(C239)</f>
        <v>#NAME?</v>
      </c>
      <c r="M239" s="657" t="s">
        <v>7</v>
      </c>
      <c r="N239" s="613"/>
      <c r="O239" s="1497"/>
      <c r="P239" s="1498"/>
      <c r="Q239" s="1498"/>
      <c r="R239" s="1498"/>
      <c r="S239" s="1498"/>
      <c r="T239" s="1498"/>
      <c r="U239" s="1498"/>
      <c r="V239" s="1498"/>
      <c r="W239" s="1498"/>
      <c r="X239" s="1498"/>
      <c r="Y239" s="1498"/>
      <c r="Z239" s="1498"/>
      <c r="AA239" s="1498"/>
      <c r="AB239" s="1498"/>
      <c r="AC239" s="1498"/>
      <c r="AD239" s="1498"/>
      <c r="AE239" s="1498"/>
      <c r="AF239" s="1498"/>
      <c r="AG239" s="1498"/>
      <c r="AH239" s="1498"/>
      <c r="AI239" s="1498"/>
      <c r="AJ239" s="1498"/>
      <c r="AK239" s="1498"/>
      <c r="AL239" s="1498"/>
      <c r="AM239" s="1498"/>
      <c r="AN239" s="1498"/>
      <c r="AO239" s="1498"/>
      <c r="AP239" s="1498"/>
      <c r="AQ239" s="1499"/>
      <c r="AR239" s="1121" t="s">
        <v>599</v>
      </c>
      <c r="AS239" s="954"/>
      <c r="AT239" s="775"/>
      <c r="AU239" s="775" t="str">
        <f t="shared" si="4"/>
        <v xml:space="preserve">Наименование системы теплоснабжения </v>
      </c>
      <c r="AV239" s="775"/>
      <c r="AW239" s="775"/>
      <c r="AX239" s="775"/>
      <c r="AY239" s="954"/>
      <c r="AZ239" s="954"/>
      <c r="BA239" s="954"/>
      <c r="BB239" s="954"/>
      <c r="BC239" s="954"/>
      <c r="BD239" s="954"/>
      <c r="BE239" s="954"/>
    </row>
    <row r="240" spans="1:57" s="936" customFormat="1" ht="22.5">
      <c r="A240" s="1398"/>
      <c r="B240" s="1398"/>
      <c r="C240" s="1398"/>
      <c r="D240" s="1398">
        <v>1</v>
      </c>
      <c r="E240" s="972"/>
      <c r="F240" s="972"/>
      <c r="G240" s="972"/>
      <c r="H240" s="972"/>
      <c r="I240" s="908"/>
      <c r="J240" s="900"/>
      <c r="K240" s="903"/>
      <c r="L240" s="976" t="e">
        <f ca="1">mergeValue(A240) &amp;"."&amp; mergeValue(B240)&amp;"."&amp; mergeValue(C240)&amp;"."&amp; mergeValue(D240)</f>
        <v>#NAME?</v>
      </c>
      <c r="M240" s="658" t="s">
        <v>21</v>
      </c>
      <c r="N240" s="613"/>
      <c r="O240" s="1497"/>
      <c r="P240" s="1498"/>
      <c r="Q240" s="1498"/>
      <c r="R240" s="1498"/>
      <c r="S240" s="1498"/>
      <c r="T240" s="1498"/>
      <c r="U240" s="1498"/>
      <c r="V240" s="1498"/>
      <c r="W240" s="1498"/>
      <c r="X240" s="1498"/>
      <c r="Y240" s="1498"/>
      <c r="Z240" s="1498"/>
      <c r="AA240" s="1498"/>
      <c r="AB240" s="1498"/>
      <c r="AC240" s="1498"/>
      <c r="AD240" s="1498"/>
      <c r="AE240" s="1498"/>
      <c r="AF240" s="1498"/>
      <c r="AG240" s="1498"/>
      <c r="AH240" s="1498"/>
      <c r="AI240" s="1498"/>
      <c r="AJ240" s="1498"/>
      <c r="AK240" s="1498"/>
      <c r="AL240" s="1498"/>
      <c r="AM240" s="1498"/>
      <c r="AN240" s="1498"/>
      <c r="AO240" s="1498"/>
      <c r="AP240" s="1498"/>
      <c r="AQ240" s="1499"/>
      <c r="AR240" s="1121" t="s">
        <v>600</v>
      </c>
      <c r="AS240" s="954"/>
      <c r="AT240" s="775"/>
      <c r="AU240" s="775" t="str">
        <f t="shared" si="4"/>
        <v xml:space="preserve">Источник тепловой энергии  </v>
      </c>
      <c r="AV240" s="775"/>
      <c r="AW240" s="775"/>
      <c r="AX240" s="775"/>
      <c r="AY240" s="954"/>
      <c r="AZ240" s="954"/>
      <c r="BA240" s="954"/>
      <c r="BB240" s="954"/>
      <c r="BC240" s="954"/>
      <c r="BD240" s="954"/>
      <c r="BE240" s="954"/>
    </row>
    <row r="241" spans="1:57" s="936" customFormat="1" ht="78.75">
      <c r="A241" s="1398"/>
      <c r="B241" s="1398"/>
      <c r="C241" s="1398"/>
      <c r="D241" s="1398"/>
      <c r="E241" s="1398">
        <v>1</v>
      </c>
      <c r="F241" s="972"/>
      <c r="G241" s="972"/>
      <c r="H241" s="961">
        <v>1</v>
      </c>
      <c r="I241" s="1398">
        <v>1</v>
      </c>
      <c r="J241" s="972"/>
      <c r="K241" s="911"/>
      <c r="L241" s="976" t="e">
        <f ca="1">mergeValue(A241) &amp;"."&amp; mergeValue(B241)&amp;"."&amp; mergeValue(C241)&amp;"."&amp; mergeValue(D241)&amp;"."&amp; mergeValue(E241)</f>
        <v>#NAME?</v>
      </c>
      <c r="M241" s="522" t="s">
        <v>8</v>
      </c>
      <c r="N241" s="613"/>
      <c r="O241" s="1401"/>
      <c r="P241" s="1402"/>
      <c r="Q241" s="1402"/>
      <c r="R241" s="1402"/>
      <c r="S241" s="1402"/>
      <c r="T241" s="1402"/>
      <c r="U241" s="1402"/>
      <c r="V241" s="1402"/>
      <c r="W241" s="1402"/>
      <c r="X241" s="1402"/>
      <c r="Y241" s="1402"/>
      <c r="Z241" s="1402"/>
      <c r="AA241" s="1402"/>
      <c r="AB241" s="1402"/>
      <c r="AC241" s="1402"/>
      <c r="AD241" s="1402"/>
      <c r="AE241" s="1402"/>
      <c r="AF241" s="1402"/>
      <c r="AG241" s="1402"/>
      <c r="AH241" s="1402"/>
      <c r="AI241" s="1402"/>
      <c r="AJ241" s="1402"/>
      <c r="AK241" s="1402"/>
      <c r="AL241" s="1402"/>
      <c r="AM241" s="1402"/>
      <c r="AN241" s="1402"/>
      <c r="AO241" s="1402"/>
      <c r="AP241" s="1402"/>
      <c r="AQ241" s="1403"/>
      <c r="AR241" s="1121" t="s">
        <v>718</v>
      </c>
      <c r="AS241" s="954"/>
      <c r="AT241" s="775"/>
      <c r="AU241" s="775" t="str">
        <f t="shared" si="4"/>
        <v>Схема подключения теплопотребляющей установки к коллектору источника тепловой энергии</v>
      </c>
      <c r="AV241" s="775"/>
      <c r="AW241" s="775"/>
      <c r="AX241" s="775"/>
      <c r="AY241" s="954"/>
      <c r="AZ241" s="954"/>
      <c r="BA241" s="954"/>
      <c r="BB241" s="954"/>
      <c r="BC241" s="954"/>
      <c r="BD241" s="954"/>
      <c r="BE241" s="954"/>
    </row>
    <row r="242" spans="1:57" s="936" customFormat="1" ht="33.75">
      <c r="A242" s="1398"/>
      <c r="B242" s="1398"/>
      <c r="C242" s="1398"/>
      <c r="D242" s="1398"/>
      <c r="E242" s="1398"/>
      <c r="F242" s="1398">
        <v>1</v>
      </c>
      <c r="G242" s="961"/>
      <c r="H242" s="961"/>
      <c r="I242" s="1398"/>
      <c r="J242" s="1398">
        <v>1</v>
      </c>
      <c r="K242" s="912"/>
      <c r="L242" s="976" t="e">
        <f ca="1">mergeValue(A242) &amp;"."&amp; mergeValue(B242)&amp;"."&amp; mergeValue(C242)&amp;"."&amp; mergeValue(D242)&amp;"."&amp; mergeValue(E242)&amp;"."&amp; mergeValue(F242)</f>
        <v>#NAME?</v>
      </c>
      <c r="M242" s="523" t="s">
        <v>9</v>
      </c>
      <c r="N242" s="613"/>
      <c r="O242" s="1401"/>
      <c r="P242" s="1402"/>
      <c r="Q242" s="1402"/>
      <c r="R242" s="1402"/>
      <c r="S242" s="1402"/>
      <c r="T242" s="1402"/>
      <c r="U242" s="1402"/>
      <c r="V242" s="1402"/>
      <c r="W242" s="1402"/>
      <c r="X242" s="1402"/>
      <c r="Y242" s="1402"/>
      <c r="Z242" s="1402"/>
      <c r="AA242" s="1402"/>
      <c r="AB242" s="1402"/>
      <c r="AC242" s="1402"/>
      <c r="AD242" s="1402"/>
      <c r="AE242" s="1402"/>
      <c r="AF242" s="1402"/>
      <c r="AG242" s="1402"/>
      <c r="AH242" s="1402"/>
      <c r="AI242" s="1402"/>
      <c r="AJ242" s="1402"/>
      <c r="AK242" s="1402"/>
      <c r="AL242" s="1402"/>
      <c r="AM242" s="1402"/>
      <c r="AN242" s="1402"/>
      <c r="AO242" s="1402"/>
      <c r="AP242" s="1402"/>
      <c r="AQ242" s="1403"/>
      <c r="AR242" s="1121" t="s">
        <v>719</v>
      </c>
      <c r="AS242" s="954"/>
      <c r="AT242" s="775"/>
      <c r="AU242" s="775" t="str">
        <f t="shared" si="4"/>
        <v>Группа потребителей</v>
      </c>
      <c r="AV242" s="775"/>
      <c r="AW242" s="775"/>
      <c r="AX242" s="775"/>
      <c r="AY242" s="954"/>
      <c r="AZ242" s="954"/>
      <c r="BA242" s="954"/>
      <c r="BB242" s="954"/>
      <c r="BC242" s="954"/>
      <c r="BD242" s="954"/>
      <c r="BE242" s="954"/>
    </row>
    <row r="243" spans="1:57" s="936" customFormat="1" ht="122.1" customHeight="1">
      <c r="A243" s="1398"/>
      <c r="B243" s="1398"/>
      <c r="C243" s="1398"/>
      <c r="D243" s="1398"/>
      <c r="E243" s="1398"/>
      <c r="F243" s="1398"/>
      <c r="G243" s="961">
        <v>1</v>
      </c>
      <c r="H243" s="961"/>
      <c r="I243" s="1398"/>
      <c r="J243" s="1398"/>
      <c r="K243" s="912">
        <v>1</v>
      </c>
      <c r="L243" s="976" t="e">
        <f ca="1">mergeValue(A243) &amp;"."&amp; mergeValue(B243)&amp;"."&amp; mergeValue(C243)&amp;"."&amp; mergeValue(D243)&amp;"."&amp; mergeValue(E243)&amp;"."&amp; mergeValue(F243)&amp;"."&amp; mergeValue(G243)</f>
        <v>#NAME?</v>
      </c>
      <c r="M243" s="1009"/>
      <c r="N243" s="613"/>
      <c r="O243" s="1277"/>
      <c r="P243" s="724"/>
      <c r="Q243" s="1033"/>
      <c r="R243" s="1405"/>
      <c r="S243" s="1406" t="s">
        <v>82</v>
      </c>
      <c r="T243" s="1405"/>
      <c r="U243" s="1406" t="s">
        <v>82</v>
      </c>
      <c r="V243" s="1277"/>
      <c r="W243" s="1263"/>
      <c r="X243" s="1286"/>
      <c r="Y243" s="1405"/>
      <c r="Z243" s="1406" t="s">
        <v>82</v>
      </c>
      <c r="AA243" s="1405"/>
      <c r="AB243" s="1406" t="s">
        <v>82</v>
      </c>
      <c r="AC243" s="1277"/>
      <c r="AD243" s="1263"/>
      <c r="AE243" s="1286"/>
      <c r="AF243" s="1405"/>
      <c r="AG243" s="1406" t="s">
        <v>82</v>
      </c>
      <c r="AH243" s="1405"/>
      <c r="AI243" s="1406" t="s">
        <v>82</v>
      </c>
      <c r="AJ243" s="1277"/>
      <c r="AK243" s="1263"/>
      <c r="AL243" s="1286"/>
      <c r="AM243" s="1405"/>
      <c r="AN243" s="1406" t="s">
        <v>82</v>
      </c>
      <c r="AO243" s="1405"/>
      <c r="AP243" s="1406" t="s">
        <v>83</v>
      </c>
      <c r="AQ243" s="724"/>
      <c r="AR243" s="1416" t="s">
        <v>720</v>
      </c>
      <c r="AS243" s="954" t="e">
        <f ca="1">strCheckDate(O244:AQ244)</f>
        <v>#NAME?</v>
      </c>
      <c r="AT243" s="775"/>
      <c r="AU243" s="775" t="str">
        <f t="shared" si="4"/>
        <v/>
      </c>
      <c r="AV243" s="775"/>
      <c r="AW243" s="775"/>
      <c r="AX243" s="775"/>
      <c r="AY243" s="954"/>
      <c r="AZ243" s="954"/>
      <c r="BA243" s="954"/>
      <c r="BB243" s="954"/>
      <c r="BC243" s="954"/>
      <c r="BD243" s="954"/>
      <c r="BE243" s="954"/>
    </row>
    <row r="244" spans="1:57" s="936" customFormat="1" ht="11.25" hidden="1" customHeight="1">
      <c r="A244" s="1398"/>
      <c r="B244" s="1398"/>
      <c r="C244" s="1398"/>
      <c r="D244" s="1398"/>
      <c r="E244" s="1398"/>
      <c r="F244" s="1398"/>
      <c r="G244" s="961"/>
      <c r="H244" s="961"/>
      <c r="I244" s="1398"/>
      <c r="J244" s="1398"/>
      <c r="K244" s="912"/>
      <c r="L244" s="750"/>
      <c r="M244" s="613"/>
      <c r="N244" s="613"/>
      <c r="O244" s="724"/>
      <c r="P244" s="724"/>
      <c r="Q244" s="730" t="str">
        <f>R243 &amp; "-" &amp; T243</f>
        <v>-</v>
      </c>
      <c r="R244" s="1405"/>
      <c r="S244" s="1406"/>
      <c r="T244" s="1405"/>
      <c r="U244" s="1406"/>
      <c r="V244" s="1263"/>
      <c r="W244" s="1263"/>
      <c r="X244" s="1267" t="str">
        <f>Y243 &amp; "-" &amp; AA243</f>
        <v>-</v>
      </c>
      <c r="Y244" s="1405"/>
      <c r="Z244" s="1406"/>
      <c r="AA244" s="1405"/>
      <c r="AB244" s="1406"/>
      <c r="AC244" s="1263"/>
      <c r="AD244" s="1263"/>
      <c r="AE244" s="1267" t="str">
        <f>AF243 &amp; "-" &amp; AH243</f>
        <v>-</v>
      </c>
      <c r="AF244" s="1405"/>
      <c r="AG244" s="1406"/>
      <c r="AH244" s="1405"/>
      <c r="AI244" s="1406"/>
      <c r="AJ244" s="1263"/>
      <c r="AK244" s="1263"/>
      <c r="AL244" s="1267" t="str">
        <f>AM243 &amp; "-" &amp; AO243</f>
        <v>-</v>
      </c>
      <c r="AM244" s="1405"/>
      <c r="AN244" s="1406"/>
      <c r="AO244" s="1405"/>
      <c r="AP244" s="1406"/>
      <c r="AQ244" s="724"/>
      <c r="AR244" s="1417"/>
      <c r="AS244" s="954"/>
      <c r="AT244" s="775"/>
      <c r="AU244" s="775" t="str">
        <f t="shared" si="4"/>
        <v/>
      </c>
      <c r="AV244" s="775"/>
      <c r="AW244" s="775"/>
      <c r="AX244" s="775"/>
      <c r="AY244" s="954"/>
      <c r="AZ244" s="954"/>
      <c r="BA244" s="954"/>
      <c r="BB244" s="954"/>
      <c r="BC244" s="954"/>
      <c r="BD244" s="954"/>
      <c r="BE244" s="954"/>
    </row>
    <row r="245" spans="1:57" s="936" customFormat="1" ht="15" customHeight="1">
      <c r="A245" s="1398"/>
      <c r="B245" s="1398"/>
      <c r="C245" s="1398"/>
      <c r="D245" s="1398"/>
      <c r="E245" s="1398"/>
      <c r="F245" s="1398"/>
      <c r="G245" s="972"/>
      <c r="H245" s="961"/>
      <c r="I245" s="1398"/>
      <c r="J245" s="1398"/>
      <c r="K245" s="911"/>
      <c r="L245" s="652"/>
      <c r="M245" s="525" t="s">
        <v>24</v>
      </c>
      <c r="N245" s="952"/>
      <c r="O245" s="952"/>
      <c r="P245" s="952"/>
      <c r="Q245" s="952"/>
      <c r="R245" s="952"/>
      <c r="S245" s="952"/>
      <c r="T245" s="952"/>
      <c r="U245" s="952"/>
      <c r="V245" s="1193"/>
      <c r="W245" s="1193"/>
      <c r="X245" s="1193"/>
      <c r="Y245" s="1193"/>
      <c r="Z245" s="1193"/>
      <c r="AA245" s="1193"/>
      <c r="AB245" s="1193"/>
      <c r="AC245" s="1193"/>
      <c r="AD245" s="1193"/>
      <c r="AE245" s="1193"/>
      <c r="AF245" s="1193"/>
      <c r="AG245" s="1193"/>
      <c r="AH245" s="1193"/>
      <c r="AI245" s="1193"/>
      <c r="AJ245" s="1193"/>
      <c r="AK245" s="1193"/>
      <c r="AL245" s="1193"/>
      <c r="AM245" s="1193"/>
      <c r="AN245" s="1193"/>
      <c r="AO245" s="1193"/>
      <c r="AP245" s="1193"/>
      <c r="AQ245" s="723"/>
      <c r="AR245" s="1418"/>
      <c r="AS245" s="954"/>
      <c r="AT245" s="775"/>
      <c r="AU245" s="775" t="str">
        <f t="shared" si="4"/>
        <v>Добавить вид теплоносителя (параметры теплоносителя)</v>
      </c>
      <c r="AV245" s="775"/>
      <c r="AW245" s="775"/>
      <c r="AX245" s="775"/>
      <c r="AY245" s="954"/>
      <c r="AZ245" s="954"/>
      <c r="BA245" s="954"/>
      <c r="BB245" s="954"/>
      <c r="BC245" s="954"/>
      <c r="BD245" s="954"/>
      <c r="BE245" s="954"/>
    </row>
    <row r="246" spans="1:57" s="936" customFormat="1" ht="15" customHeight="1">
      <c r="A246" s="1398"/>
      <c r="B246" s="1398"/>
      <c r="C246" s="1398"/>
      <c r="D246" s="1398"/>
      <c r="E246" s="1398"/>
      <c r="F246" s="972"/>
      <c r="G246" s="972"/>
      <c r="H246" s="961"/>
      <c r="I246" s="1398"/>
      <c r="J246" s="972"/>
      <c r="K246" s="911"/>
      <c r="L246" s="652"/>
      <c r="M246" s="524" t="s">
        <v>10</v>
      </c>
      <c r="N246" s="952"/>
      <c r="O246" s="952"/>
      <c r="P246" s="952"/>
      <c r="Q246" s="952"/>
      <c r="R246" s="952"/>
      <c r="S246" s="952"/>
      <c r="T246" s="952"/>
      <c r="U246" s="951"/>
      <c r="V246" s="1193"/>
      <c r="W246" s="1193"/>
      <c r="X246" s="1193"/>
      <c r="Y246" s="1193"/>
      <c r="Z246" s="1193"/>
      <c r="AA246" s="1193"/>
      <c r="AB246" s="1264"/>
      <c r="AC246" s="1193"/>
      <c r="AD246" s="1193"/>
      <c r="AE246" s="1193"/>
      <c r="AF246" s="1193"/>
      <c r="AG246" s="1193"/>
      <c r="AH246" s="1193"/>
      <c r="AI246" s="1264"/>
      <c r="AJ246" s="1193"/>
      <c r="AK246" s="1193"/>
      <c r="AL246" s="1193"/>
      <c r="AM246" s="1193"/>
      <c r="AN246" s="1193"/>
      <c r="AO246" s="1193"/>
      <c r="AP246" s="1264"/>
      <c r="AQ246" s="952"/>
      <c r="AR246" s="632"/>
      <c r="AS246" s="954"/>
      <c r="AT246" s="775"/>
      <c r="AU246" s="775" t="str">
        <f t="shared" si="4"/>
        <v>Добавить группу потребителей</v>
      </c>
      <c r="AV246" s="775"/>
      <c r="AW246" s="775"/>
      <c r="AX246" s="775"/>
      <c r="AY246" s="954"/>
      <c r="AZ246" s="954"/>
      <c r="BA246" s="954"/>
      <c r="BB246" s="954"/>
      <c r="BC246" s="954"/>
      <c r="BD246" s="954"/>
      <c r="BE246" s="954"/>
    </row>
    <row r="247" spans="1:57" s="936" customFormat="1" ht="15" customHeight="1">
      <c r="A247" s="1398"/>
      <c r="B247" s="1398"/>
      <c r="C247" s="1398"/>
      <c r="D247" s="1398"/>
      <c r="E247" s="910"/>
      <c r="F247" s="972"/>
      <c r="G247" s="972"/>
      <c r="H247" s="972"/>
      <c r="I247" s="925"/>
      <c r="J247" s="940"/>
      <c r="K247" s="909"/>
      <c r="L247" s="652"/>
      <c r="M247" s="947" t="s">
        <v>11</v>
      </c>
      <c r="N247" s="952"/>
      <c r="O247" s="952"/>
      <c r="P247" s="952"/>
      <c r="Q247" s="952"/>
      <c r="R247" s="952"/>
      <c r="S247" s="952"/>
      <c r="T247" s="952"/>
      <c r="U247" s="951"/>
      <c r="V247" s="1193"/>
      <c r="W247" s="1193"/>
      <c r="X247" s="1193"/>
      <c r="Y247" s="1193"/>
      <c r="Z247" s="1193"/>
      <c r="AA247" s="1193"/>
      <c r="AB247" s="1264"/>
      <c r="AC247" s="1193"/>
      <c r="AD247" s="1193"/>
      <c r="AE247" s="1193"/>
      <c r="AF247" s="1193"/>
      <c r="AG247" s="1193"/>
      <c r="AH247" s="1193"/>
      <c r="AI247" s="1264"/>
      <c r="AJ247" s="1193"/>
      <c r="AK247" s="1193"/>
      <c r="AL247" s="1193"/>
      <c r="AM247" s="1193"/>
      <c r="AN247" s="1193"/>
      <c r="AO247" s="1193"/>
      <c r="AP247" s="1264"/>
      <c r="AQ247" s="952"/>
      <c r="AR247" s="632"/>
      <c r="AS247" s="954"/>
      <c r="AT247" s="775"/>
      <c r="AU247" s="775" t="str">
        <f t="shared" si="4"/>
        <v>Добавить схему подключения</v>
      </c>
      <c r="AV247" s="775"/>
      <c r="AW247" s="775"/>
      <c r="AX247" s="775"/>
      <c r="AY247" s="954"/>
      <c r="AZ247" s="954"/>
      <c r="BA247" s="954"/>
      <c r="BB247" s="954"/>
      <c r="BC247" s="954"/>
      <c r="BD247" s="954"/>
      <c r="BE247" s="954"/>
    </row>
    <row r="248" spans="1:57" s="936" customFormat="1" ht="15" customHeight="1">
      <c r="A248" s="1398"/>
      <c r="B248" s="1398"/>
      <c r="C248" s="1398"/>
      <c r="D248" s="910"/>
      <c r="E248" s="910"/>
      <c r="F248" s="972"/>
      <c r="G248" s="972"/>
      <c r="H248" s="972"/>
      <c r="I248" s="925"/>
      <c r="J248" s="940"/>
      <c r="K248" s="909"/>
      <c r="L248" s="652"/>
      <c r="M248" s="946" t="s">
        <v>16</v>
      </c>
      <c r="N248" s="952"/>
      <c r="O248" s="952"/>
      <c r="P248" s="952"/>
      <c r="Q248" s="952"/>
      <c r="R248" s="952"/>
      <c r="S248" s="952"/>
      <c r="T248" s="952"/>
      <c r="U248" s="951"/>
      <c r="V248" s="1193"/>
      <c r="W248" s="1193"/>
      <c r="X248" s="1193"/>
      <c r="Y248" s="1193"/>
      <c r="Z248" s="1193"/>
      <c r="AA248" s="1193"/>
      <c r="AB248" s="1264"/>
      <c r="AC248" s="1193"/>
      <c r="AD248" s="1193"/>
      <c r="AE248" s="1193"/>
      <c r="AF248" s="1193"/>
      <c r="AG248" s="1193"/>
      <c r="AH248" s="1193"/>
      <c r="AI248" s="1264"/>
      <c r="AJ248" s="1193"/>
      <c r="AK248" s="1193"/>
      <c r="AL248" s="1193"/>
      <c r="AM248" s="1193"/>
      <c r="AN248" s="1193"/>
      <c r="AO248" s="1193"/>
      <c r="AP248" s="1264"/>
      <c r="AQ248" s="952"/>
      <c r="AR248" s="632"/>
      <c r="AS248" s="954"/>
      <c r="AT248" s="775"/>
      <c r="AU248" s="775" t="str">
        <f t="shared" si="4"/>
        <v>Добавить источник тепловой энергии</v>
      </c>
      <c r="AV248" s="775"/>
      <c r="AW248" s="775"/>
      <c r="AX248" s="775"/>
      <c r="AY248" s="954"/>
      <c r="AZ248" s="954"/>
      <c r="BA248" s="954"/>
      <c r="BB248" s="954"/>
      <c r="BC248" s="954"/>
      <c r="BD248" s="954"/>
      <c r="BE248" s="954"/>
    </row>
    <row r="249" spans="1:57" s="936" customFormat="1" ht="15" customHeight="1">
      <c r="A249" s="1398"/>
      <c r="B249" s="1398"/>
      <c r="C249" s="910"/>
      <c r="D249" s="910"/>
      <c r="E249" s="910"/>
      <c r="F249" s="910"/>
      <c r="G249" s="915"/>
      <c r="H249" s="925"/>
      <c r="I249" s="913"/>
      <c r="J249" s="940"/>
      <c r="K249" s="914"/>
      <c r="L249" s="652"/>
      <c r="M249" s="945" t="s">
        <v>17</v>
      </c>
      <c r="N249" s="952"/>
      <c r="O249" s="952"/>
      <c r="P249" s="952"/>
      <c r="Q249" s="952"/>
      <c r="R249" s="952"/>
      <c r="S249" s="952"/>
      <c r="T249" s="952"/>
      <c r="U249" s="951"/>
      <c r="V249" s="1193"/>
      <c r="W249" s="1193"/>
      <c r="X249" s="1193"/>
      <c r="Y249" s="1193"/>
      <c r="Z249" s="1193"/>
      <c r="AA249" s="1193"/>
      <c r="AB249" s="1264"/>
      <c r="AC249" s="1193"/>
      <c r="AD249" s="1193"/>
      <c r="AE249" s="1193"/>
      <c r="AF249" s="1193"/>
      <c r="AG249" s="1193"/>
      <c r="AH249" s="1193"/>
      <c r="AI249" s="1264"/>
      <c r="AJ249" s="1193"/>
      <c r="AK249" s="1193"/>
      <c r="AL249" s="1193"/>
      <c r="AM249" s="1193"/>
      <c r="AN249" s="1193"/>
      <c r="AO249" s="1193"/>
      <c r="AP249" s="1264"/>
      <c r="AQ249" s="952"/>
      <c r="AR249" s="632"/>
      <c r="AS249" s="954"/>
      <c r="AT249" s="775"/>
      <c r="AU249" s="775" t="str">
        <f t="shared" si="4"/>
        <v>Добавить наименование системы теплоснабжения</v>
      </c>
      <c r="AV249" s="775"/>
      <c r="AW249" s="775"/>
      <c r="AX249" s="775"/>
      <c r="AY249" s="954"/>
      <c r="AZ249" s="954"/>
      <c r="BA249" s="954"/>
      <c r="BB249" s="954"/>
      <c r="BC249" s="954"/>
      <c r="BD249" s="954"/>
      <c r="BE249" s="954"/>
    </row>
    <row r="250" spans="1:57" s="936" customFormat="1" ht="15" customHeight="1">
      <c r="A250" s="1398"/>
      <c r="B250" s="910"/>
      <c r="C250" s="910"/>
      <c r="D250" s="910"/>
      <c r="E250" s="910"/>
      <c r="F250" s="910"/>
      <c r="G250" s="915"/>
      <c r="H250" s="925"/>
      <c r="I250" s="925"/>
      <c r="J250" s="940"/>
      <c r="K250" s="909"/>
      <c r="L250" s="652"/>
      <c r="M250" s="694" t="s">
        <v>18</v>
      </c>
      <c r="N250" s="952"/>
      <c r="O250" s="952"/>
      <c r="P250" s="952"/>
      <c r="Q250" s="952"/>
      <c r="R250" s="952"/>
      <c r="S250" s="952"/>
      <c r="T250" s="952"/>
      <c r="U250" s="951"/>
      <c r="V250" s="1193"/>
      <c r="W250" s="1193"/>
      <c r="X250" s="1193"/>
      <c r="Y250" s="1193"/>
      <c r="Z250" s="1193"/>
      <c r="AA250" s="1193"/>
      <c r="AB250" s="1264"/>
      <c r="AC250" s="1193"/>
      <c r="AD250" s="1193"/>
      <c r="AE250" s="1193"/>
      <c r="AF250" s="1193"/>
      <c r="AG250" s="1193"/>
      <c r="AH250" s="1193"/>
      <c r="AI250" s="1264"/>
      <c r="AJ250" s="1193"/>
      <c r="AK250" s="1193"/>
      <c r="AL250" s="1193"/>
      <c r="AM250" s="1193"/>
      <c r="AN250" s="1193"/>
      <c r="AO250" s="1193"/>
      <c r="AP250" s="1264"/>
      <c r="AQ250" s="952"/>
      <c r="AR250" s="632"/>
      <c r="AS250" s="954"/>
      <c r="AT250" s="775"/>
      <c r="AU250" s="775" t="str">
        <f t="shared" si="4"/>
        <v>Добавить территорию действия тарифа</v>
      </c>
      <c r="AV250" s="775"/>
      <c r="AW250" s="775"/>
      <c r="AX250" s="775"/>
      <c r="AY250" s="954"/>
      <c r="AZ250" s="954"/>
      <c r="BA250" s="954"/>
      <c r="BB250" s="954"/>
      <c r="BC250" s="954"/>
      <c r="BD250" s="954"/>
      <c r="BE250" s="954"/>
    </row>
    <row r="251" spans="1:57" s="935" customFormat="1" ht="15" customHeight="1">
      <c r="L251" s="461"/>
      <c r="M251" s="697" t="s">
        <v>307</v>
      </c>
      <c r="N251" s="952"/>
      <c r="O251" s="952"/>
      <c r="P251" s="952"/>
      <c r="Q251" s="952"/>
      <c r="R251" s="952"/>
      <c r="S251" s="952"/>
      <c r="T251" s="952"/>
      <c r="U251" s="951"/>
      <c r="V251" s="952"/>
      <c r="W251" s="632"/>
      <c r="X251" s="956"/>
      <c r="Y251" s="956"/>
      <c r="Z251" s="956"/>
      <c r="AA251" s="956"/>
      <c r="AB251" s="956"/>
      <c r="AC251" s="956"/>
      <c r="AD251" s="956"/>
      <c r="AE251" s="956"/>
      <c r="AF251" s="956"/>
      <c r="AG251" s="956"/>
      <c r="AH251" s="956"/>
    </row>
    <row r="252" spans="1:57" s="564" customFormat="1" ht="15" customHeight="1">
      <c r="A252" s="563"/>
      <c r="B252" s="563"/>
      <c r="C252" s="563"/>
      <c r="D252" s="563"/>
      <c r="E252" s="563"/>
      <c r="F252" s="563"/>
      <c r="G252" s="562"/>
      <c r="H252" s="563"/>
      <c r="I252" s="383"/>
      <c r="J252" s="646"/>
      <c r="K252" s="383"/>
      <c r="L252" s="565"/>
      <c r="M252" s="640"/>
      <c r="N252" s="736"/>
      <c r="O252" s="736"/>
      <c r="P252" s="736"/>
      <c r="Q252" s="736"/>
      <c r="R252" s="736"/>
      <c r="S252" s="736"/>
      <c r="T252" s="736"/>
      <c r="U252" s="644"/>
      <c r="V252" s="736"/>
      <c r="W252" s="736"/>
      <c r="X252" s="736"/>
      <c r="Y252" s="736"/>
      <c r="Z252" s="736"/>
      <c r="AA252" s="736"/>
      <c r="AB252" s="644"/>
      <c r="AC252" s="736"/>
      <c r="AD252" s="644"/>
      <c r="AE252" s="563"/>
      <c r="AF252" s="563"/>
      <c r="AG252" s="563"/>
      <c r="AH252" s="563"/>
    </row>
    <row r="253" spans="1:57" s="34" customFormat="1" ht="11.25">
      <c r="A253" s="34" t="s">
        <v>275</v>
      </c>
    </row>
    <row r="254" spans="1:57" ht="11.25"/>
    <row r="255" spans="1:57" s="13" customFormat="1" ht="15" customHeight="1">
      <c r="C255" s="160"/>
      <c r="D255" s="117"/>
      <c r="E255" s="1013"/>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6"/>
      <c r="F291" s="1026"/>
      <c r="G291" s="1026"/>
      <c r="H291" s="1026"/>
      <c r="I291" s="1031"/>
      <c r="J291" s="294"/>
      <c r="K291" s="295"/>
      <c r="M291" s="421"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4"/>
      <c r="E295" s="334"/>
      <c r="F295" s="334"/>
      <c r="G295" s="334"/>
      <c r="H295" s="334"/>
      <c r="I295" s="334"/>
      <c r="J295" s="334"/>
      <c r="K295" s="334"/>
      <c r="L295" s="334"/>
      <c r="U295" s="254"/>
    </row>
    <row r="296" spans="1:83" s="257" customFormat="1" ht="15" customHeight="1">
      <c r="A296" s="84"/>
      <c r="B296" s="179" t="s">
        <v>402</v>
      </c>
      <c r="C296" s="1512"/>
      <c r="D296" s="1350">
        <v>1</v>
      </c>
      <c r="E296" s="1400"/>
      <c r="F296" s="328"/>
      <c r="G296" s="181">
        <v>0</v>
      </c>
      <c r="H296" s="333"/>
      <c r="I296" s="242"/>
      <c r="J296" s="370" t="s">
        <v>495</v>
      </c>
      <c r="K296" s="148"/>
      <c r="L296" s="258"/>
      <c r="M296" s="204" t="e">
        <f ca="1">mergeValue(H296)</f>
        <v>#NAME?</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512"/>
      <c r="D297" s="1350"/>
      <c r="E297" s="1400"/>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4"/>
      <c r="G300" s="334"/>
      <c r="H300" s="334"/>
      <c r="I300" s="334"/>
      <c r="J300" s="334"/>
      <c r="K300" s="334"/>
      <c r="L300" s="334"/>
      <c r="Q300" s="260"/>
      <c r="U300" s="254"/>
    </row>
    <row r="301" spans="1:83" s="257" customFormat="1" ht="15" customHeight="1">
      <c r="A301" s="84"/>
      <c r="B301" s="179" t="s">
        <v>402</v>
      </c>
      <c r="C301" s="1513"/>
      <c r="D301" s="241"/>
      <c r="E301" s="423"/>
      <c r="F301" s="1514"/>
      <c r="G301" s="1350">
        <v>0</v>
      </c>
      <c r="H301" s="1511"/>
      <c r="I301" s="242"/>
      <c r="J301" s="370" t="s">
        <v>495</v>
      </c>
      <c r="K301" s="148"/>
      <c r="L301" s="258"/>
      <c r="M301" s="204" t="e">
        <f ca="1">mergeValue(H301)</f>
        <v>#NAME?</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513"/>
      <c r="D302" s="241"/>
      <c r="E302" s="423"/>
      <c r="F302" s="1514"/>
      <c r="G302" s="1350"/>
      <c r="H302" s="1511"/>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4"/>
      <c r="D306" s="253"/>
      <c r="E306" s="424"/>
      <c r="F306" s="253"/>
      <c r="G306" s="253"/>
      <c r="H306" s="253"/>
      <c r="I306" s="213"/>
      <c r="J306" s="181">
        <v>0</v>
      </c>
      <c r="K306" s="373"/>
      <c r="L306" s="239"/>
      <c r="M306" s="204" t="e">
        <f ca="1">mergeValue(H306)</f>
        <v>#NAME?</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7"/>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7"/>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396">
        <v>1</v>
      </c>
      <c r="B336" s="206"/>
      <c r="C336" s="206"/>
      <c r="D336" s="206"/>
      <c r="F336" s="312" t="e">
        <f ca="1">"2." &amp;mergeValue(A336)</f>
        <v>#NAME?</v>
      </c>
      <c r="G336" s="388" t="s">
        <v>472</v>
      </c>
      <c r="H336" s="297"/>
      <c r="I336" s="188" t="s">
        <v>567</v>
      </c>
      <c r="J336" s="311"/>
      <c r="K336" s="206"/>
      <c r="L336" s="206"/>
      <c r="M336" s="206"/>
      <c r="N336" s="206"/>
      <c r="O336" s="206"/>
      <c r="P336" s="206"/>
      <c r="Q336" s="206"/>
      <c r="R336" s="206"/>
      <c r="S336" s="206"/>
      <c r="T336" s="206"/>
    </row>
    <row r="337" spans="1:83" s="182" customFormat="1" ht="90">
      <c r="A337" s="1396"/>
      <c r="B337" s="206"/>
      <c r="C337" s="206"/>
      <c r="D337" s="206"/>
      <c r="F337" s="312" t="e">
        <f ca="1">"3." &amp;mergeValue(A337)</f>
        <v>#NAME?</v>
      </c>
      <c r="G337" s="388" t="s">
        <v>473</v>
      </c>
      <c r="H337" s="297"/>
      <c r="I337" s="188" t="s">
        <v>565</v>
      </c>
      <c r="J337" s="311"/>
      <c r="K337" s="206"/>
      <c r="L337" s="206"/>
      <c r="M337" s="206"/>
      <c r="N337" s="206"/>
      <c r="O337" s="206"/>
      <c r="P337" s="206"/>
      <c r="Q337" s="206"/>
      <c r="R337" s="206"/>
      <c r="S337" s="206"/>
      <c r="T337" s="206"/>
    </row>
    <row r="338" spans="1:83" s="182" customFormat="1" ht="45">
      <c r="A338" s="1396"/>
      <c r="B338" s="206"/>
      <c r="C338" s="206"/>
      <c r="D338" s="206"/>
      <c r="F338" s="312" t="e">
        <f ca="1">"4."&amp;mergeValue(A338)</f>
        <v>#NAME?</v>
      </c>
      <c r="G338" s="388" t="s">
        <v>474</v>
      </c>
      <c r="H338" s="298" t="s">
        <v>448</v>
      </c>
      <c r="I338" s="188"/>
      <c r="J338" s="311"/>
      <c r="K338" s="206"/>
      <c r="L338" s="206"/>
      <c r="M338" s="206"/>
      <c r="N338" s="206"/>
      <c r="O338" s="206"/>
      <c r="P338" s="206"/>
      <c r="Q338" s="206"/>
      <c r="R338" s="206"/>
      <c r="S338" s="206"/>
      <c r="T338" s="206"/>
    </row>
    <row r="339" spans="1:83" s="182" customFormat="1" ht="101.25">
      <c r="A339" s="1396"/>
      <c r="B339" s="1396">
        <v>1</v>
      </c>
      <c r="C339" s="318"/>
      <c r="D339" s="318"/>
      <c r="F339" s="312" t="e">
        <f ca="1">"4."&amp;mergeValue(A339) &amp;"."&amp;mergeValue(B339)</f>
        <v>#NAME?</v>
      </c>
      <c r="G339" s="304" t="s">
        <v>569</v>
      </c>
      <c r="H339" s="297" t="str">
        <f>IF(region_name="","",region_name)</f>
        <v>Ленинградская область</v>
      </c>
      <c r="I339" s="188" t="s">
        <v>477</v>
      </c>
      <c r="J339" s="311"/>
      <c r="K339" s="206"/>
      <c r="L339" s="206"/>
      <c r="M339" s="206"/>
      <c r="N339" s="206"/>
      <c r="O339" s="206"/>
      <c r="P339" s="206"/>
      <c r="Q339" s="206"/>
      <c r="R339" s="206"/>
      <c r="S339" s="206"/>
      <c r="T339" s="206"/>
    </row>
    <row r="340" spans="1:83" s="182" customFormat="1" ht="191.25">
      <c r="A340" s="1396"/>
      <c r="B340" s="1396"/>
      <c r="C340" s="1396">
        <v>1</v>
      </c>
      <c r="D340" s="318"/>
      <c r="F340" s="312" t="e">
        <f ca="1">"4."&amp;mergeValue(A340) &amp;"."&amp;mergeValue(B340)&amp;"."&amp;mergeValue(C340)</f>
        <v>#NAME?</v>
      </c>
      <c r="G340" s="317" t="s">
        <v>475</v>
      </c>
      <c r="H340" s="297"/>
      <c r="I340" s="188" t="s">
        <v>478</v>
      </c>
      <c r="J340" s="311"/>
      <c r="K340" s="206"/>
      <c r="L340" s="206"/>
      <c r="M340" s="206"/>
      <c r="N340" s="206"/>
      <c r="O340" s="206"/>
      <c r="P340" s="206"/>
      <c r="Q340" s="206"/>
      <c r="R340" s="206"/>
      <c r="S340" s="206"/>
      <c r="T340" s="206"/>
    </row>
    <row r="341" spans="1:83" s="182" customFormat="1" ht="33.75" customHeight="1">
      <c r="A341" s="1396"/>
      <c r="B341" s="1396"/>
      <c r="C341" s="1396"/>
      <c r="D341" s="318">
        <v>1</v>
      </c>
      <c r="F341" s="312" t="e">
        <f ca="1">"4."&amp;mergeValue(A341) &amp;"."&amp;mergeValue(B341)&amp;"."&amp;mergeValue(C341)&amp;"."&amp;mergeValue(D341)</f>
        <v>#NAME?</v>
      </c>
      <c r="G341" s="391" t="s">
        <v>476</v>
      </c>
      <c r="H341" s="297"/>
      <c r="I341" s="1397" t="s">
        <v>568</v>
      </c>
      <c r="J341" s="311"/>
      <c r="K341" s="206"/>
      <c r="L341" s="206"/>
      <c r="M341" s="206"/>
      <c r="N341" s="206"/>
      <c r="O341" s="206"/>
      <c r="P341" s="206"/>
      <c r="Q341" s="206"/>
      <c r="R341" s="206"/>
      <c r="S341" s="206"/>
      <c r="T341" s="206"/>
    </row>
    <row r="342" spans="1:83" s="182" customFormat="1" ht="18.75">
      <c r="A342" s="1396"/>
      <c r="B342" s="1396"/>
      <c r="C342" s="1396"/>
      <c r="D342" s="318"/>
      <c r="F342" s="395"/>
      <c r="G342" s="396" t="s">
        <v>4</v>
      </c>
      <c r="H342" s="397"/>
      <c r="I342" s="1397"/>
      <c r="J342" s="311"/>
      <c r="K342" s="206"/>
      <c r="L342" s="206"/>
      <c r="M342" s="206"/>
      <c r="N342" s="206"/>
      <c r="O342" s="206"/>
      <c r="P342" s="206"/>
      <c r="Q342" s="206"/>
      <c r="R342" s="206"/>
      <c r="S342" s="206"/>
      <c r="T342" s="206"/>
    </row>
    <row r="343" spans="1:83" s="182" customFormat="1" ht="18.75">
      <c r="A343" s="1396"/>
      <c r="B343" s="1396"/>
      <c r="C343" s="318"/>
      <c r="D343" s="318"/>
      <c r="F343" s="314"/>
      <c r="G343" s="142" t="s">
        <v>400</v>
      </c>
      <c r="H343" s="315"/>
      <c r="I343" s="316"/>
      <c r="J343" s="311"/>
      <c r="K343" s="206"/>
      <c r="L343" s="206"/>
      <c r="M343" s="206"/>
      <c r="N343" s="206"/>
      <c r="O343" s="206"/>
      <c r="P343" s="206"/>
      <c r="Q343" s="206"/>
      <c r="R343" s="206"/>
      <c r="S343" s="206"/>
      <c r="T343" s="206"/>
    </row>
    <row r="344" spans="1:83" s="182" customFormat="1" ht="18.75">
      <c r="A344" s="1396"/>
      <c r="B344" s="206"/>
      <c r="C344" s="206"/>
      <c r="D344" s="206"/>
      <c r="F344" s="314"/>
      <c r="G344" s="148" t="s">
        <v>482</v>
      </c>
      <c r="H344" s="315"/>
      <c r="I344" s="316"/>
      <c r="J344" s="311"/>
      <c r="K344" s="206"/>
      <c r="L344" s="206"/>
      <c r="M344" s="206"/>
      <c r="N344" s="206"/>
      <c r="O344" s="206"/>
      <c r="P344" s="206"/>
      <c r="Q344" s="206"/>
      <c r="R344" s="206"/>
      <c r="S344" s="206"/>
      <c r="T344" s="206"/>
    </row>
    <row r="345" spans="1:83" s="182" customFormat="1" ht="18.75">
      <c r="A345" s="206"/>
      <c r="B345" s="206"/>
      <c r="C345" s="206"/>
      <c r="D345" s="206"/>
      <c r="F345" s="314"/>
      <c r="G345" s="158" t="s">
        <v>481</v>
      </c>
      <c r="H345" s="315"/>
      <c r="I345" s="316"/>
      <c r="J345" s="311"/>
      <c r="K345" s="206"/>
      <c r="L345" s="206"/>
      <c r="M345" s="206"/>
      <c r="N345" s="206"/>
      <c r="O345" s="206"/>
      <c r="P345" s="206"/>
      <c r="Q345" s="206"/>
      <c r="R345" s="206"/>
      <c r="S345" s="206"/>
      <c r="T345" s="206"/>
    </row>
    <row r="348" spans="1:83" s="1064" customFormat="1" ht="17.100000000000001" customHeight="1">
      <c r="A348" s="1066" t="s">
        <v>700</v>
      </c>
      <c r="B348" s="1066"/>
      <c r="C348" s="1066"/>
      <c r="D348" s="1066"/>
      <c r="E348" s="1066"/>
      <c r="F348" s="1066"/>
      <c r="G348" s="1066"/>
      <c r="H348" s="1066"/>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6"/>
      <c r="AY348" s="1066"/>
      <c r="AZ348" s="1066"/>
      <c r="BA348" s="1066"/>
      <c r="BB348" s="1066"/>
      <c r="BC348" s="1066"/>
      <c r="BD348" s="1066"/>
      <c r="BE348" s="1066"/>
      <c r="BF348" s="1066"/>
      <c r="BG348" s="1066"/>
      <c r="BH348" s="1066"/>
      <c r="BI348" s="1066"/>
      <c r="BJ348" s="1066"/>
      <c r="BK348" s="1066"/>
      <c r="BL348" s="1066"/>
      <c r="BM348" s="1066"/>
      <c r="BN348" s="1066"/>
      <c r="BO348" s="1066"/>
      <c r="BP348" s="1066"/>
      <c r="BQ348" s="1066"/>
      <c r="BR348" s="1066"/>
      <c r="BS348" s="1066"/>
      <c r="BT348" s="1066"/>
      <c r="BU348" s="1066"/>
      <c r="BV348" s="1066"/>
      <c r="BW348" s="1066"/>
      <c r="BX348" s="1066"/>
      <c r="BY348" s="1066"/>
      <c r="BZ348" s="1066"/>
      <c r="CA348" s="1066"/>
      <c r="CB348" s="1066"/>
      <c r="CC348" s="1066"/>
      <c r="CD348" s="1066"/>
      <c r="CE348" s="1066"/>
    </row>
    <row r="349" spans="1:83" s="1064" customFormat="1" ht="17.100000000000001" customHeight="1"/>
    <row r="350" spans="1:83" s="1064" customFormat="1" ht="17.100000000000001" customHeight="1">
      <c r="A350" s="1076"/>
      <c r="B350" s="1086"/>
      <c r="C350" s="1073"/>
      <c r="D350" s="1087"/>
      <c r="E350" s="1098"/>
      <c r="F350" s="1122"/>
      <c r="G350" s="1102"/>
      <c r="H350" s="1099"/>
      <c r="I350" s="1092"/>
      <c r="J350" s="1092"/>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c r="AG350" s="1067"/>
      <c r="AH350" s="1067"/>
      <c r="AI350" s="1067"/>
      <c r="AJ350" s="1067"/>
      <c r="AK350" s="1067"/>
      <c r="AL350" s="1067"/>
      <c r="AM350" s="1067"/>
      <c r="AN350" s="1067"/>
      <c r="AO350" s="1067"/>
      <c r="AP350" s="1067"/>
      <c r="AQ350" s="1067"/>
      <c r="AR350" s="1067"/>
      <c r="AS350" s="1067"/>
      <c r="AT350" s="1067"/>
      <c r="AU350" s="1067"/>
      <c r="AV350" s="1067"/>
      <c r="AW350" s="1067"/>
      <c r="AX350" s="1067"/>
      <c r="AY350" s="1067"/>
      <c r="AZ350" s="1067"/>
      <c r="BA350" s="1067"/>
      <c r="BB350" s="1067"/>
      <c r="BC350" s="1067"/>
      <c r="BD350" s="1067"/>
      <c r="BE350" s="1067"/>
      <c r="BF350" s="1067"/>
      <c r="BG350" s="1067"/>
      <c r="BH350" s="1067"/>
      <c r="BI350" s="1067"/>
      <c r="BJ350" s="1067"/>
      <c r="BK350" s="1067"/>
      <c r="BL350" s="1067"/>
      <c r="BM350" s="1067"/>
      <c r="BN350" s="1067"/>
      <c r="BO350" s="1067"/>
      <c r="BP350" s="1067"/>
      <c r="BQ350" s="1067"/>
      <c r="BR350" s="1067"/>
      <c r="BS350" s="1067"/>
      <c r="BT350" s="1067"/>
      <c r="BU350" s="1067"/>
      <c r="BV350" s="1067"/>
      <c r="BW350" s="1067"/>
      <c r="BX350" s="1067"/>
      <c r="BY350" s="1067"/>
      <c r="BZ350" s="1067"/>
      <c r="CA350" s="1067"/>
      <c r="CB350" s="1067"/>
      <c r="CC350" s="1067"/>
      <c r="CD350" s="1067"/>
      <c r="CE350" s="1067"/>
    </row>
    <row r="351" spans="1:83" s="1064" customFormat="1" ht="17.100000000000001" customHeight="1"/>
    <row r="352" spans="1:83" s="1064" customFormat="1" ht="17.100000000000001" customHeight="1"/>
    <row r="353" spans="1:83" s="1064" customFormat="1" ht="17.100000000000001" customHeight="1">
      <c r="A353" s="1066" t="s">
        <v>701</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c r="AU353" s="1066"/>
      <c r="AV353" s="1066"/>
      <c r="AW353" s="1066"/>
      <c r="AX353" s="1066"/>
      <c r="AY353" s="1066"/>
      <c r="AZ353" s="1066"/>
      <c r="BA353" s="1066"/>
      <c r="BB353" s="1066"/>
      <c r="BC353" s="1066"/>
      <c r="BD353" s="1066"/>
      <c r="BE353" s="1066"/>
      <c r="BF353" s="1066"/>
      <c r="BG353" s="1066"/>
      <c r="BH353" s="1066"/>
      <c r="BI353" s="1066"/>
      <c r="BJ353" s="1066"/>
      <c r="BK353" s="1066"/>
      <c r="BL353" s="1066"/>
      <c r="BM353" s="1066"/>
      <c r="BN353" s="1066"/>
      <c r="BO353" s="1066"/>
      <c r="BP353" s="1066"/>
      <c r="BQ353" s="1066"/>
      <c r="BR353" s="1066"/>
      <c r="BS353" s="1066"/>
      <c r="BT353" s="1066"/>
      <c r="BU353" s="1066"/>
      <c r="BV353" s="1066"/>
      <c r="BW353" s="1066"/>
      <c r="BX353" s="1066"/>
      <c r="BY353" s="1066"/>
      <c r="BZ353" s="1066"/>
      <c r="CA353" s="1066"/>
      <c r="CB353" s="1066"/>
      <c r="CC353" s="1066"/>
      <c r="CD353" s="1066"/>
      <c r="CE353" s="1066"/>
    </row>
    <row r="354" spans="1:83" s="1064" customFormat="1" ht="17.100000000000001" customHeight="1"/>
    <row r="355" spans="1:83" s="1064" customFormat="1" ht="17.100000000000001" customHeight="1">
      <c r="A355" s="1097"/>
      <c r="B355" s="1086"/>
      <c r="C355" s="1073"/>
      <c r="D355" s="1483"/>
      <c r="E355" s="1484"/>
      <c r="F355" s="1485"/>
      <c r="G355" s="1100"/>
      <c r="H355" s="1158"/>
      <c r="I355" s="1157"/>
      <c r="J355" s="1122"/>
      <c r="K355" s="1100" t="s">
        <v>448</v>
      </c>
      <c r="L355" s="1397" t="s">
        <v>702</v>
      </c>
      <c r="M355" s="1147"/>
      <c r="N355" s="1092"/>
      <c r="O355" s="1092"/>
      <c r="P355" s="1067"/>
      <c r="Q355" s="1067"/>
      <c r="R355" s="1067"/>
      <c r="S355" s="1067"/>
      <c r="T355" s="1067"/>
      <c r="U355" s="1067"/>
      <c r="V355" s="1067"/>
      <c r="W355" s="1067"/>
      <c r="X355" s="1067"/>
      <c r="Y355" s="1067"/>
      <c r="Z355" s="1067"/>
      <c r="AA355" s="1067"/>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7"/>
      <c r="BJ355" s="1067"/>
      <c r="BK355" s="1067"/>
      <c r="BL355" s="1067"/>
      <c r="BM355" s="1067"/>
      <c r="BN355" s="1067"/>
      <c r="BO355" s="1067"/>
      <c r="BP355" s="1067"/>
      <c r="BQ355" s="1067"/>
      <c r="BR355" s="1067"/>
      <c r="BS355" s="1067"/>
      <c r="BT355" s="1067"/>
      <c r="BU355" s="1067"/>
      <c r="BV355" s="1067"/>
      <c r="BW355" s="1067"/>
      <c r="BX355" s="1067"/>
      <c r="BY355" s="1067"/>
      <c r="BZ355" s="1067"/>
      <c r="CA355" s="1067"/>
      <c r="CB355" s="1067"/>
      <c r="CC355" s="1067"/>
      <c r="CD355" s="1067"/>
      <c r="CE355" s="1067"/>
    </row>
    <row r="356" spans="1:83" s="1064" customFormat="1" ht="17.100000000000001" customHeight="1">
      <c r="A356" s="1097"/>
      <c r="B356" s="1086"/>
      <c r="C356" s="1073"/>
      <c r="D356" s="1483"/>
      <c r="E356" s="1484"/>
      <c r="F356" s="1485"/>
      <c r="G356" s="1079"/>
      <c r="H356" s="1144" t="s">
        <v>273</v>
      </c>
      <c r="I356" s="1139"/>
      <c r="J356" s="1139"/>
      <c r="K356" s="1137"/>
      <c r="L356" s="1397"/>
      <c r="M356" s="1147"/>
      <c r="N356" s="1092"/>
      <c r="O356" s="1092"/>
      <c r="P356" s="1067"/>
      <c r="Q356" s="1067"/>
      <c r="R356" s="1067"/>
      <c r="S356" s="1067"/>
      <c r="T356" s="1067"/>
      <c r="U356" s="1067"/>
      <c r="V356" s="1067"/>
      <c r="W356" s="1067"/>
      <c r="X356" s="1067"/>
      <c r="Y356" s="1067"/>
      <c r="Z356" s="1067"/>
      <c r="AA356" s="1067"/>
      <c r="AB356" s="1067"/>
      <c r="AC356" s="1067"/>
      <c r="AD356" s="1067"/>
      <c r="AE356" s="1067"/>
      <c r="AF356" s="1067"/>
      <c r="AG356" s="1067"/>
      <c r="AH356" s="1067"/>
      <c r="AI356" s="1067"/>
      <c r="AJ356" s="1067"/>
      <c r="AK356" s="1067"/>
      <c r="AL356" s="1067"/>
      <c r="AM356" s="1067"/>
      <c r="AN356" s="1067"/>
      <c r="AO356" s="1067"/>
      <c r="AP356" s="1067"/>
      <c r="AQ356" s="1067"/>
      <c r="AR356" s="1067"/>
      <c r="AS356" s="1067"/>
      <c r="AT356" s="1067"/>
      <c r="AU356" s="1067"/>
      <c r="AV356" s="1067"/>
      <c r="AW356" s="1067"/>
      <c r="AX356" s="1067"/>
      <c r="AY356" s="1067"/>
      <c r="AZ356" s="1067"/>
      <c r="BA356" s="1067"/>
      <c r="BB356" s="1067"/>
      <c r="BC356" s="1067"/>
      <c r="BD356" s="1067"/>
      <c r="BE356" s="1067"/>
      <c r="BF356" s="1067"/>
      <c r="BG356" s="1067"/>
      <c r="BH356" s="1067"/>
      <c r="BI356" s="1067"/>
      <c r="BJ356" s="1067"/>
      <c r="BK356" s="1067"/>
      <c r="BL356" s="1067"/>
      <c r="BM356" s="1067"/>
      <c r="BN356" s="1067"/>
      <c r="BO356" s="1067"/>
      <c r="BP356" s="1067"/>
      <c r="BQ356" s="1067"/>
      <c r="BR356" s="1067"/>
      <c r="BS356" s="1067"/>
      <c r="BT356" s="1067"/>
      <c r="BU356" s="1067"/>
      <c r="BV356" s="1067"/>
      <c r="BW356" s="1067"/>
      <c r="BX356" s="1067"/>
      <c r="BY356" s="1067"/>
      <c r="BZ356" s="1067"/>
      <c r="CA356" s="1067"/>
      <c r="CB356" s="1067"/>
      <c r="CC356" s="1067"/>
      <c r="CD356" s="1067"/>
      <c r="CE356" s="1067"/>
    </row>
    <row r="357" spans="1:83" s="1064" customFormat="1" ht="17.100000000000001" customHeight="1"/>
    <row r="358" spans="1:83" s="1064" customFormat="1" ht="17.100000000000001" customHeight="1"/>
    <row r="359" spans="1:83" s="1064" customFormat="1" ht="17.100000000000001" customHeight="1">
      <c r="A359" s="1066" t="s">
        <v>703</v>
      </c>
      <c r="B359" s="1066"/>
      <c r="C359" s="1066"/>
      <c r="D359" s="1066"/>
      <c r="E359" s="1066"/>
      <c r="F359" s="1066"/>
      <c r="G359" s="1066"/>
      <c r="H359" s="1066"/>
      <c r="I359" s="1066"/>
      <c r="J359" s="1066"/>
      <c r="K359" s="1066"/>
      <c r="L359" s="1066"/>
      <c r="M359" s="1066"/>
      <c r="N359" s="1066"/>
      <c r="O359" s="1066"/>
    </row>
    <row r="360" spans="1:83" s="1064" customFormat="1" ht="17.100000000000001" customHeight="1"/>
    <row r="361" spans="1:83" s="1064" customFormat="1" ht="17.100000000000001" customHeight="1">
      <c r="A361" s="1097"/>
      <c r="B361" s="1086"/>
      <c r="C361" s="1073"/>
      <c r="D361" s="1483"/>
      <c r="E361" s="1484"/>
      <c r="F361" s="1485"/>
      <c r="G361" s="1100"/>
      <c r="H361" s="1158"/>
      <c r="I361" s="1157"/>
      <c r="J361" s="1161"/>
      <c r="K361" s="1100" t="s">
        <v>448</v>
      </c>
      <c r="L361" s="1397" t="s">
        <v>702</v>
      </c>
      <c r="M361" s="1147"/>
      <c r="N361" s="1092"/>
      <c r="O361" s="1092"/>
    </row>
    <row r="362" spans="1:83" s="1064" customFormat="1" ht="17.100000000000001" customHeight="1">
      <c r="A362" s="1097"/>
      <c r="B362" s="1086"/>
      <c r="C362" s="1073"/>
      <c r="D362" s="1483"/>
      <c r="E362" s="1484"/>
      <c r="F362" s="1485"/>
      <c r="G362" s="1079"/>
      <c r="H362" s="1144" t="s">
        <v>273</v>
      </c>
      <c r="I362" s="1139"/>
      <c r="J362" s="1139"/>
      <c r="K362" s="1137"/>
      <c r="L362" s="1397"/>
      <c r="M362" s="1147"/>
      <c r="N362" s="1092"/>
      <c r="O362" s="1092"/>
    </row>
    <row r="363" spans="1:83" s="1064" customFormat="1" ht="17.100000000000001" customHeight="1"/>
    <row r="364" spans="1:83" s="1064" customFormat="1" ht="17.100000000000001" customHeight="1"/>
    <row r="365" spans="1:83" s="1064" customFormat="1" ht="17.100000000000001" customHeight="1">
      <c r="A365" s="1066" t="s">
        <v>704</v>
      </c>
      <c r="B365" s="1066"/>
      <c r="C365" s="1066"/>
      <c r="D365" s="1066"/>
      <c r="E365" s="1066"/>
      <c r="F365" s="1066"/>
      <c r="G365" s="1066"/>
      <c r="H365" s="1066"/>
      <c r="I365" s="1066"/>
      <c r="J365" s="1066"/>
      <c r="K365" s="1066"/>
      <c r="L365" s="1066"/>
      <c r="M365" s="1066"/>
      <c r="N365" s="1066"/>
      <c r="O365" s="1066"/>
    </row>
    <row r="366" spans="1:83" s="1064" customFormat="1" ht="17.100000000000001" customHeight="1"/>
    <row r="367" spans="1:83" s="1064" customFormat="1" ht="17.100000000000001" customHeight="1">
      <c r="A367" s="1097"/>
      <c r="B367" s="1086"/>
      <c r="C367" s="1073"/>
      <c r="D367" s="1087"/>
      <c r="E367" s="1152"/>
      <c r="F367" s="1153"/>
      <c r="G367" s="1100"/>
      <c r="H367" s="1158"/>
      <c r="I367" s="1157"/>
      <c r="J367" s="1122"/>
      <c r="K367" s="1100" t="s">
        <v>448</v>
      </c>
      <c r="L367" s="1123"/>
      <c r="M367" s="1147"/>
      <c r="N367" s="1092"/>
      <c r="O367" s="1092"/>
    </row>
    <row r="368" spans="1:83" s="1064" customFormat="1" ht="17.100000000000001" customHeight="1"/>
    <row r="369" spans="1:15" s="1064" customFormat="1" ht="17.100000000000001" customHeight="1"/>
    <row r="370" spans="1:15" s="1064" customFormat="1" ht="17.100000000000001" customHeight="1">
      <c r="A370" s="1066" t="s">
        <v>705</v>
      </c>
      <c r="B370" s="1066"/>
      <c r="C370" s="1066"/>
      <c r="D370" s="1066"/>
      <c r="E370" s="1066"/>
      <c r="F370" s="1066"/>
      <c r="G370" s="1066"/>
      <c r="H370" s="1066"/>
      <c r="I370" s="1066"/>
      <c r="J370" s="1066"/>
      <c r="K370" s="1066"/>
      <c r="L370" s="1066"/>
      <c r="M370" s="1066"/>
      <c r="N370" s="1066"/>
      <c r="O370" s="1066"/>
    </row>
    <row r="371" spans="1:15" s="1064" customFormat="1" ht="17.100000000000001" customHeight="1"/>
    <row r="372" spans="1:15" s="1064" customFormat="1" ht="17.100000000000001" customHeight="1">
      <c r="A372" s="1097"/>
      <c r="B372" s="1086"/>
      <c r="C372" s="1073"/>
      <c r="D372" s="1087"/>
      <c r="E372" s="1152"/>
      <c r="F372" s="1153"/>
      <c r="G372" s="1100"/>
      <c r="H372" s="1158"/>
      <c r="I372" s="1157"/>
      <c r="J372" s="1161"/>
      <c r="K372" s="1100" t="s">
        <v>448</v>
      </c>
      <c r="L372" s="1123"/>
      <c r="M372" s="1147"/>
      <c r="N372" s="1092"/>
      <c r="O372" s="1092"/>
    </row>
  </sheetData>
  <sheetProtection formatColumns="0" formatRows="0"/>
  <dataConsolidate/>
  <mergeCells count="330">
    <mergeCell ref="BG109:BG110"/>
    <mergeCell ref="BH109:BH110"/>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AI109:AI110"/>
    <mergeCell ref="AJ109:AJ110"/>
    <mergeCell ref="AK109:AK110"/>
    <mergeCell ref="AL109:AL110"/>
    <mergeCell ref="AI243:AI244"/>
    <mergeCell ref="AM91:AM92"/>
    <mergeCell ref="AN91:AN92"/>
    <mergeCell ref="AO91:AO92"/>
    <mergeCell ref="AP91:AP92"/>
    <mergeCell ref="O85:AQ85"/>
    <mergeCell ref="O86:AQ86"/>
    <mergeCell ref="O87:AQ87"/>
    <mergeCell ref="O88:AQ88"/>
    <mergeCell ref="O89:AQ89"/>
    <mergeCell ref="O90:AQ90"/>
    <mergeCell ref="AG91:AG92"/>
    <mergeCell ref="AH91:AH92"/>
    <mergeCell ref="AI91:AI92"/>
    <mergeCell ref="AA91:AA92"/>
    <mergeCell ref="AB91:AB92"/>
    <mergeCell ref="AF91:AF92"/>
    <mergeCell ref="W225:W227"/>
    <mergeCell ref="O219:V219"/>
    <mergeCell ref="AR243:AR245"/>
    <mergeCell ref="R243:R244"/>
    <mergeCell ref="S243:S244"/>
    <mergeCell ref="T243:T244"/>
    <mergeCell ref="U243:U244"/>
    <mergeCell ref="Y243:Y244"/>
    <mergeCell ref="Z243:Z244"/>
    <mergeCell ref="AA243:AA244"/>
    <mergeCell ref="AB243:AB244"/>
    <mergeCell ref="AM243:AM244"/>
    <mergeCell ref="AN243:AN244"/>
    <mergeCell ref="AO243:AO244"/>
    <mergeCell ref="AP243:AP244"/>
    <mergeCell ref="O237:AQ237"/>
    <mergeCell ref="O238:AQ238"/>
    <mergeCell ref="O239:AQ239"/>
    <mergeCell ref="O240:AQ240"/>
    <mergeCell ref="O241:AQ241"/>
    <mergeCell ref="O242:AQ242"/>
    <mergeCell ref="AF243:AF244"/>
    <mergeCell ref="AG243:AG244"/>
    <mergeCell ref="AH243:AH244"/>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U148:U149"/>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BL110:BL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R91:AR93"/>
    <mergeCell ref="Z109:Z110"/>
    <mergeCell ref="W55:W57"/>
    <mergeCell ref="W73:W75"/>
    <mergeCell ref="U73:U74"/>
    <mergeCell ref="Y109:Y110"/>
    <mergeCell ref="Y91:Y92"/>
    <mergeCell ref="Z91:Z9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70:V70"/>
    <mergeCell ref="O71:V71"/>
    <mergeCell ref="O72:V72"/>
    <mergeCell ref="R130:R131"/>
    <mergeCell ref="R73:R74"/>
    <mergeCell ref="S73:S74"/>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243 O91 V243 AC243 AJ243 V91 AC91 AJ91 AA119:AB119 AA109:AB109 AM119:AN119 AM109:AN109 AY119:AZ119 AY109:AZ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MG130 WWX91:WWX92 WWC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AE196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243 Z243 AB243 AG243 AI243 AN243 AP243 U91:U92 Z91:Z92 AB91:AB92 AG91:AG92 AI91:AI92 AN91:AN92 AP91:AP92 Z109 Z119 AJ119 AJ109:AJ110 AL119 AL109 AV119 AV109:AV110 AX119 AX109 BH119 BH109:BH110 BJ109 BJ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MF130:WMF131 WWB130:WWB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H355:I355 H361:I361 H367:I367 H372:I372 Y243 AA243 AF243 AH243 AM243 AO243 AA91:AA92 Y91:Y92 AH91:AH92 AF91:AF92 AO91:AO92 AM91:AM92 AI109 AK109 AI119 AK119 AU109 AW109 AU119 AW119 BG109 BI109 BG119 BI119"/>
    <dataValidation allowBlank="1" promptTitle="checkPeriodRange" sqref="WXN109 WVY38 WVY74 WVY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V119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WWT244 X244 AE244 AL244 X92 AE92 AL92 AH109 AH119 AT109 AT119 BF109 BF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VU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5:AQ245 L246:AR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8" zoomScaleNormal="100" workbookViewId="0">
      <selection activeCell="F41" sqref="F4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26361126</v>
      </c>
      <c r="G1" s="363"/>
      <c r="I1" s="363"/>
    </row>
    <row r="2" spans="1:12" s="18" customFormat="1" ht="14.25">
      <c r="A2" s="189"/>
      <c r="B2" s="85"/>
      <c r="E2" s="368" t="e">
        <f ca="1">"Код шаблона: " &amp; GetCode()</f>
        <v>#NAME?</v>
      </c>
      <c r="F2" s="410"/>
      <c r="G2" s="367"/>
      <c r="H2" s="367"/>
      <c r="I2" s="367"/>
      <c r="J2" s="367"/>
      <c r="K2" s="367"/>
      <c r="L2" s="367"/>
    </row>
    <row r="3" spans="1:12" ht="14.25">
      <c r="E3" s="369" t="e">
        <f ca="1">"Версия " &amp; GetVersion()</f>
        <v>#NAME?</v>
      </c>
      <c r="F3" s="410"/>
      <c r="G3" s="40"/>
      <c r="H3" s="40"/>
      <c r="I3" s="40"/>
      <c r="J3" s="40"/>
      <c r="K3" s="40"/>
      <c r="L3" s="253"/>
    </row>
    <row r="4" spans="1:12" s="347" customFormat="1" ht="6">
      <c r="A4" s="341"/>
      <c r="B4" s="342"/>
      <c r="C4" s="343"/>
      <c r="D4" s="344"/>
      <c r="E4" s="364"/>
      <c r="F4" s="365"/>
      <c r="G4" s="366"/>
      <c r="I4" s="348"/>
    </row>
    <row r="5" spans="1:12" ht="39" customHeight="1">
      <c r="D5" s="23"/>
      <c r="E5" s="1337" t="s">
        <v>753</v>
      </c>
      <c r="F5" s="1338"/>
      <c r="G5" s="405"/>
      <c r="J5" s="289"/>
    </row>
    <row r="6" spans="1:12" s="347" customFormat="1" ht="6">
      <c r="A6" s="341"/>
      <c r="B6" s="342"/>
      <c r="C6" s="343"/>
      <c r="D6" s="344"/>
      <c r="E6" s="349"/>
      <c r="F6" s="350"/>
      <c r="G6" s="351"/>
      <c r="I6" s="348"/>
    </row>
    <row r="7" spans="1:12" ht="27">
      <c r="D7" s="23"/>
      <c r="E7" s="24" t="s">
        <v>50</v>
      </c>
      <c r="F7" s="308" t="s">
        <v>126</v>
      </c>
      <c r="G7" s="359"/>
    </row>
    <row r="8" spans="1:12" s="347" customFormat="1" ht="6">
      <c r="A8" s="341"/>
      <c r="B8" s="342"/>
      <c r="C8" s="343"/>
      <c r="D8" s="344"/>
      <c r="E8" s="345"/>
      <c r="F8" s="346"/>
      <c r="G8" s="344"/>
      <c r="I8" s="348"/>
    </row>
    <row r="9" spans="1:12" ht="27">
      <c r="D9" s="23"/>
      <c r="E9" s="24" t="s">
        <v>455</v>
      </c>
      <c r="F9" s="325" t="s">
        <v>83</v>
      </c>
      <c r="G9" s="358"/>
    </row>
    <row r="10" spans="1:12" s="347" customFormat="1" ht="6">
      <c r="A10" s="352"/>
      <c r="B10" s="342"/>
      <c r="C10" s="343"/>
      <c r="D10" s="353"/>
      <c r="E10" s="349"/>
      <c r="F10" s="354"/>
      <c r="G10" s="355"/>
      <c r="I10" s="348"/>
    </row>
    <row r="11" spans="1:12" ht="27">
      <c r="A11" s="192"/>
      <c r="D11" s="23"/>
      <c r="E11" s="78" t="s">
        <v>453</v>
      </c>
      <c r="F11" s="1171" t="s">
        <v>1223</v>
      </c>
      <c r="G11" s="356"/>
    </row>
    <row r="12" spans="1:12" ht="27">
      <c r="D12" s="23"/>
      <c r="E12" s="78" t="s">
        <v>454</v>
      </c>
      <c r="F12" s="1171" t="s">
        <v>1224</v>
      </c>
      <c r="G12" s="358"/>
    </row>
    <row r="13" spans="1:12" s="347" customFormat="1" ht="6">
      <c r="A13" s="352"/>
      <c r="B13" s="342"/>
      <c r="C13" s="343"/>
      <c r="D13" s="353"/>
      <c r="E13" s="349"/>
      <c r="F13" s="354"/>
      <c r="G13" s="355"/>
      <c r="I13" s="348"/>
    </row>
    <row r="14" spans="1:12" ht="27">
      <c r="D14" s="23"/>
      <c r="E14" s="78" t="s">
        <v>366</v>
      </c>
      <c r="F14" s="1154" t="s">
        <v>41</v>
      </c>
      <c r="G14" s="358"/>
    </row>
    <row r="15" spans="1:12" ht="27">
      <c r="D15" s="23"/>
      <c r="E15" s="78" t="s">
        <v>297</v>
      </c>
      <c r="F15" s="1155" t="s">
        <v>774</v>
      </c>
      <c r="G15" s="358"/>
    </row>
    <row r="16" spans="1:12" ht="27">
      <c r="D16" s="23"/>
      <c r="E16" s="78" t="s">
        <v>572</v>
      </c>
      <c r="F16" s="1155" t="s">
        <v>1223</v>
      </c>
      <c r="G16" s="358"/>
    </row>
    <row r="17" spans="1:9" ht="19.5">
      <c r="D17" s="23"/>
      <c r="E17" s="24"/>
      <c r="F17" s="1047" t="s">
        <v>678</v>
      </c>
      <c r="G17" s="20"/>
    </row>
    <row r="18" spans="1:9" s="1046" customFormat="1" ht="5.25" hidden="1">
      <c r="A18" s="1043"/>
      <c r="B18" s="1041"/>
      <c r="C18" s="1044"/>
      <c r="D18" s="1045"/>
      <c r="E18" s="1039"/>
      <c r="F18" s="1038"/>
      <c r="G18" s="1045"/>
      <c r="I18" s="1042"/>
    </row>
    <row r="19" spans="1:9" ht="27">
      <c r="D19" s="23"/>
      <c r="E19" s="1040" t="s">
        <v>676</v>
      </c>
      <c r="F19" s="1173" t="s">
        <v>1870</v>
      </c>
      <c r="G19" s="358"/>
    </row>
    <row r="20" spans="1:9" ht="27">
      <c r="D20" s="23"/>
      <c r="E20" s="1040" t="s">
        <v>677</v>
      </c>
      <c r="F20" s="1172" t="s">
        <v>1871</v>
      </c>
      <c r="G20" s="358"/>
    </row>
    <row r="21" spans="1:9" s="1046" customFormat="1" ht="5.25" hidden="1">
      <c r="A21" s="1043"/>
      <c r="B21" s="1041"/>
      <c r="C21" s="1044"/>
      <c r="D21" s="1045"/>
      <c r="E21" s="1039"/>
      <c r="F21" s="1038"/>
      <c r="G21" s="1045"/>
      <c r="I21" s="1042"/>
    </row>
    <row r="22" spans="1:9" ht="19.5">
      <c r="D22" s="23"/>
      <c r="E22" s="24"/>
      <c r="F22" s="413" t="s">
        <v>579</v>
      </c>
      <c r="G22" s="20"/>
    </row>
    <row r="23" spans="1:9" s="1063" customFormat="1" ht="5.25" hidden="1">
      <c r="A23" s="1060"/>
      <c r="B23" s="1058"/>
      <c r="C23" s="1061"/>
      <c r="D23" s="1062"/>
      <c r="E23" s="1039"/>
      <c r="F23" s="1038"/>
      <c r="G23" s="1062"/>
      <c r="I23" s="1059"/>
    </row>
    <row r="24" spans="1:9" ht="27">
      <c r="D24" s="23"/>
      <c r="E24" s="1048" t="s">
        <v>679</v>
      </c>
      <c r="F24" s="1155" t="s">
        <v>1872</v>
      </c>
      <c r="G24" s="358"/>
    </row>
    <row r="25" spans="1:9" ht="27">
      <c r="D25" s="23"/>
      <c r="E25" s="1048" t="s">
        <v>680</v>
      </c>
      <c r="F25" s="1154" t="s">
        <v>1873</v>
      </c>
      <c r="G25" s="358"/>
    </row>
    <row r="26" spans="1:9" s="1063" customFormat="1" ht="5.25" hidden="1">
      <c r="A26" s="1060"/>
      <c r="B26" s="1058"/>
      <c r="C26" s="1061"/>
      <c r="D26" s="1062"/>
      <c r="E26" s="1039"/>
      <c r="F26" s="1038"/>
      <c r="G26" s="1062"/>
      <c r="I26" s="1059"/>
    </row>
    <row r="27" spans="1:9" s="347" customFormat="1" ht="35.1" customHeight="1">
      <c r="A27" s="352"/>
      <c r="B27" s="342"/>
      <c r="C27" s="343"/>
      <c r="D27" s="353"/>
      <c r="E27" s="349"/>
      <c r="F27" s="354"/>
      <c r="G27" s="355"/>
      <c r="I27" s="348"/>
    </row>
    <row r="28" spans="1:9" ht="27">
      <c r="D28" s="23"/>
      <c r="E28" s="78" t="s">
        <v>168</v>
      </c>
      <c r="F28" s="325" t="s">
        <v>83</v>
      </c>
      <c r="G28" s="358"/>
    </row>
    <row r="29" spans="1:9" ht="27">
      <c r="C29" s="27"/>
      <c r="D29" s="28"/>
      <c r="E29" s="29" t="s">
        <v>77</v>
      </c>
      <c r="F29" s="309" t="s">
        <v>1351</v>
      </c>
      <c r="G29" s="357"/>
    </row>
    <row r="30" spans="1:9" ht="27" hidden="1">
      <c r="C30" s="27"/>
      <c r="D30" s="28"/>
      <c r="E30" s="49" t="s">
        <v>201</v>
      </c>
      <c r="F30" s="310"/>
      <c r="G30" s="357"/>
    </row>
    <row r="31" spans="1:9" ht="27">
      <c r="C31" s="27"/>
      <c r="D31" s="28"/>
      <c r="E31" s="29" t="s">
        <v>51</v>
      </c>
      <c r="F31" s="309" t="s">
        <v>1352</v>
      </c>
      <c r="G31" s="357"/>
    </row>
    <row r="32" spans="1:9" ht="27">
      <c r="C32" s="27"/>
      <c r="D32" s="28"/>
      <c r="E32" s="29" t="s">
        <v>52</v>
      </c>
      <c r="F32" s="309" t="s">
        <v>1353</v>
      </c>
      <c r="G32" s="357"/>
      <c r="H32" s="30"/>
    </row>
    <row r="33" spans="1:9" s="347" customFormat="1" ht="6">
      <c r="A33" s="352"/>
      <c r="B33" s="342"/>
      <c r="C33" s="343"/>
      <c r="D33" s="353"/>
      <c r="E33" s="349"/>
      <c r="F33" s="354"/>
      <c r="G33" s="355"/>
      <c r="I33" s="348"/>
    </row>
    <row r="34" spans="1:9" ht="27">
      <c r="A34" s="191"/>
      <c r="D34" s="25"/>
      <c r="E34" s="748" t="s">
        <v>636</v>
      </c>
      <c r="F34" s="1156" t="s">
        <v>639</v>
      </c>
      <c r="G34" s="356"/>
    </row>
    <row r="35" spans="1:9" s="347" customFormat="1" ht="6">
      <c r="A35" s="352"/>
      <c r="B35" s="342"/>
      <c r="C35" s="343"/>
      <c r="D35" s="353"/>
      <c r="E35" s="349"/>
      <c r="F35" s="354"/>
      <c r="G35" s="355"/>
      <c r="I35" s="348"/>
    </row>
    <row r="36" spans="1:9" ht="27">
      <c r="A36" s="191"/>
      <c r="D36" s="25"/>
      <c r="E36" s="78" t="s">
        <v>241</v>
      </c>
      <c r="F36" s="1156" t="s">
        <v>202</v>
      </c>
      <c r="G36" s="356"/>
    </row>
    <row r="37" spans="1:9" s="347" customFormat="1" ht="6" hidden="1">
      <c r="A37" s="341"/>
      <c r="B37" s="342"/>
      <c r="C37" s="343"/>
      <c r="D37" s="344"/>
      <c r="E37" s="345"/>
      <c r="F37" s="346"/>
      <c r="G37" s="344"/>
      <c r="I37" s="348"/>
    </row>
    <row r="38" spans="1:9" s="1051" customFormat="1" ht="6" hidden="1">
      <c r="A38" s="1054"/>
      <c r="B38" s="1049"/>
      <c r="C38" s="1050"/>
      <c r="D38" s="1055"/>
      <c r="E38" s="1053"/>
      <c r="F38" s="1056"/>
      <c r="G38" s="1057"/>
      <c r="I38" s="1052"/>
    </row>
    <row r="39" spans="1:9" s="347" customFormat="1" ht="6">
      <c r="A39" s="352"/>
      <c r="B39" s="342"/>
      <c r="C39" s="343"/>
      <c r="D39" s="353"/>
      <c r="E39" s="349"/>
      <c r="F39" s="354"/>
      <c r="G39" s="355"/>
      <c r="I39" s="348"/>
    </row>
    <row r="40" spans="1:9" ht="27">
      <c r="A40" s="193"/>
      <c r="B40" s="87"/>
      <c r="D40" s="32"/>
      <c r="E40" s="31" t="s">
        <v>522</v>
      </c>
      <c r="F40" s="1174" t="s">
        <v>1874</v>
      </c>
      <c r="G40" s="356"/>
    </row>
    <row r="41" spans="1:9" ht="27">
      <c r="A41" s="193"/>
      <c r="B41" s="87"/>
      <c r="D41" s="32"/>
      <c r="E41" s="38" t="s">
        <v>523</v>
      </c>
      <c r="F41" s="1154" t="s">
        <v>1879</v>
      </c>
      <c r="G41" s="356"/>
    </row>
    <row r="42" spans="1:9" ht="19.5">
      <c r="D42" s="23"/>
      <c r="E42" s="24"/>
      <c r="F42" s="413" t="s">
        <v>555</v>
      </c>
      <c r="G42" s="20"/>
    </row>
    <row r="43" spans="1:9" ht="27">
      <c r="A43" s="193"/>
      <c r="D43" s="20"/>
      <c r="E43" s="411" t="s">
        <v>85</v>
      </c>
      <c r="F43" s="1298" t="s">
        <v>1875</v>
      </c>
      <c r="G43" s="356"/>
    </row>
    <row r="44" spans="1:9" ht="27">
      <c r="A44" s="193"/>
      <c r="B44" s="87"/>
      <c r="D44" s="32"/>
      <c r="E44" s="411" t="s">
        <v>86</v>
      </c>
      <c r="F44" s="1298" t="s">
        <v>1876</v>
      </c>
      <c r="G44" s="356"/>
    </row>
    <row r="45" spans="1:9" ht="27">
      <c r="A45" s="193"/>
      <c r="B45" s="87"/>
      <c r="D45" s="32"/>
      <c r="E45" s="411" t="s">
        <v>556</v>
      </c>
      <c r="F45" s="1298" t="s">
        <v>1877</v>
      </c>
      <c r="G45" s="356"/>
    </row>
    <row r="46" spans="1:9" ht="27">
      <c r="D46" s="23"/>
      <c r="E46" s="412" t="s">
        <v>557</v>
      </c>
      <c r="F46" s="1298" t="s">
        <v>1878</v>
      </c>
      <c r="G46" s="358"/>
    </row>
    <row r="47" spans="1:9" ht="3" customHeight="1">
      <c r="A47" s="193"/>
      <c r="D47" s="20"/>
      <c r="F47" s="156"/>
      <c r="G47" s="26"/>
    </row>
    <row r="48" spans="1:9" ht="69" customHeight="1">
      <c r="A48" s="193"/>
      <c r="B48" s="87"/>
      <c r="D48" s="1167" t="s">
        <v>754</v>
      </c>
      <c r="E48" s="1340" t="s">
        <v>752</v>
      </c>
      <c r="F48" s="134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339"/>
      <c r="F54" s="1339"/>
      <c r="G54" s="1339"/>
      <c r="H54" s="1339"/>
      <c r="I54" s="1339"/>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5"/>
      <c r="W1" s="426" t="s">
        <v>323</v>
      </c>
      <c r="X1" s="382" t="s">
        <v>292</v>
      </c>
      <c r="Y1" s="382" t="s">
        <v>306</v>
      </c>
      <c r="Z1" s="141"/>
      <c r="AA1" s="199" t="s">
        <v>360</v>
      </c>
      <c r="AB1" s="199"/>
      <c r="AC1" s="199" t="s">
        <v>361</v>
      </c>
      <c r="AD1" s="199"/>
      <c r="AF1" s="154" t="s">
        <v>334</v>
      </c>
      <c r="AH1" s="141" t="s">
        <v>335</v>
      </c>
      <c r="AI1" s="141" t="s">
        <v>336</v>
      </c>
      <c r="AK1" s="141" t="s">
        <v>351</v>
      </c>
      <c r="AM1" s="141" t="s">
        <v>352</v>
      </c>
      <c r="AP1" s="141" t="s">
        <v>368</v>
      </c>
      <c r="AQ1" s="141" t="s">
        <v>367</v>
      </c>
      <c r="AS1" s="382" t="s">
        <v>373</v>
      </c>
      <c r="AU1" s="154" t="s">
        <v>381</v>
      </c>
      <c r="AW1" s="384" t="s">
        <v>524</v>
      </c>
      <c r="AX1" s="384" t="s">
        <v>525</v>
      </c>
      <c r="AZ1" s="1538" t="s">
        <v>558</v>
      </c>
      <c r="BA1" s="1538"/>
      <c r="BC1" s="773"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3" t="s">
        <v>283</v>
      </c>
      <c r="O2" s="494" t="s">
        <v>604</v>
      </c>
      <c r="P2" s="627" t="s">
        <v>40</v>
      </c>
      <c r="Q2" s="173" t="s">
        <v>3</v>
      </c>
      <c r="R2" s="176" t="s">
        <v>23</v>
      </c>
      <c r="S2" s="174" t="s">
        <v>25</v>
      </c>
      <c r="T2" s="175" t="s">
        <v>29</v>
      </c>
      <c r="U2" s="171" t="s">
        <v>35</v>
      </c>
      <c r="V2" s="982">
        <v>1</v>
      </c>
      <c r="W2" s="427"/>
      <c r="X2" s="428" t="s">
        <v>580</v>
      </c>
      <c r="Y2" s="41" t="s">
        <v>728</v>
      </c>
      <c r="Z2" s="153"/>
      <c r="AA2" s="712" t="s">
        <v>630</v>
      </c>
      <c r="AB2" s="714" t="s">
        <v>631</v>
      </c>
      <c r="AC2" s="41" t="s">
        <v>308</v>
      </c>
      <c r="AD2" s="201" t="s">
        <v>308</v>
      </c>
      <c r="AF2" s="42" t="s">
        <v>35</v>
      </c>
      <c r="AH2" s="137" t="s">
        <v>339</v>
      </c>
      <c r="AI2" s="137" t="s">
        <v>339</v>
      </c>
      <c r="AK2" s="137" t="s">
        <v>343</v>
      </c>
      <c r="AM2" s="137" t="s">
        <v>353</v>
      </c>
      <c r="AP2" s="1169" t="s">
        <v>580</v>
      </c>
      <c r="AQ2" s="978" t="s">
        <v>583</v>
      </c>
      <c r="AS2" s="41" t="s">
        <v>371</v>
      </c>
      <c r="AU2" s="42" t="s">
        <v>374</v>
      </c>
      <c r="AW2" s="385" t="s">
        <v>526</v>
      </c>
      <c r="AX2" s="386" t="s">
        <v>526</v>
      </c>
      <c r="AZ2" s="414" t="s">
        <v>559</v>
      </c>
      <c r="BA2" s="415" t="s">
        <v>560</v>
      </c>
      <c r="BC2" s="752"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3" t="s">
        <v>257</v>
      </c>
      <c r="O3" s="494" t="s">
        <v>605</v>
      </c>
      <c r="P3" s="627" t="s">
        <v>41</v>
      </c>
      <c r="Q3" s="173" t="s">
        <v>299</v>
      </c>
      <c r="R3" s="172" t="s">
        <v>301</v>
      </c>
      <c r="S3" s="174" t="s">
        <v>26</v>
      </c>
      <c r="T3" s="175" t="s">
        <v>30</v>
      </c>
      <c r="U3" s="171" t="s">
        <v>36</v>
      </c>
      <c r="V3" s="982">
        <v>2</v>
      </c>
      <c r="W3" s="427"/>
      <c r="X3" s="428" t="s">
        <v>672</v>
      </c>
      <c r="Y3" s="1070" t="s">
        <v>728</v>
      </c>
      <c r="Z3" s="153"/>
      <c r="AA3" s="712" t="s">
        <v>631</v>
      </c>
      <c r="AB3" s="714"/>
      <c r="AC3" s="41" t="s">
        <v>309</v>
      </c>
      <c r="AD3" s="201" t="s">
        <v>309</v>
      </c>
      <c r="AF3" s="42" t="s">
        <v>36</v>
      </c>
      <c r="AH3" s="137" t="s">
        <v>362</v>
      </c>
      <c r="AI3" s="137" t="s">
        <v>341</v>
      </c>
      <c r="AK3" s="137" t="s">
        <v>344</v>
      </c>
      <c r="AM3" s="137" t="s">
        <v>354</v>
      </c>
      <c r="AP3" s="1169" t="s">
        <v>673</v>
      </c>
      <c r="AQ3" s="978" t="s">
        <v>584</v>
      </c>
      <c r="AS3" s="41" t="s">
        <v>372</v>
      </c>
      <c r="AU3" s="42" t="s">
        <v>375</v>
      </c>
      <c r="AW3" s="385" t="s">
        <v>527</v>
      </c>
      <c r="AX3" s="386" t="s">
        <v>527</v>
      </c>
      <c r="AZ3" s="1080" t="s">
        <v>696</v>
      </c>
      <c r="BA3" s="1085" t="s">
        <v>695</v>
      </c>
      <c r="BC3" s="752" t="s">
        <v>639</v>
      </c>
    </row>
    <row r="4" spans="1:55" ht="101.25">
      <c r="A4" s="6" t="s">
        <v>101</v>
      </c>
      <c r="B4" s="41">
        <v>2002</v>
      </c>
      <c r="C4" s="41">
        <v>2015</v>
      </c>
      <c r="E4" s="137" t="s">
        <v>186</v>
      </c>
      <c r="F4" s="137" t="s">
        <v>226</v>
      </c>
      <c r="H4" s="137" t="s">
        <v>2</v>
      </c>
      <c r="I4" s="137" t="s">
        <v>48</v>
      </c>
      <c r="J4" s="137" t="s">
        <v>281</v>
      </c>
      <c r="K4" s="138" t="s">
        <v>247</v>
      </c>
      <c r="L4" s="138" t="s">
        <v>247</v>
      </c>
      <c r="M4" s="138">
        <v>3</v>
      </c>
      <c r="N4" s="623" t="s">
        <v>284</v>
      </c>
      <c r="O4" s="511" t="s">
        <v>606</v>
      </c>
      <c r="Q4" s="173" t="s">
        <v>22</v>
      </c>
      <c r="R4" s="172" t="s">
        <v>772</v>
      </c>
      <c r="S4" s="174" t="s">
        <v>27</v>
      </c>
      <c r="T4" s="175" t="s">
        <v>31</v>
      </c>
      <c r="U4" s="171" t="s">
        <v>37</v>
      </c>
      <c r="V4" s="982">
        <v>3</v>
      </c>
      <c r="W4" s="427"/>
      <c r="X4" s="428"/>
      <c r="Y4" s="712"/>
      <c r="Z4" s="200"/>
      <c r="AC4" s="41" t="s">
        <v>310</v>
      </c>
      <c r="AD4" s="201" t="s">
        <v>310</v>
      </c>
      <c r="AF4" s="42" t="s">
        <v>37</v>
      </c>
      <c r="AH4" s="42" t="s">
        <v>365</v>
      </c>
      <c r="AK4" s="137" t="s">
        <v>345</v>
      </c>
      <c r="AM4" s="137" t="s">
        <v>355</v>
      </c>
      <c r="AP4" s="1169" t="s">
        <v>672</v>
      </c>
      <c r="AQ4" s="978" t="s">
        <v>587</v>
      </c>
      <c r="AS4" s="41" t="s">
        <v>342</v>
      </c>
      <c r="AU4" s="42" t="s">
        <v>376</v>
      </c>
      <c r="AW4" s="385" t="s">
        <v>528</v>
      </c>
      <c r="AX4" s="386" t="s">
        <v>528</v>
      </c>
      <c r="AZ4" s="1080" t="s">
        <v>708</v>
      </c>
      <c r="BA4" s="1085" t="s">
        <v>707</v>
      </c>
      <c r="BC4" s="752" t="s">
        <v>640</v>
      </c>
    </row>
    <row r="5" spans="1:55" ht="33.75">
      <c r="A5" s="6" t="s">
        <v>102</v>
      </c>
      <c r="B5" s="41">
        <v>2003</v>
      </c>
      <c r="C5" s="41">
        <v>2016</v>
      </c>
      <c r="E5" s="137" t="s">
        <v>187</v>
      </c>
      <c r="F5" s="137" t="s">
        <v>227</v>
      </c>
      <c r="I5" s="137" t="s">
        <v>49</v>
      </c>
      <c r="K5" s="138" t="s">
        <v>245</v>
      </c>
      <c r="L5" s="138" t="s">
        <v>245</v>
      </c>
      <c r="M5" s="138">
        <v>4</v>
      </c>
      <c r="N5" s="624" t="s">
        <v>285</v>
      </c>
      <c r="O5" s="511" t="s">
        <v>607</v>
      </c>
      <c r="Q5" s="173" t="s">
        <v>300</v>
      </c>
      <c r="R5" s="172" t="s">
        <v>302</v>
      </c>
      <c r="T5" s="42" t="s">
        <v>32</v>
      </c>
      <c r="U5" s="171" t="s">
        <v>38</v>
      </c>
      <c r="V5" s="982">
        <v>4</v>
      </c>
      <c r="W5" s="427"/>
      <c r="X5" s="428" t="s">
        <v>581</v>
      </c>
      <c r="Y5" s="712" t="s">
        <v>729</v>
      </c>
      <c r="Z5" s="200">
        <v>1</v>
      </c>
      <c r="AF5" s="42" t="s">
        <v>325</v>
      </c>
      <c r="AH5" s="137" t="s">
        <v>363</v>
      </c>
      <c r="AK5" s="137" t="s">
        <v>346</v>
      </c>
      <c r="AM5" s="137" t="s">
        <v>356</v>
      </c>
      <c r="AP5" s="1169" t="s">
        <v>581</v>
      </c>
      <c r="AQ5" s="978" t="s">
        <v>586</v>
      </c>
      <c r="AU5" s="42" t="s">
        <v>377</v>
      </c>
      <c r="AW5" s="385" t="s">
        <v>529</v>
      </c>
      <c r="AX5" s="386" t="s">
        <v>529</v>
      </c>
      <c r="AZ5" s="1080" t="s">
        <v>723</v>
      </c>
      <c r="BA5" s="1085" t="s">
        <v>722</v>
      </c>
      <c r="BC5" s="752" t="s">
        <v>641</v>
      </c>
    </row>
    <row r="6" spans="1:55" ht="45">
      <c r="A6" s="6" t="s">
        <v>103</v>
      </c>
      <c r="B6" s="41">
        <v>2004</v>
      </c>
      <c r="C6" s="41">
        <v>2017</v>
      </c>
      <c r="E6" s="137" t="s">
        <v>188</v>
      </c>
      <c r="F6" s="140"/>
      <c r="G6" s="141" t="s">
        <v>289</v>
      </c>
      <c r="H6" s="141" t="s">
        <v>256</v>
      </c>
      <c r="I6" s="137" t="s">
        <v>66</v>
      </c>
      <c r="J6" s="141" t="s">
        <v>262</v>
      </c>
      <c r="N6" s="624" t="s">
        <v>286</v>
      </c>
      <c r="O6" s="511" t="s">
        <v>608</v>
      </c>
      <c r="R6" s="172" t="s">
        <v>3</v>
      </c>
      <c r="T6" s="42" t="s">
        <v>33</v>
      </c>
      <c r="U6" s="171" t="s">
        <v>325</v>
      </c>
      <c r="V6" s="982">
        <v>5</v>
      </c>
      <c r="W6" s="427"/>
      <c r="X6" s="712" t="s">
        <v>582</v>
      </c>
      <c r="Y6" s="712" t="s">
        <v>736</v>
      </c>
      <c r="Z6" s="200"/>
      <c r="AA6" s="211"/>
      <c r="AH6" s="137" t="s">
        <v>364</v>
      </c>
      <c r="AK6" s="137" t="s">
        <v>347</v>
      </c>
      <c r="AM6" s="137" t="s">
        <v>357</v>
      </c>
      <c r="AP6" s="1169" t="s">
        <v>582</v>
      </c>
      <c r="AQ6" s="978" t="s">
        <v>585</v>
      </c>
      <c r="AU6" s="212" t="s">
        <v>378</v>
      </c>
      <c r="AW6" s="385" t="s">
        <v>530</v>
      </c>
      <c r="AX6" s="386" t="s">
        <v>530</v>
      </c>
      <c r="AZ6" s="1080" t="s">
        <v>724</v>
      </c>
      <c r="BA6" s="1085" t="s">
        <v>730</v>
      </c>
    </row>
    <row r="7" spans="1:55" ht="33.75">
      <c r="A7" s="6" t="s">
        <v>104</v>
      </c>
      <c r="B7" s="41">
        <v>2005</v>
      </c>
      <c r="E7" s="137" t="s">
        <v>189</v>
      </c>
      <c r="F7" s="140"/>
      <c r="G7" s="137" t="s">
        <v>253</v>
      </c>
      <c r="H7" s="137" t="s">
        <v>255</v>
      </c>
      <c r="I7" s="137" t="s">
        <v>67</v>
      </c>
      <c r="J7" s="137" t="s">
        <v>282</v>
      </c>
      <c r="N7" s="625" t="s">
        <v>287</v>
      </c>
      <c r="O7" s="511" t="s">
        <v>609</v>
      </c>
      <c r="U7" s="171" t="s">
        <v>83</v>
      </c>
      <c r="V7" s="983" t="s">
        <v>67</v>
      </c>
      <c r="W7" s="427"/>
      <c r="X7" s="712" t="s">
        <v>583</v>
      </c>
      <c r="Y7" s="1070" t="s">
        <v>729</v>
      </c>
      <c r="Z7" s="200"/>
      <c r="AA7" s="211"/>
      <c r="AH7" s="137" t="s">
        <v>340</v>
      </c>
      <c r="AK7" s="137" t="s">
        <v>348</v>
      </c>
      <c r="AM7" s="137" t="s">
        <v>358</v>
      </c>
      <c r="AP7" s="1169" t="s">
        <v>583</v>
      </c>
      <c r="AQ7" s="978" t="s">
        <v>672</v>
      </c>
      <c r="AU7" s="212" t="s">
        <v>379</v>
      </c>
      <c r="AW7" s="385" t="s">
        <v>531</v>
      </c>
      <c r="AX7" s="386" t="s">
        <v>531</v>
      </c>
      <c r="AZ7" s="1080" t="s">
        <v>725</v>
      </c>
      <c r="BA7" s="1085" t="s">
        <v>735</v>
      </c>
    </row>
    <row r="8" spans="1:55" ht="112.5">
      <c r="A8" s="6" t="s">
        <v>105</v>
      </c>
      <c r="B8" s="41">
        <v>2006</v>
      </c>
      <c r="E8" s="137" t="s">
        <v>190</v>
      </c>
      <c r="F8" s="140"/>
      <c r="G8" s="137" t="s">
        <v>254</v>
      </c>
      <c r="H8" s="137" t="s">
        <v>261</v>
      </c>
      <c r="I8" s="137" t="s">
        <v>181</v>
      </c>
      <c r="J8" s="137" t="s">
        <v>278</v>
      </c>
      <c r="N8" s="626" t="s">
        <v>288</v>
      </c>
      <c r="O8" s="511" t="s">
        <v>610</v>
      </c>
      <c r="V8" s="983" t="s">
        <v>181</v>
      </c>
      <c r="W8" s="427"/>
      <c r="X8" s="712" t="s">
        <v>584</v>
      </c>
      <c r="Y8" s="1070" t="s">
        <v>729</v>
      </c>
      <c r="Z8" s="200"/>
      <c r="AA8" s="211"/>
      <c r="AK8" s="137" t="s">
        <v>349</v>
      </c>
      <c r="AP8" s="1169" t="s">
        <v>584</v>
      </c>
      <c r="AQ8" s="978" t="s">
        <v>580</v>
      </c>
      <c r="AU8" s="212" t="s">
        <v>380</v>
      </c>
      <c r="AW8" s="385" t="s">
        <v>532</v>
      </c>
      <c r="AX8" s="386" t="s">
        <v>532</v>
      </c>
      <c r="AZ8" s="1080" t="s">
        <v>726</v>
      </c>
      <c r="BA8" s="1085" t="s">
        <v>744</v>
      </c>
    </row>
    <row r="9" spans="1:55" ht="33.75">
      <c r="A9" s="6" t="s">
        <v>106</v>
      </c>
      <c r="B9" s="41">
        <v>2007</v>
      </c>
      <c r="E9" s="137" t="s">
        <v>191</v>
      </c>
      <c r="F9" s="140"/>
      <c r="G9" s="137" t="s">
        <v>261</v>
      </c>
      <c r="I9" s="137" t="s">
        <v>182</v>
      </c>
      <c r="O9" s="511" t="s">
        <v>611</v>
      </c>
      <c r="V9" s="983" t="s">
        <v>182</v>
      </c>
      <c r="W9" s="427"/>
      <c r="X9" s="712" t="s">
        <v>585</v>
      </c>
      <c r="Y9" s="1070" t="s">
        <v>728</v>
      </c>
      <c r="Z9" s="200">
        <v>1</v>
      </c>
      <c r="AA9" s="211"/>
      <c r="AK9" s="137" t="s">
        <v>350</v>
      </c>
      <c r="AP9" s="1169" t="s">
        <v>587</v>
      </c>
      <c r="AQ9" s="978"/>
      <c r="AW9" s="385" t="s">
        <v>533</v>
      </c>
      <c r="AX9" s="386" t="s">
        <v>533</v>
      </c>
      <c r="AZ9" s="1080" t="s">
        <v>727</v>
      </c>
      <c r="BA9" s="1085" t="s">
        <v>741</v>
      </c>
    </row>
    <row r="10" spans="1:55" ht="45">
      <c r="A10" s="6" t="s">
        <v>107</v>
      </c>
      <c r="B10" s="41">
        <v>2008</v>
      </c>
      <c r="E10" s="137" t="s">
        <v>192</v>
      </c>
      <c r="F10" s="140"/>
      <c r="I10" s="137" t="s">
        <v>206</v>
      </c>
      <c r="O10" s="511" t="s">
        <v>612</v>
      </c>
      <c r="V10" s="984" t="s">
        <v>206</v>
      </c>
      <c r="W10" s="981"/>
      <c r="X10" s="979" t="s">
        <v>586</v>
      </c>
      <c r="Y10" s="980" t="s">
        <v>740</v>
      </c>
      <c r="Z10" s="200"/>
      <c r="AP10" s="1169" t="s">
        <v>586</v>
      </c>
      <c r="AQ10" s="978"/>
      <c r="AW10" s="385" t="s">
        <v>534</v>
      </c>
      <c r="AX10" s="386" t="s">
        <v>534</v>
      </c>
    </row>
    <row r="11" spans="1:55" ht="22.5">
      <c r="A11" s="6" t="s">
        <v>108</v>
      </c>
      <c r="B11" s="41">
        <v>2009</v>
      </c>
      <c r="E11" s="137" t="s">
        <v>193</v>
      </c>
      <c r="F11" s="140"/>
      <c r="I11" s="137" t="s">
        <v>207</v>
      </c>
      <c r="O11" s="494" t="s">
        <v>613</v>
      </c>
      <c r="V11" s="983" t="s">
        <v>207</v>
      </c>
      <c r="W11" s="429"/>
      <c r="X11" s="428" t="s">
        <v>587</v>
      </c>
      <c r="Y11" s="712" t="s">
        <v>739</v>
      </c>
      <c r="Z11" s="200"/>
      <c r="AP11" s="1169" t="s">
        <v>585</v>
      </c>
      <c r="AQ11" s="701"/>
      <c r="AW11" s="385" t="s">
        <v>535</v>
      </c>
      <c r="AX11" s="386" t="s">
        <v>535</v>
      </c>
    </row>
    <row r="12" spans="1:55" ht="33.75">
      <c r="A12" s="6" t="s">
        <v>63</v>
      </c>
      <c r="B12" s="41">
        <v>2010</v>
      </c>
      <c r="E12" s="137" t="s">
        <v>194</v>
      </c>
      <c r="F12" s="140"/>
      <c r="G12" s="141" t="s">
        <v>290</v>
      </c>
      <c r="H12" s="141" t="s">
        <v>258</v>
      </c>
      <c r="I12" s="137" t="s">
        <v>208</v>
      </c>
      <c r="O12" s="494" t="s">
        <v>3</v>
      </c>
      <c r="V12" s="983" t="s">
        <v>208</v>
      </c>
      <c r="W12" s="512"/>
      <c r="X12" s="428" t="s">
        <v>668</v>
      </c>
      <c r="Y12" s="1070" t="s">
        <v>728</v>
      </c>
      <c r="AP12" s="1036"/>
      <c r="AW12" s="385" t="s">
        <v>207</v>
      </c>
      <c r="AX12" s="386" t="s">
        <v>207</v>
      </c>
    </row>
    <row r="13" spans="1:55" ht="22.5">
      <c r="A13" s="6" t="s">
        <v>109</v>
      </c>
      <c r="B13" s="41">
        <v>2011</v>
      </c>
      <c r="E13" s="137" t="s">
        <v>195</v>
      </c>
      <c r="F13" s="140"/>
      <c r="G13" s="137" t="s">
        <v>259</v>
      </c>
      <c r="H13" s="137" t="s">
        <v>260</v>
      </c>
      <c r="I13" s="137" t="s">
        <v>209</v>
      </c>
      <c r="V13" s="983" t="s">
        <v>209</v>
      </c>
      <c r="W13" s="512"/>
      <c r="X13" s="512"/>
      <c r="Y13" s="512"/>
      <c r="AW13" s="385" t="s">
        <v>208</v>
      </c>
      <c r="AX13" s="386" t="s">
        <v>208</v>
      </c>
    </row>
    <row r="14" spans="1:55" ht="45">
      <c r="A14" s="6" t="s">
        <v>64</v>
      </c>
      <c r="B14" s="41">
        <v>2012</v>
      </c>
      <c r="G14" s="137" t="s">
        <v>261</v>
      </c>
      <c r="H14" s="137" t="s">
        <v>261</v>
      </c>
      <c r="I14" s="137" t="s">
        <v>210</v>
      </c>
      <c r="N14" s="93" t="s">
        <v>314</v>
      </c>
      <c r="V14" s="982">
        <v>13</v>
      </c>
      <c r="W14" s="427"/>
      <c r="X14" s="428" t="s">
        <v>673</v>
      </c>
      <c r="Y14" s="1070" t="s">
        <v>728</v>
      </c>
      <c r="AW14" s="385" t="s">
        <v>209</v>
      </c>
      <c r="AX14" s="386" t="s">
        <v>209</v>
      </c>
    </row>
    <row r="15" spans="1:55" ht="63.75">
      <c r="A15" s="6" t="s">
        <v>437</v>
      </c>
      <c r="B15" s="41">
        <v>2013</v>
      </c>
      <c r="I15" s="137" t="s">
        <v>211</v>
      </c>
      <c r="N15" s="170" t="s">
        <v>322</v>
      </c>
      <c r="V15" s="495"/>
      <c r="W15" s="495"/>
      <c r="X15" s="210"/>
      <c r="Y15" s="495"/>
      <c r="AW15" s="385" t="s">
        <v>210</v>
      </c>
      <c r="AX15" s="386" t="s">
        <v>210</v>
      </c>
    </row>
    <row r="16" spans="1:55" ht="21" customHeight="1">
      <c r="A16" s="6" t="s">
        <v>110</v>
      </c>
      <c r="B16" s="41">
        <v>2014</v>
      </c>
      <c r="I16" s="137" t="s">
        <v>212</v>
      </c>
      <c r="N16" s="170" t="s">
        <v>321</v>
      </c>
      <c r="AW16" s="385" t="s">
        <v>211</v>
      </c>
      <c r="AX16" s="386" t="s">
        <v>211</v>
      </c>
    </row>
    <row r="17" spans="1:50" ht="21" customHeight="1">
      <c r="A17" s="6" t="s">
        <v>111</v>
      </c>
      <c r="B17" s="41">
        <v>2015</v>
      </c>
      <c r="I17" s="137" t="s">
        <v>213</v>
      </c>
      <c r="N17" s="170" t="s">
        <v>320</v>
      </c>
      <c r="X17" s="210"/>
      <c r="AW17" s="385" t="s">
        <v>212</v>
      </c>
      <c r="AX17" s="386" t="s">
        <v>212</v>
      </c>
    </row>
    <row r="18" spans="1:50" ht="21" customHeight="1">
      <c r="A18" s="6" t="s">
        <v>112</v>
      </c>
      <c r="B18" s="41">
        <v>2016</v>
      </c>
      <c r="I18" s="137" t="s">
        <v>214</v>
      </c>
      <c r="N18" s="170" t="s">
        <v>319</v>
      </c>
      <c r="X18" s="210"/>
      <c r="AW18" s="385" t="s">
        <v>213</v>
      </c>
      <c r="AX18" s="386" t="s">
        <v>213</v>
      </c>
    </row>
    <row r="19" spans="1:50" ht="21" customHeight="1">
      <c r="A19" s="6" t="s">
        <v>113</v>
      </c>
      <c r="B19" s="41">
        <v>2017</v>
      </c>
      <c r="I19" s="137" t="s">
        <v>215</v>
      </c>
      <c r="N19" s="170" t="s">
        <v>318</v>
      </c>
      <c r="X19" s="210"/>
      <c r="AW19" s="385" t="s">
        <v>214</v>
      </c>
      <c r="AX19" s="386" t="s">
        <v>214</v>
      </c>
    </row>
    <row r="20" spans="1:50" ht="21" customHeight="1">
      <c r="A20" s="6" t="s">
        <v>114</v>
      </c>
      <c r="B20" s="41">
        <v>2018</v>
      </c>
      <c r="I20" s="137" t="s">
        <v>216</v>
      </c>
      <c r="N20" s="170" t="s">
        <v>317</v>
      </c>
      <c r="AW20" s="385" t="s">
        <v>215</v>
      </c>
      <c r="AX20" s="386" t="s">
        <v>215</v>
      </c>
    </row>
    <row r="21" spans="1:50" ht="21" customHeight="1">
      <c r="A21" s="6" t="s">
        <v>115</v>
      </c>
      <c r="B21" s="41">
        <v>2019</v>
      </c>
      <c r="I21" s="137" t="s">
        <v>217</v>
      </c>
      <c r="N21" s="170" t="s">
        <v>316</v>
      </c>
      <c r="AW21" s="385" t="s">
        <v>216</v>
      </c>
      <c r="AX21" s="386" t="s">
        <v>216</v>
      </c>
    </row>
    <row r="22" spans="1:50" ht="21" customHeight="1">
      <c r="A22" s="6" t="s">
        <v>116</v>
      </c>
      <c r="B22" s="41">
        <v>2020</v>
      </c>
      <c r="N22" s="170" t="s">
        <v>315</v>
      </c>
      <c r="AW22" s="385" t="s">
        <v>217</v>
      </c>
      <c r="AX22" s="386" t="s">
        <v>217</v>
      </c>
    </row>
    <row r="23" spans="1:50" ht="21" customHeight="1">
      <c r="A23" s="6" t="s">
        <v>117</v>
      </c>
      <c r="B23" s="41">
        <v>2021</v>
      </c>
      <c r="AW23" s="385" t="s">
        <v>536</v>
      </c>
      <c r="AX23" s="386" t="s">
        <v>536</v>
      </c>
    </row>
    <row r="24" spans="1:50" ht="21" customHeight="1">
      <c r="A24" s="6" t="s">
        <v>118</v>
      </c>
      <c r="B24" s="41">
        <v>2022</v>
      </c>
      <c r="AW24" s="385" t="s">
        <v>537</v>
      </c>
      <c r="AX24" s="386" t="s">
        <v>537</v>
      </c>
    </row>
    <row r="25" spans="1:50">
      <c r="A25" s="6" t="s">
        <v>119</v>
      </c>
      <c r="B25" s="41">
        <v>2023</v>
      </c>
      <c r="AW25" s="385" t="s">
        <v>538</v>
      </c>
      <c r="AX25" s="386" t="s">
        <v>538</v>
      </c>
    </row>
    <row r="26" spans="1:50">
      <c r="A26" s="6" t="s">
        <v>120</v>
      </c>
      <c r="B26" s="41">
        <v>2024</v>
      </c>
      <c r="AX26" s="386" t="s">
        <v>539</v>
      </c>
    </row>
    <row r="27" spans="1:50">
      <c r="A27" s="6" t="s">
        <v>121</v>
      </c>
      <c r="B27" s="41">
        <v>2025</v>
      </c>
      <c r="AX27" s="386" t="s">
        <v>540</v>
      </c>
    </row>
    <row r="28" spans="1:50">
      <c r="A28" s="6" t="s">
        <v>122</v>
      </c>
      <c r="D28" s="262"/>
      <c r="E28" s="263"/>
      <c r="F28" s="263"/>
      <c r="H28" s="264" t="s">
        <v>405</v>
      </c>
      <c r="AX28" s="386" t="s">
        <v>541</v>
      </c>
    </row>
    <row r="29" spans="1:50">
      <c r="A29" s="6" t="s">
        <v>123</v>
      </c>
      <c r="D29" s="265" t="s">
        <v>406</v>
      </c>
      <c r="E29" s="266" t="str">
        <f>IF(periodStart = "","", periodStart)</f>
        <v>01.01.2020</v>
      </c>
      <c r="F29" s="266" t="str">
        <f>IF(periodEnd = "","", periodEnd)</f>
        <v>31.12.2023</v>
      </c>
      <c r="H29" s="267" t="s">
        <v>1225</v>
      </c>
      <c r="AX29" s="386" t="s">
        <v>542</v>
      </c>
    </row>
    <row r="30" spans="1:50">
      <c r="A30" s="6" t="s">
        <v>124</v>
      </c>
      <c r="D30" s="268"/>
      <c r="E30" s="269"/>
      <c r="F30" s="269"/>
      <c r="AX30" s="386" t="s">
        <v>543</v>
      </c>
    </row>
    <row r="31" spans="1:50" ht="12.75">
      <c r="A31" s="6" t="s">
        <v>125</v>
      </c>
      <c r="D31" s="262"/>
      <c r="E31" s="263"/>
      <c r="F31" s="263"/>
      <c r="H31" s="270"/>
      <c r="AX31" s="386" t="s">
        <v>544</v>
      </c>
    </row>
    <row r="32" spans="1:50">
      <c r="A32" s="6" t="s">
        <v>126</v>
      </c>
      <c r="D32" s="265" t="s">
        <v>407</v>
      </c>
      <c r="E32" s="271"/>
      <c r="F32" s="271"/>
      <c r="H32" s="272" t="s">
        <v>408</v>
      </c>
      <c r="O32" s="495" t="s">
        <v>604</v>
      </c>
      <c r="AX32" s="386" t="s">
        <v>545</v>
      </c>
    </row>
    <row r="33" spans="1:50">
      <c r="A33" s="6" t="s">
        <v>127</v>
      </c>
      <c r="O33" s="495" t="s">
        <v>605</v>
      </c>
      <c r="AX33" s="386" t="s">
        <v>546</v>
      </c>
    </row>
    <row r="34" spans="1:50">
      <c r="A34" s="6" t="s">
        <v>128</v>
      </c>
      <c r="O34" s="495" t="s">
        <v>606</v>
      </c>
      <c r="AX34" s="386" t="s">
        <v>547</v>
      </c>
    </row>
    <row r="35" spans="1:50">
      <c r="A35" s="6" t="s">
        <v>129</v>
      </c>
      <c r="O35" s="495" t="s">
        <v>607</v>
      </c>
      <c r="X35" s="495"/>
      <c r="Y35" s="495"/>
      <c r="AX35" s="386" t="s">
        <v>548</v>
      </c>
    </row>
    <row r="36" spans="1:50">
      <c r="A36" s="6" t="s">
        <v>93</v>
      </c>
      <c r="O36" s="495" t="s">
        <v>608</v>
      </c>
      <c r="AX36" s="386" t="s">
        <v>549</v>
      </c>
    </row>
    <row r="37" spans="1:50">
      <c r="A37" s="6" t="s">
        <v>94</v>
      </c>
      <c r="O37" s="495" t="s">
        <v>609</v>
      </c>
      <c r="AX37" s="386" t="s">
        <v>550</v>
      </c>
    </row>
    <row r="38" spans="1:50">
      <c r="A38" s="6" t="s">
        <v>95</v>
      </c>
      <c r="O38" s="495" t="s">
        <v>610</v>
      </c>
      <c r="AX38" s="386" t="s">
        <v>551</v>
      </c>
    </row>
    <row r="39" spans="1:50">
      <c r="A39" s="6" t="s">
        <v>96</v>
      </c>
      <c r="O39" s="495" t="s">
        <v>611</v>
      </c>
      <c r="AX39" s="386" t="s">
        <v>499</v>
      </c>
    </row>
    <row r="40" spans="1:50">
      <c r="A40" s="6" t="s">
        <v>97</v>
      </c>
      <c r="O40" s="495" t="s">
        <v>612</v>
      </c>
      <c r="AX40" s="386" t="s">
        <v>500</v>
      </c>
    </row>
    <row r="41" spans="1:50">
      <c r="A41" s="6" t="s">
        <v>98</v>
      </c>
      <c r="O41" s="495" t="s">
        <v>613</v>
      </c>
      <c r="AX41" s="386" t="s">
        <v>501</v>
      </c>
    </row>
    <row r="42" spans="1:50">
      <c r="A42" s="6" t="s">
        <v>130</v>
      </c>
      <c r="AX42" s="386" t="s">
        <v>502</v>
      </c>
    </row>
    <row r="43" spans="1:50">
      <c r="A43" s="6" t="s">
        <v>131</v>
      </c>
      <c r="AX43" s="386" t="s">
        <v>503</v>
      </c>
    </row>
    <row r="44" spans="1:50">
      <c r="A44" s="6" t="s">
        <v>132</v>
      </c>
      <c r="AX44" s="386" t="s">
        <v>504</v>
      </c>
    </row>
    <row r="45" spans="1:50">
      <c r="A45" s="6" t="s">
        <v>133</v>
      </c>
      <c r="AX45" s="386" t="s">
        <v>505</v>
      </c>
    </row>
    <row r="46" spans="1:50">
      <c r="A46" s="6" t="s">
        <v>134</v>
      </c>
      <c r="AX46" s="386" t="s">
        <v>506</v>
      </c>
    </row>
    <row r="47" spans="1:50">
      <c r="A47" s="6" t="s">
        <v>155</v>
      </c>
      <c r="AX47" s="386" t="s">
        <v>507</v>
      </c>
    </row>
    <row r="48" spans="1:50">
      <c r="A48" s="6" t="s">
        <v>156</v>
      </c>
      <c r="AX48" s="386" t="s">
        <v>508</v>
      </c>
    </row>
    <row r="49" spans="1:50">
      <c r="A49" s="6" t="s">
        <v>157</v>
      </c>
      <c r="AX49" s="386" t="s">
        <v>509</v>
      </c>
    </row>
    <row r="50" spans="1:50">
      <c r="A50" s="6" t="s">
        <v>135</v>
      </c>
      <c r="AX50" s="386" t="s">
        <v>510</v>
      </c>
    </row>
    <row r="51" spans="1:50">
      <c r="A51" s="6" t="s">
        <v>136</v>
      </c>
      <c r="AX51" s="386" t="s">
        <v>511</v>
      </c>
    </row>
    <row r="52" spans="1:50">
      <c r="A52" s="6" t="s">
        <v>137</v>
      </c>
      <c r="AX52" s="386" t="s">
        <v>512</v>
      </c>
    </row>
    <row r="53" spans="1:50">
      <c r="A53" s="6" t="s">
        <v>138</v>
      </c>
      <c r="X53" s="448"/>
      <c r="AX53" s="386" t="s">
        <v>513</v>
      </c>
    </row>
    <row r="54" spans="1:50">
      <c r="A54" s="6" t="s">
        <v>139</v>
      </c>
      <c r="X54" s="448"/>
      <c r="AX54" s="386" t="s">
        <v>514</v>
      </c>
    </row>
    <row r="55" spans="1:50">
      <c r="A55" s="6" t="s">
        <v>140</v>
      </c>
      <c r="X55" s="448"/>
      <c r="AX55" s="386" t="s">
        <v>515</v>
      </c>
    </row>
    <row r="56" spans="1:50">
      <c r="A56" s="6" t="s">
        <v>141</v>
      </c>
      <c r="X56" s="448"/>
      <c r="AX56" s="386" t="s">
        <v>516</v>
      </c>
    </row>
    <row r="57" spans="1:50">
      <c r="A57" s="6" t="s">
        <v>385</v>
      </c>
      <c r="X57" s="448"/>
      <c r="AX57" s="386" t="s">
        <v>517</v>
      </c>
    </row>
    <row r="58" spans="1:50">
      <c r="A58" s="6" t="s">
        <v>142</v>
      </c>
      <c r="X58" s="448"/>
      <c r="AX58" s="386" t="s">
        <v>518</v>
      </c>
    </row>
    <row r="59" spans="1:50">
      <c r="A59" s="6" t="s">
        <v>143</v>
      </c>
      <c r="X59" s="448"/>
      <c r="AX59" s="386" t="s">
        <v>519</v>
      </c>
    </row>
    <row r="60" spans="1:50">
      <c r="A60" s="6" t="s">
        <v>144</v>
      </c>
      <c r="X60" s="448"/>
      <c r="AX60" s="386" t="s">
        <v>520</v>
      </c>
    </row>
    <row r="61" spans="1:50">
      <c r="A61" s="6" t="s">
        <v>145</v>
      </c>
      <c r="X61" s="448"/>
      <c r="AX61" s="386" t="s">
        <v>521</v>
      </c>
    </row>
    <row r="62" spans="1:50">
      <c r="A62" s="6" t="s">
        <v>88</v>
      </c>
      <c r="X62" s="448"/>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4"/>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4"/>
  </cols>
  <sheetData>
    <row r="1" spans="1:1">
      <c r="A1" s="1065"/>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08"/>
  <sheetViews>
    <sheetView showGridLines="0" workbookViewId="0"/>
  </sheetViews>
  <sheetFormatPr defaultRowHeight="11.25"/>
  <sheetData>
    <row r="1" spans="1:1">
      <c r="A1" s="1163">
        <f>IF('Форма 4.10.2 | Т-ТЭ | &gt;=25МВт'!$O$22="",1,0)</f>
        <v>1</v>
      </c>
    </row>
    <row r="2" spans="1:1">
      <c r="A2" s="1163">
        <f>IF('Форма 4.10.2 | Т-ТЭ | &gt;=25МВт'!$O$23="",1,0)</f>
        <v>1</v>
      </c>
    </row>
    <row r="3" spans="1:1">
      <c r="A3" s="1163">
        <f>IF('Форма 4.10.2 | Т-ТЭ | &gt;=25МВт'!$M$24="",1,0)</f>
        <v>1</v>
      </c>
    </row>
    <row r="4" spans="1:1">
      <c r="A4" s="1163">
        <f>IF('Форма 4.10.2 | Т-ТЭ | &gt;=25МВт'!$R$24="",1,0)</f>
        <v>1</v>
      </c>
    </row>
    <row r="5" spans="1:1">
      <c r="A5" s="1163">
        <f>IF('Форма 4.10.2 | Т-ТЭ | &gt;=25МВт'!$T$24="",1,0)</f>
        <v>1</v>
      </c>
    </row>
    <row r="6" spans="1:1">
      <c r="A6" s="1163">
        <f>IF('Форма 4.10.2 | Т-ТЭ | &gt;=25МВт'!$S$24="",1,0)</f>
        <v>0</v>
      </c>
    </row>
    <row r="7" spans="1:1">
      <c r="A7" s="1163">
        <f>IF('Форма 4.10.2 | Т-ТЭ | &gt;=25МВт'!$U$24="",1,0)</f>
        <v>0</v>
      </c>
    </row>
    <row r="8" spans="1:1">
      <c r="A8" s="1163">
        <f>IF('Форма 4.10.2 | Т-ТЭ | ТСО'!$O$22="",1,0)</f>
        <v>1</v>
      </c>
    </row>
    <row r="9" spans="1:1">
      <c r="A9" s="1163">
        <f>IF('Форма 4.10.2 | Т-ТЭ | ТСО'!$O$23="",1,0)</f>
        <v>1</v>
      </c>
    </row>
    <row r="10" spans="1:1">
      <c r="A10" s="1163">
        <f>IF('Форма 4.10.2 | Т-ТЭ | ТСО'!$M$24="",1,0)</f>
        <v>1</v>
      </c>
    </row>
    <row r="11" spans="1:1">
      <c r="A11" s="1163">
        <f>IF('Форма 4.10.2 | Т-ТЭ | ТСО'!$R$24="",1,0)</f>
        <v>1</v>
      </c>
    </row>
    <row r="12" spans="1:1">
      <c r="A12" s="1163">
        <f>IF('Форма 4.10.2 | Т-ТЭ | ТСО'!$T$24="",1,0)</f>
        <v>1</v>
      </c>
    </row>
    <row r="13" spans="1:1">
      <c r="A13" s="1163">
        <f>IF('Форма 4.10.2 | Т-ТЭ | ТСО'!$S$24="",1,0)</f>
        <v>0</v>
      </c>
    </row>
    <row r="14" spans="1:1">
      <c r="A14" s="1163">
        <f>IF('Форма 4.10.2 | Т-ТЭ | ТСО'!$U$24="",1,0)</f>
        <v>0</v>
      </c>
    </row>
    <row r="15" spans="1:1">
      <c r="A15" s="1163">
        <f>IF('Форма 4.10.2 | Т-ТЭ | потр'!$O$22="",1,0)</f>
        <v>0</v>
      </c>
    </row>
    <row r="16" spans="1:1">
      <c r="A16" s="1163">
        <f>IF('Форма 4.10.2 | Т-ТЭ | потр'!$O$23="",1,0)</f>
        <v>0</v>
      </c>
    </row>
    <row r="17" spans="1:1">
      <c r="A17" s="1163">
        <f>IF('Форма 4.10.2 | Т-ТЭ | потр'!$M$24="",1,0)</f>
        <v>0</v>
      </c>
    </row>
    <row r="18" spans="1:1">
      <c r="A18" s="1163">
        <f>IF('Форма 4.10.2 | Т-ТЭ | потр'!$R$24="",1,0)</f>
        <v>0</v>
      </c>
    </row>
    <row r="19" spans="1:1">
      <c r="A19" s="1163">
        <f>IF('Форма 4.10.2 | Т-ТЭ | потр'!$T$24="",1,0)</f>
        <v>0</v>
      </c>
    </row>
    <row r="20" spans="1:1">
      <c r="A20" s="1163">
        <f>IF('Форма 4.10.2 | Т-ТЭ | потр'!$S$24="",1,0)</f>
        <v>0</v>
      </c>
    </row>
    <row r="21" spans="1:1">
      <c r="A21" s="1163">
        <f>IF('Форма 4.10.2 | Т-ТЭ | потр'!$U$24="",1,0)</f>
        <v>0</v>
      </c>
    </row>
    <row r="22" spans="1:1">
      <c r="A22" s="1163">
        <f>IF('Форма 4.10.2 | Т-ТЭ | предел'!$O$24="",1,0)</f>
        <v>1</v>
      </c>
    </row>
    <row r="23" spans="1:1">
      <c r="A23" s="1163">
        <f>IF('Форма 4.10.2 | Т-ТЭ | предел'!$O$25="",1,0)</f>
        <v>1</v>
      </c>
    </row>
    <row r="24" spans="1:1">
      <c r="A24" s="1163">
        <f>IF('Форма 4.10.2 | Т-ТЭ | предел'!$M$26="",1,0)</f>
        <v>1</v>
      </c>
    </row>
    <row r="25" spans="1:1">
      <c r="A25" s="1163">
        <f>IF('Форма 4.10.2 | Т-ТЭ | предел'!$R$26="",1,0)</f>
        <v>1</v>
      </c>
    </row>
    <row r="26" spans="1:1">
      <c r="A26" s="1163">
        <f>IF('Форма 4.10.2 | Т-ТЭ | предел'!$T$26="",1,0)</f>
        <v>1</v>
      </c>
    </row>
    <row r="27" spans="1:1">
      <c r="A27" s="1163">
        <f>IF('Форма 4.10.2 | Т-ТЭ | предел'!$S$26="",1,0)</f>
        <v>0</v>
      </c>
    </row>
    <row r="28" spans="1:1">
      <c r="A28" s="1163">
        <f>IF('Форма 4.10.2 | Т-ТЭ | предел'!$U$26="",1,0)</f>
        <v>0</v>
      </c>
    </row>
    <row r="29" spans="1:1">
      <c r="A29" s="1163">
        <f>IF('Форма 4.10.2 | Т-ТЭ | индикат'!$O$7="",1,0)</f>
        <v>1</v>
      </c>
    </row>
    <row r="30" spans="1:1">
      <c r="A30" s="1163">
        <f>IF('Форма 4.10.2 | Т-ТЭ | индикат'!$O$24="",1,0)</f>
        <v>1</v>
      </c>
    </row>
    <row r="31" spans="1:1">
      <c r="A31" s="1163">
        <f>IF('Форма 4.10.2 | Т-ТЭ | индикат'!$O$25="",1,0)</f>
        <v>1</v>
      </c>
    </row>
    <row r="32" spans="1:1">
      <c r="A32" s="1163">
        <f>IF('Форма 4.10.2 | Т-ТЭ | индикат'!$M$26="",1,0)</f>
        <v>1</v>
      </c>
    </row>
    <row r="33" spans="1:1">
      <c r="A33" s="1163">
        <f>IF('Форма 4.10.2 | Т-ТЭ | индикат'!$R$26="",1,0)</f>
        <v>1</v>
      </c>
    </row>
    <row r="34" spans="1:1">
      <c r="A34" s="1163">
        <f>IF('Форма 4.10.2 | Т-ТЭ | индикат'!$T$26="",1,0)</f>
        <v>1</v>
      </c>
    </row>
    <row r="35" spans="1:1">
      <c r="A35" s="1163">
        <f>IF('Форма 4.10.2 | Т-ТЭ | индикат'!$S$26="",1,0)</f>
        <v>0</v>
      </c>
    </row>
    <row r="36" spans="1:1">
      <c r="A36" s="1163">
        <f>IF('Форма 4.10.2 | Т-ТЭ | индикат'!$U$26="",1,0)</f>
        <v>0</v>
      </c>
    </row>
    <row r="37" spans="1:1">
      <c r="A37" s="1163">
        <f>IF('Форма 4.10.2 | Резерв мощности'!$O$22="",1,0)</f>
        <v>1</v>
      </c>
    </row>
    <row r="38" spans="1:1">
      <c r="A38" s="1163">
        <f>IF('Форма 4.10.2 | Резерв мощности'!$O$23="",1,0)</f>
        <v>1</v>
      </c>
    </row>
    <row r="39" spans="1:1">
      <c r="A39" s="1163">
        <f>IF('Форма 4.10.2 | Резерв мощности'!$M$24="",1,0)</f>
        <v>1</v>
      </c>
    </row>
    <row r="40" spans="1:1">
      <c r="A40" s="1163">
        <f>IF('Форма 4.10.2 | Резерв мощности'!$O$24="",1,0)</f>
        <v>1</v>
      </c>
    </row>
    <row r="41" spans="1:1">
      <c r="A41" s="1163">
        <f>IF('Форма 4.10.2 | Резерв мощности'!$R$24="",1,0)</f>
        <v>1</v>
      </c>
    </row>
    <row r="42" spans="1:1">
      <c r="A42" s="1163">
        <f>IF('Форма 4.10.2 | Резерв мощности'!$T$24="",1,0)</f>
        <v>1</v>
      </c>
    </row>
    <row r="43" spans="1:1">
      <c r="A43" s="1163">
        <f>IF('Форма 4.10.2 | Резерв мощности'!$S$24="",1,0)</f>
        <v>0</v>
      </c>
    </row>
    <row r="44" spans="1:1">
      <c r="A44" s="1163">
        <f>IF('Форма 4.10.2 | Резерв мощности'!$U$24="",1,0)</f>
        <v>0</v>
      </c>
    </row>
    <row r="45" spans="1:1">
      <c r="A45" s="1163">
        <f>IF('Форма 4.10.3 | Т-ТН'!$O$23="",1,0)</f>
        <v>0</v>
      </c>
    </row>
    <row r="46" spans="1:1">
      <c r="A46" s="1163">
        <f>IF('Форма 4.10.3 | Т-ТН'!$M$24="",1,0)</f>
        <v>0</v>
      </c>
    </row>
    <row r="47" spans="1:1">
      <c r="A47" s="1163">
        <f>IF('Форма 4.10.3 | Т-ТН'!$R$24="",1,0)</f>
        <v>0</v>
      </c>
    </row>
    <row r="48" spans="1:1">
      <c r="A48" s="1163">
        <f>IF('Форма 4.10.3 | Т-ТН'!$T$24="",1,0)</f>
        <v>0</v>
      </c>
    </row>
    <row r="49" spans="1:1">
      <c r="A49" s="1163">
        <f>IF('Форма 4.10.3 | Т-ТН'!$S$24="",1,0)</f>
        <v>0</v>
      </c>
    </row>
    <row r="50" spans="1:1">
      <c r="A50" s="1163">
        <f>IF('Форма 4.10.3 | Т-ТН'!$U$24="",1,0)</f>
        <v>0</v>
      </c>
    </row>
    <row r="51" spans="1:1">
      <c r="A51" s="1163">
        <f>IF('Форма 4.10.3 | Т-передача ТЭ'!$O$23="",1,0)</f>
        <v>1</v>
      </c>
    </row>
    <row r="52" spans="1:1">
      <c r="A52" s="1163">
        <f>IF('Форма 4.10.3 | Т-передача ТЭ'!$M$24="",1,0)</f>
        <v>1</v>
      </c>
    </row>
    <row r="53" spans="1:1">
      <c r="A53" s="1163">
        <f>IF('Форма 4.10.3 | Т-передача ТЭ'!$R$24="",1,0)</f>
        <v>1</v>
      </c>
    </row>
    <row r="54" spans="1:1">
      <c r="A54" s="1163">
        <f>IF('Форма 4.10.3 | Т-передача ТЭ'!$T$24="",1,0)</f>
        <v>1</v>
      </c>
    </row>
    <row r="55" spans="1:1">
      <c r="A55" s="1163">
        <f>IF('Форма 4.10.3 | Т-передача ТЭ'!$S$24="",1,0)</f>
        <v>0</v>
      </c>
    </row>
    <row r="56" spans="1:1">
      <c r="A56" s="1163">
        <f>IF('Форма 4.10.3 | Т-передача ТЭ'!$U$24="",1,0)</f>
        <v>0</v>
      </c>
    </row>
    <row r="57" spans="1:1">
      <c r="A57" s="1163">
        <f>IF('Форма 4.10.3 | Т-передача ТН'!$O$23="",1,0)</f>
        <v>1</v>
      </c>
    </row>
    <row r="58" spans="1:1">
      <c r="A58" s="1163">
        <f>IF('Форма 4.10.3 | Т-передача ТН'!$M$24="",1,0)</f>
        <v>1</v>
      </c>
    </row>
    <row r="59" spans="1:1">
      <c r="A59" s="1163">
        <f>IF('Форма 4.10.3 | Т-передача ТН'!$R$24="",1,0)</f>
        <v>1</v>
      </c>
    </row>
    <row r="60" spans="1:1">
      <c r="A60" s="1163">
        <f>IF('Форма 4.10.3 | Т-передача ТН'!$T$24="",1,0)</f>
        <v>1</v>
      </c>
    </row>
    <row r="61" spans="1:1">
      <c r="A61" s="1163">
        <f>IF('Форма 4.10.3 | Т-передача ТН'!$S$24="",1,0)</f>
        <v>0</v>
      </c>
    </row>
    <row r="62" spans="1:1">
      <c r="A62" s="1163">
        <f>IF('Форма 4.10.3 | Т-передача ТН'!$U$24="",1,0)</f>
        <v>0</v>
      </c>
    </row>
    <row r="63" spans="1:1">
      <c r="A63" s="1163">
        <f>IF('Форма 4.10.4 | Т-гор.вода'!$O$23="",1,0)</f>
        <v>0</v>
      </c>
    </row>
    <row r="64" spans="1:1">
      <c r="A64" s="1163">
        <f>IF('Форма 4.10.4 | Т-гор.вода'!$M$24="",1,0)</f>
        <v>0</v>
      </c>
    </row>
    <row r="65" spans="1:1">
      <c r="A65" s="1163">
        <f>IF('Форма 4.10.4 | Т-гор.вода'!$W$24="",1,0)</f>
        <v>0</v>
      </c>
    </row>
    <row r="66" spans="1:1">
      <c r="A66" s="1163">
        <f>IF('Форма 4.10.4 | Т-гор.вода'!$Y$24="",1,0)</f>
        <v>0</v>
      </c>
    </row>
    <row r="67" spans="1:1">
      <c r="A67" s="1163">
        <f>IF('Форма 4.10.4 | Т-гор.вода'!$X$24="",1,0)</f>
        <v>0</v>
      </c>
    </row>
    <row r="68" spans="1:1">
      <c r="A68" s="1163">
        <f>IF('Форма 4.10.4 | Т-гор.вода'!$Z$24="",1,0)</f>
        <v>0</v>
      </c>
    </row>
    <row r="69" spans="1:1">
      <c r="A69" s="1163">
        <f>IF('Форма 4.10.5 | Т-подкл'!$AB$23="",1,0)</f>
        <v>1</v>
      </c>
    </row>
    <row r="70" spans="1:1">
      <c r="A70" s="1163">
        <f>IF('Форма 4.10.5 | Т-подкл'!$AD$23="",1,0)</f>
        <v>1</v>
      </c>
    </row>
    <row r="71" spans="1:1">
      <c r="A71" s="1163">
        <f>IF('Форма 4.10.5 | Т-подкл'!$N$23="",1,0)</f>
        <v>0</v>
      </c>
    </row>
    <row r="72" spans="1:1">
      <c r="A72" s="1163">
        <f>IF('Форма 4.10.5 | Т-подкл'!$R$23="",1,0)</f>
        <v>0</v>
      </c>
    </row>
    <row r="73" spans="1:1">
      <c r="A73" s="1163">
        <f>IF('Форма 4.10.5 | Т-подкл'!$V$23="",1,0)</f>
        <v>0</v>
      </c>
    </row>
    <row r="74" spans="1:1">
      <c r="A74" s="1163">
        <f>IF('Форма 4.10.5 | Т-подкл'!$AC$23="",1,0)</f>
        <v>0</v>
      </c>
    </row>
    <row r="75" spans="1:1">
      <c r="A75" s="1163">
        <f>IF('Форма 4.10.5 | Т-подкл'!$AE$23="",1,0)</f>
        <v>0</v>
      </c>
    </row>
    <row r="76" spans="1:1">
      <c r="A76" s="1163">
        <f>IF('Форма 4.10.6 | Т-подкл(инд)'!$M$23="",1,0)</f>
        <v>1</v>
      </c>
    </row>
    <row r="77" spans="1:1">
      <c r="A77" s="1163">
        <f>IF('Форма 4.10.6 | Т-подкл(инд)'!$P$23="",1,0)</f>
        <v>1</v>
      </c>
    </row>
    <row r="78" spans="1:1">
      <c r="A78" s="1163">
        <f>IF('Форма 4.10.6 | Т-подкл(инд)'!$S$23="",1,0)</f>
        <v>1</v>
      </c>
    </row>
    <row r="79" spans="1:1">
      <c r="A79" s="1163">
        <f>IF('Форма 4.10.6 | Т-подкл(инд)'!$T$23="",1,0)</f>
        <v>0</v>
      </c>
    </row>
    <row r="80" spans="1:1">
      <c r="A80" s="1163">
        <f>IF('Форма 4.10.6 | Т-подкл(инд)'!$V$23="",1,0)</f>
        <v>0</v>
      </c>
    </row>
    <row r="81" spans="1:1">
      <c r="A81" s="1163">
        <f>IF('Форма 4.9'!$F$10="",1,0)</f>
        <v>1</v>
      </c>
    </row>
    <row r="82" spans="1:1">
      <c r="A82" s="1163">
        <f>IF('Форма 4.9'!$G$10="",1,0)</f>
        <v>1</v>
      </c>
    </row>
    <row r="83" spans="1:1">
      <c r="A83" s="1163">
        <f>IF('Форма 4.9'!$F$11="",1,0)</f>
        <v>1</v>
      </c>
    </row>
    <row r="84" spans="1:1">
      <c r="A84" s="1163">
        <f>IF('Форма 4.9'!$G$11="",1,0)</f>
        <v>1</v>
      </c>
    </row>
    <row r="85" spans="1:1">
      <c r="A85" s="1163">
        <f>IF('Форма 4.9'!$F$12="",1,0)</f>
        <v>1</v>
      </c>
    </row>
    <row r="86" spans="1:1">
      <c r="A86" s="1163">
        <f>IF('Форма 4.9'!$G$12="",1,0)</f>
        <v>1</v>
      </c>
    </row>
    <row r="87" spans="1:1">
      <c r="A87" s="1163">
        <f>IF('Форма 4.9'!$F$13="",1,0)</f>
        <v>1</v>
      </c>
    </row>
    <row r="88" spans="1:1">
      <c r="A88" s="1163">
        <f>IF('Форма 4.9'!$G$13="",1,0)</f>
        <v>1</v>
      </c>
    </row>
    <row r="89" spans="1:1">
      <c r="A89" s="1163">
        <f>IF('Форма 4.10.1'!$J$15="",1,0)</f>
        <v>0</v>
      </c>
    </row>
    <row r="90" spans="1:1">
      <c r="A90" s="1163">
        <f>IF('Форма 4.10.1'!$H$17="",1,0)</f>
        <v>0</v>
      </c>
    </row>
    <row r="91" spans="1:1">
      <c r="A91" s="1163">
        <f>IF('Форма 4.10.1'!$I$17="",1,0)</f>
        <v>0</v>
      </c>
    </row>
    <row r="92" spans="1:1">
      <c r="A92" s="1163">
        <f>IF('Форма 4.10.1'!$J$17="",1,0)</f>
        <v>0</v>
      </c>
    </row>
    <row r="93" spans="1:1">
      <c r="A93" s="1163">
        <f>IF('Форма 4.10.1'!$H$26="",1,0)</f>
        <v>0</v>
      </c>
    </row>
    <row r="94" spans="1:1">
      <c r="A94" s="1163">
        <f>IF('Форма 4.10.1'!$I$26="",1,0)</f>
        <v>0</v>
      </c>
    </row>
    <row r="95" spans="1:1">
      <c r="A95" s="1163">
        <f>IF('Форма 4.10.1'!$J$26="",1,0)</f>
        <v>0</v>
      </c>
    </row>
    <row r="96" spans="1:1">
      <c r="A96" s="1163">
        <f>IF('Форма 4.10.1'!$H$42="",1,0)</f>
        <v>0</v>
      </c>
    </row>
    <row r="97" spans="1:1">
      <c r="A97" s="1163">
        <f>IF('Форма 4.10.1'!$I$42="",1,0)</f>
        <v>0</v>
      </c>
    </row>
    <row r="98" spans="1:1">
      <c r="A98" s="1163">
        <f>IF('Форма 4.10.1'!$J$42="",1,0)</f>
        <v>0</v>
      </c>
    </row>
    <row r="99" spans="1:1">
      <c r="A99" s="1163">
        <f>IF('Форма 4.10.1'!$H$58="",1,0)</f>
        <v>0</v>
      </c>
    </row>
    <row r="100" spans="1:1">
      <c r="A100" s="1163">
        <f>IF('Форма 4.10.1'!$I$58="",1,0)</f>
        <v>0</v>
      </c>
    </row>
    <row r="101" spans="1:1">
      <c r="A101" s="1163">
        <f>IF('Форма 4.10.1'!$J$58="",1,0)</f>
        <v>0</v>
      </c>
    </row>
    <row r="102" spans="1:1">
      <c r="A102" s="1163">
        <f>IF('Форма 4.10.1'!$H$68="",1,0)</f>
        <v>0</v>
      </c>
    </row>
    <row r="103" spans="1:1">
      <c r="A103" s="1163">
        <f>IF('Форма 4.10.1'!$I$68="",1,0)</f>
        <v>0</v>
      </c>
    </row>
    <row r="104" spans="1:1">
      <c r="A104" s="1163">
        <f>IF('Форма 4.10.1'!$J$68="",1,0)</f>
        <v>0</v>
      </c>
    </row>
    <row r="105" spans="1:1">
      <c r="A105" s="1163">
        <f>IF('Форма 1.0.2'!$E$12="",1,0)</f>
        <v>1</v>
      </c>
    </row>
    <row r="106" spans="1:1">
      <c r="A106" s="1163">
        <f>IF('Форма 1.0.2'!$F$12="",1,0)</f>
        <v>1</v>
      </c>
    </row>
    <row r="107" spans="1:1">
      <c r="A107" s="1163">
        <f>IF('Форма 1.0.2'!$G$12="",1,0)</f>
        <v>1</v>
      </c>
    </row>
    <row r="108" spans="1:1">
      <c r="A108" s="1163">
        <f>IF('Форма 1.0.2'!$H$12="",1,0)</f>
        <v>1</v>
      </c>
    </row>
    <row r="109" spans="1:1">
      <c r="A109" s="1163">
        <f>IF('Форма 1.0.2'!$I$12="",1,0)</f>
        <v>1</v>
      </c>
    </row>
    <row r="110" spans="1:1">
      <c r="A110" s="1163">
        <f>IF('Форма 1.0.2'!$J$12="",1,0)</f>
        <v>1</v>
      </c>
    </row>
    <row r="111" spans="1:1">
      <c r="A111" s="1163">
        <f>IF('Сведения об изменении'!$E$12="",1,0)</f>
        <v>0</v>
      </c>
    </row>
    <row r="112" spans="1:1">
      <c r="A112" s="1164">
        <f>IF('Форма 4.10.6 | Т-подкл(инд)'!$U$23="",1,0)</f>
        <v>1</v>
      </c>
    </row>
    <row r="113" spans="1:1">
      <c r="A113" s="1165">
        <f>IF('Форма 4.10.5 | Т-подкл'!$AA$23="",1,0)</f>
        <v>1</v>
      </c>
    </row>
    <row r="114" spans="1:1">
      <c r="A114" s="1165">
        <f>IF('Форма 4.10.5 | Т-подкл'!$Z$23="",1,0)</f>
        <v>1</v>
      </c>
    </row>
    <row r="115" spans="1:1">
      <c r="A115" s="1288">
        <f>IF(Территории!$E$12="",1,0)</f>
        <v>0</v>
      </c>
    </row>
    <row r="116" spans="1:1">
      <c r="A116" s="1288">
        <f>IF('Перечень тарифов'!$E$21="",1,0)</f>
        <v>0</v>
      </c>
    </row>
    <row r="117" spans="1:1">
      <c r="A117" s="1288">
        <f>IF('Перечень тарифов'!$F$21="",1,0)</f>
        <v>0</v>
      </c>
    </row>
    <row r="118" spans="1:1">
      <c r="A118" s="1288">
        <f>IF('Перечень тарифов'!$G$21="",1,0)</f>
        <v>0</v>
      </c>
    </row>
    <row r="119" spans="1:1">
      <c r="A119" s="1288">
        <f>IF('Перечень тарифов'!$K$21="",1,0)</f>
        <v>0</v>
      </c>
    </row>
    <row r="120" spans="1:1">
      <c r="A120" s="1288">
        <f>IF('Перечень тарифов'!$O$21="",1,0)</f>
        <v>0</v>
      </c>
    </row>
    <row r="121" spans="1:1">
      <c r="A121" s="1288">
        <f>IF('Перечень тарифов'!$S$21="",1,0)</f>
        <v>0</v>
      </c>
    </row>
    <row r="122" spans="1:1">
      <c r="A122" s="1288">
        <f>IF('Перечень тарифов'!$E$26="",1,0)</f>
        <v>0</v>
      </c>
    </row>
    <row r="123" spans="1:1">
      <c r="A123" s="1288">
        <f>IF('Перечень тарифов'!$F$26="",1,0)</f>
        <v>0</v>
      </c>
    </row>
    <row r="124" spans="1:1">
      <c r="A124" s="1288">
        <f>IF('Перечень тарифов'!$G$26="",1,0)</f>
        <v>0</v>
      </c>
    </row>
    <row r="125" spans="1:1">
      <c r="A125" s="1288">
        <f>IF('Перечень тарифов'!$K$26="",1,0)</f>
        <v>0</v>
      </c>
    </row>
    <row r="126" spans="1:1">
      <c r="A126" s="1288">
        <f>IF('Перечень тарифов'!$O$26="",1,0)</f>
        <v>0</v>
      </c>
    </row>
    <row r="127" spans="1:1">
      <c r="A127" s="1288">
        <f>IF('Перечень тарифов'!$S$26="",1,0)</f>
        <v>0</v>
      </c>
    </row>
    <row r="128" spans="1:1">
      <c r="A128" s="1288">
        <f>IF('Перечень тарифов'!$G$12="",1,0)</f>
        <v>0</v>
      </c>
    </row>
    <row r="129" spans="1:1">
      <c r="A129" s="1288">
        <f>IF('Перечень тарифов'!$G$11="",1,0)</f>
        <v>0</v>
      </c>
    </row>
    <row r="130" spans="1:1">
      <c r="A130" s="1288">
        <f>IF('Перечень тарифов'!$E$31="",1,0)</f>
        <v>0</v>
      </c>
    </row>
    <row r="131" spans="1:1">
      <c r="A131" s="1288">
        <f>IF('Перечень тарифов'!$F$31="",1,0)</f>
        <v>0</v>
      </c>
    </row>
    <row r="132" spans="1:1">
      <c r="A132" s="1288">
        <f>IF('Перечень тарифов'!$G$31="",1,0)</f>
        <v>0</v>
      </c>
    </row>
    <row r="133" spans="1:1">
      <c r="A133" s="1288">
        <f>IF('Перечень тарифов'!$K$31="",1,0)</f>
        <v>0</v>
      </c>
    </row>
    <row r="134" spans="1:1">
      <c r="A134" s="1288">
        <f>IF('Перечень тарифов'!$O$31="",1,0)</f>
        <v>0</v>
      </c>
    </row>
    <row r="135" spans="1:1">
      <c r="A135" s="1288">
        <f>IF('Перечень тарифов'!$S$31="",1,0)</f>
        <v>0</v>
      </c>
    </row>
    <row r="136" spans="1:1">
      <c r="A136" s="1288">
        <f>IF('Перечень тарифов'!$N$21="",1,0)</f>
        <v>0</v>
      </c>
    </row>
    <row r="137" spans="1:1">
      <c r="A137" s="1288">
        <f>IF('Перечень тарифов'!$N$26="",1,0)</f>
        <v>0</v>
      </c>
    </row>
    <row r="138" spans="1:1">
      <c r="A138" s="1288">
        <f>IF('Перечень тарифов'!$N$31="",1,0)</f>
        <v>0</v>
      </c>
    </row>
    <row r="139" spans="1:1">
      <c r="A139" s="1288">
        <f>IF('Форма 4.10.2 | Т-ТЭ | потр'!$O$24="",1,0)</f>
        <v>0</v>
      </c>
    </row>
    <row r="140" spans="1:1">
      <c r="A140" s="1288">
        <f>IF('Форма 4.10.4 | Т-гор.вода'!$O$24="",1,0)</f>
        <v>0</v>
      </c>
    </row>
    <row r="141" spans="1:1">
      <c r="A141" s="1288">
        <f>IF('Форма 4.10.4 | Т-гор.вода'!$P$24="",1,0)</f>
        <v>0</v>
      </c>
    </row>
    <row r="142" spans="1:1">
      <c r="A142" s="1288">
        <f>IF('Форма 4.10.3 | Т-ТН'!$O$24="",1,0)</f>
        <v>0</v>
      </c>
    </row>
    <row r="143" spans="1:1">
      <c r="A143" s="1288">
        <f>IF('Форма 4.10.1'!$H$19="",1,0)</f>
        <v>0</v>
      </c>
    </row>
    <row r="144" spans="1:1">
      <c r="A144" s="1288">
        <f>IF('Форма 4.10.1'!$I$19="",1,0)</f>
        <v>0</v>
      </c>
    </row>
    <row r="145" spans="1:1">
      <c r="A145" s="1288">
        <f>IF('Форма 4.10.1'!$J$19="",1,0)</f>
        <v>0</v>
      </c>
    </row>
    <row r="146" spans="1:1">
      <c r="A146" s="1288">
        <f>IF('Форма 4.10.1'!$H$31="",1,0)</f>
        <v>0</v>
      </c>
    </row>
    <row r="147" spans="1:1">
      <c r="A147" s="1288">
        <f>IF('Форма 4.10.1'!$I$31="",1,0)</f>
        <v>0</v>
      </c>
    </row>
    <row r="148" spans="1:1">
      <c r="A148" s="1288">
        <f>IF('Форма 4.10.1'!$J$31="",1,0)</f>
        <v>0</v>
      </c>
    </row>
    <row r="149" spans="1:1">
      <c r="A149" s="1288">
        <f>IF('Форма 4.10.1'!$H$47="",1,0)</f>
        <v>0</v>
      </c>
    </row>
    <row r="150" spans="1:1">
      <c r="A150" s="1288">
        <f>IF('Форма 4.10.1'!$I$47="",1,0)</f>
        <v>0</v>
      </c>
    </row>
    <row r="151" spans="1:1">
      <c r="A151" s="1288">
        <f>IF('Форма 4.10.1'!$J$47="",1,0)</f>
        <v>0</v>
      </c>
    </row>
    <row r="152" spans="1:1">
      <c r="A152" s="1288">
        <f>IF('Форма 4.10.1'!$H$63="",1,0)</f>
        <v>0</v>
      </c>
    </row>
    <row r="153" spans="1:1">
      <c r="A153" s="1288">
        <f>IF('Форма 4.10.1'!$I$63="",1,0)</f>
        <v>0</v>
      </c>
    </row>
    <row r="154" spans="1:1">
      <c r="A154" s="1288">
        <f>IF('Форма 4.10.1'!$J$63="",1,0)</f>
        <v>0</v>
      </c>
    </row>
    <row r="155" spans="1:1">
      <c r="A155" s="1288">
        <f>IF('Форма 4.10.1'!$H$70="",1,0)</f>
        <v>0</v>
      </c>
    </row>
    <row r="156" spans="1:1">
      <c r="A156" s="1288">
        <f>IF('Форма 4.10.1'!$I$70="",1,0)</f>
        <v>0</v>
      </c>
    </row>
    <row r="157" spans="1:1">
      <c r="A157" s="1288">
        <f>IF('Форма 4.10.1'!$J$70="",1,0)</f>
        <v>0</v>
      </c>
    </row>
    <row r="158" spans="1:1">
      <c r="A158" s="1288">
        <f>IF('Форма 4.10.1'!$H$21="",1,0)</f>
        <v>0</v>
      </c>
    </row>
    <row r="159" spans="1:1">
      <c r="A159" s="1288">
        <f>IF('Форма 4.10.1'!$I$21="",1,0)</f>
        <v>0</v>
      </c>
    </row>
    <row r="160" spans="1:1">
      <c r="A160" s="1288">
        <f>IF('Форма 4.10.1'!$J$21="",1,0)</f>
        <v>0</v>
      </c>
    </row>
    <row r="161" spans="1:1">
      <c r="A161" s="1288">
        <f>IF('Форма 4.10.1'!$H$36="",1,0)</f>
        <v>0</v>
      </c>
    </row>
    <row r="162" spans="1:1">
      <c r="A162" s="1288">
        <f>IF('Форма 4.10.1'!$I$36="",1,0)</f>
        <v>0</v>
      </c>
    </row>
    <row r="163" spans="1:1">
      <c r="A163" s="1288">
        <f>IF('Форма 4.10.1'!$J$36="",1,0)</f>
        <v>0</v>
      </c>
    </row>
    <row r="164" spans="1:1">
      <c r="A164" s="1288">
        <f>IF('Форма 4.10.1'!$H$52="",1,0)</f>
        <v>0</v>
      </c>
    </row>
    <row r="165" spans="1:1">
      <c r="A165" s="1288">
        <f>IF('Форма 4.10.1'!$I$52="",1,0)</f>
        <v>0</v>
      </c>
    </row>
    <row r="166" spans="1:1">
      <c r="A166" s="1288">
        <f>IF('Форма 4.10.1'!$J$52="",1,0)</f>
        <v>0</v>
      </c>
    </row>
    <row r="167" spans="1:1">
      <c r="A167" s="1288">
        <f>IF('Форма 4.10.1'!$H$65="",1,0)</f>
        <v>0</v>
      </c>
    </row>
    <row r="168" spans="1:1">
      <c r="A168" s="1288">
        <f>IF('Форма 4.10.1'!$I$65="",1,0)</f>
        <v>0</v>
      </c>
    </row>
    <row r="169" spans="1:1">
      <c r="A169" s="1288">
        <f>IF('Форма 4.10.1'!$J$65="",1,0)</f>
        <v>0</v>
      </c>
    </row>
    <row r="170" spans="1:1">
      <c r="A170" s="1288">
        <f>IF('Форма 4.10.1'!$H$72="",1,0)</f>
        <v>0</v>
      </c>
    </row>
    <row r="171" spans="1:1">
      <c r="A171" s="1288">
        <f>IF('Форма 4.10.1'!$I$72="",1,0)</f>
        <v>0</v>
      </c>
    </row>
    <row r="172" spans="1:1">
      <c r="A172" s="1288">
        <f>IF('Форма 4.10.1'!$J$72="",1,0)</f>
        <v>0</v>
      </c>
    </row>
    <row r="173" spans="1:1">
      <c r="A173" s="1288">
        <f>IF('Форма 4.10.2 | Т-ТЭ | потр'!$Y$24="",1,0)</f>
        <v>0</v>
      </c>
    </row>
    <row r="174" spans="1:1">
      <c r="A174" s="1288">
        <f>IF('Форма 4.10.2 | Т-ТЭ | потр'!$AA$24="",1,0)</f>
        <v>0</v>
      </c>
    </row>
    <row r="175" spans="1:1">
      <c r="A175" s="1288">
        <f>IF('Форма 4.10.2 | Т-ТЭ | потр'!$V$24="",1,0)</f>
        <v>0</v>
      </c>
    </row>
    <row r="176" spans="1:1">
      <c r="A176" s="1288">
        <f>IF('Форма 4.10.2 | Т-ТЭ | потр'!$Z$24="",1,0)</f>
        <v>0</v>
      </c>
    </row>
    <row r="177" spans="1:1">
      <c r="A177" s="1288">
        <f>IF('Форма 4.10.2 | Т-ТЭ | потр'!$AB$24="",1,0)</f>
        <v>0</v>
      </c>
    </row>
    <row r="178" spans="1:1">
      <c r="A178" s="1288">
        <f>IF('Форма 4.10.2 | Т-ТЭ | потр'!$AF$24="",1,0)</f>
        <v>0</v>
      </c>
    </row>
    <row r="179" spans="1:1">
      <c r="A179" s="1288">
        <f>IF('Форма 4.10.2 | Т-ТЭ | потр'!$AH$24="",1,0)</f>
        <v>0</v>
      </c>
    </row>
    <row r="180" spans="1:1">
      <c r="A180" s="1288">
        <f>IF('Форма 4.10.2 | Т-ТЭ | потр'!$AC$24="",1,0)</f>
        <v>0</v>
      </c>
    </row>
    <row r="181" spans="1:1">
      <c r="A181" s="1288">
        <f>IF('Форма 4.10.2 | Т-ТЭ | потр'!$AG$24="",1,0)</f>
        <v>0</v>
      </c>
    </row>
    <row r="182" spans="1:1">
      <c r="A182" s="1288">
        <f>IF('Форма 4.10.2 | Т-ТЭ | потр'!$AI$24="",1,0)</f>
        <v>0</v>
      </c>
    </row>
    <row r="183" spans="1:1">
      <c r="A183" s="1288">
        <f>IF('Форма 4.10.2 | Т-ТЭ | потр'!$AM$24="",1,0)</f>
        <v>0</v>
      </c>
    </row>
    <row r="184" spans="1:1">
      <c r="A184" s="1288">
        <f>IF('Форма 4.10.2 | Т-ТЭ | потр'!$AO$24="",1,0)</f>
        <v>0</v>
      </c>
    </row>
    <row r="185" spans="1:1">
      <c r="A185" s="1288">
        <f>IF('Форма 4.10.2 | Т-ТЭ | потр'!$AJ$24="",1,0)</f>
        <v>0</v>
      </c>
    </row>
    <row r="186" spans="1:1">
      <c r="A186" s="1288">
        <f>IF('Форма 4.10.2 | Т-ТЭ | потр'!$AN$24="",1,0)</f>
        <v>0</v>
      </c>
    </row>
    <row r="187" spans="1:1">
      <c r="A187" s="1288">
        <f>IF('Форма 4.10.2 | Т-ТЭ | потр'!$AP$24="",1,0)</f>
        <v>0</v>
      </c>
    </row>
    <row r="188" spans="1:1">
      <c r="A188" s="1288">
        <f>IF('Форма 4.10.2 | Т-ТЭ | потр'!$O$28="",1,0)</f>
        <v>0</v>
      </c>
    </row>
    <row r="189" spans="1:1">
      <c r="A189" s="1288">
        <f>IF('Форма 4.10.2 | Т-ТЭ | потр'!$O$29="",1,0)</f>
        <v>0</v>
      </c>
    </row>
    <row r="190" spans="1:1">
      <c r="A190" s="1288">
        <f>IF('Форма 4.10.2 | Т-ТЭ | потр'!$M$30="",1,0)</f>
        <v>0</v>
      </c>
    </row>
    <row r="191" spans="1:1">
      <c r="A191" s="1288">
        <f>IF('Форма 4.10.2 | Т-ТЭ | потр'!$O$30="",1,0)</f>
        <v>0</v>
      </c>
    </row>
    <row r="192" spans="1:1">
      <c r="A192" s="1288">
        <f>IF('Форма 4.10.2 | Т-ТЭ | потр'!$R$30="",1,0)</f>
        <v>0</v>
      </c>
    </row>
    <row r="193" spans="1:1">
      <c r="A193" s="1288">
        <f>IF('Форма 4.10.2 | Т-ТЭ | потр'!$T$30="",1,0)</f>
        <v>0</v>
      </c>
    </row>
    <row r="194" spans="1:1">
      <c r="A194" s="1288">
        <f>IF('Форма 4.10.2 | Т-ТЭ | потр'!$V$30="",1,0)</f>
        <v>0</v>
      </c>
    </row>
    <row r="195" spans="1:1">
      <c r="A195" s="1288">
        <f>IF('Форма 4.10.2 | Т-ТЭ | потр'!$Y$30="",1,0)</f>
        <v>0</v>
      </c>
    </row>
    <row r="196" spans="1:1">
      <c r="A196" s="1288">
        <f>IF('Форма 4.10.2 | Т-ТЭ | потр'!$AA$30="",1,0)</f>
        <v>0</v>
      </c>
    </row>
    <row r="197" spans="1:1">
      <c r="A197" s="1288">
        <f>IF('Форма 4.10.2 | Т-ТЭ | потр'!$AC$30="",1,0)</f>
        <v>0</v>
      </c>
    </row>
    <row r="198" spans="1:1">
      <c r="A198" s="1288">
        <f>IF('Форма 4.10.2 | Т-ТЭ | потр'!$AF$30="",1,0)</f>
        <v>0</v>
      </c>
    </row>
    <row r="199" spans="1:1">
      <c r="A199" s="1288">
        <f>IF('Форма 4.10.2 | Т-ТЭ | потр'!$AH$30="",1,0)</f>
        <v>0</v>
      </c>
    </row>
    <row r="200" spans="1:1">
      <c r="A200" s="1288">
        <f>IF('Форма 4.10.2 | Т-ТЭ | потр'!$AJ$30="",1,0)</f>
        <v>0</v>
      </c>
    </row>
    <row r="201" spans="1:1">
      <c r="A201" s="1288">
        <f>IF('Форма 4.10.2 | Т-ТЭ | потр'!$AM$30="",1,0)</f>
        <v>0</v>
      </c>
    </row>
    <row r="202" spans="1:1">
      <c r="A202" s="1288">
        <f>IF('Форма 4.10.2 | Т-ТЭ | потр'!$AO$30="",1,0)</f>
        <v>0</v>
      </c>
    </row>
    <row r="203" spans="1:1">
      <c r="A203" s="1288">
        <f>IF('Форма 4.10.2 | Т-ТЭ | потр'!$S$30="",1,0)</f>
        <v>0</v>
      </c>
    </row>
    <row r="204" spans="1:1">
      <c r="A204" s="1288">
        <f>IF('Форма 4.10.2 | Т-ТЭ | потр'!$U$30="",1,0)</f>
        <v>0</v>
      </c>
    </row>
    <row r="205" spans="1:1">
      <c r="A205" s="1288">
        <f>IF('Форма 4.10.2 | Т-ТЭ | потр'!$Z$30="",1,0)</f>
        <v>0</v>
      </c>
    </row>
    <row r="206" spans="1:1">
      <c r="A206" s="1288">
        <f>IF('Форма 4.10.2 | Т-ТЭ | потр'!$AB$30="",1,0)</f>
        <v>0</v>
      </c>
    </row>
    <row r="207" spans="1:1">
      <c r="A207" s="1288">
        <f>IF('Форма 4.10.2 | Т-ТЭ | потр'!$AG$30="",1,0)</f>
        <v>0</v>
      </c>
    </row>
    <row r="208" spans="1:1">
      <c r="A208" s="1288">
        <f>IF('Форма 4.10.2 | Т-ТЭ | потр'!$AI$30="",1,0)</f>
        <v>0</v>
      </c>
    </row>
    <row r="209" spans="1:1">
      <c r="A209" s="1288">
        <f>IF('Форма 4.10.2 | Т-ТЭ | потр'!$AN$30="",1,0)</f>
        <v>0</v>
      </c>
    </row>
    <row r="210" spans="1:1">
      <c r="A210" s="1288">
        <f>IF('Форма 4.10.2 | Т-ТЭ | потр'!$AP$30="",1,0)</f>
        <v>0</v>
      </c>
    </row>
    <row r="211" spans="1:1">
      <c r="A211" s="1288">
        <f>IF('Форма 4.10.3 | Т-ТН'!$Y$24="",1,0)</f>
        <v>0</v>
      </c>
    </row>
    <row r="212" spans="1:1">
      <c r="A212" s="1288">
        <f>IF('Форма 4.10.3 | Т-ТН'!$AA$24="",1,0)</f>
        <v>0</v>
      </c>
    </row>
    <row r="213" spans="1:1">
      <c r="A213" s="1288">
        <f>IF('Форма 4.10.3 | Т-ТН'!$V$24="",1,0)</f>
        <v>0</v>
      </c>
    </row>
    <row r="214" spans="1:1">
      <c r="A214" s="1288">
        <f>IF('Форма 4.10.3 | Т-ТН'!$Z$24="",1,0)</f>
        <v>0</v>
      </c>
    </row>
    <row r="215" spans="1:1">
      <c r="A215" s="1288">
        <f>IF('Форма 4.10.3 | Т-ТН'!$AB$24="",1,0)</f>
        <v>0</v>
      </c>
    </row>
    <row r="216" spans="1:1">
      <c r="A216" s="1288">
        <f>IF('Форма 4.10.3 | Т-ТН'!$AF$24="",1,0)</f>
        <v>0</v>
      </c>
    </row>
    <row r="217" spans="1:1">
      <c r="A217" s="1288">
        <f>IF('Форма 4.10.3 | Т-ТН'!$AH$24="",1,0)</f>
        <v>0</v>
      </c>
    </row>
    <row r="218" spans="1:1">
      <c r="A218" s="1288">
        <f>IF('Форма 4.10.3 | Т-ТН'!$AC$24="",1,0)</f>
        <v>0</v>
      </c>
    </row>
    <row r="219" spans="1:1">
      <c r="A219" s="1288">
        <f>IF('Форма 4.10.3 | Т-ТН'!$AG$24="",1,0)</f>
        <v>0</v>
      </c>
    </row>
    <row r="220" spans="1:1">
      <c r="A220" s="1288">
        <f>IF('Форма 4.10.3 | Т-ТН'!$AI$24="",1,0)</f>
        <v>0</v>
      </c>
    </row>
    <row r="221" spans="1:1">
      <c r="A221" s="1288">
        <f>IF('Форма 4.10.3 | Т-ТН'!$AM$24="",1,0)</f>
        <v>0</v>
      </c>
    </row>
    <row r="222" spans="1:1">
      <c r="A222" s="1288">
        <f>IF('Форма 4.10.3 | Т-ТН'!$AO$24="",1,0)</f>
        <v>0</v>
      </c>
    </row>
    <row r="223" spans="1:1">
      <c r="A223" s="1288">
        <f>IF('Форма 4.10.3 | Т-ТН'!$AJ$24="",1,0)</f>
        <v>0</v>
      </c>
    </row>
    <row r="224" spans="1:1">
      <c r="A224" s="1288">
        <f>IF('Форма 4.10.3 | Т-ТН'!$AN$24="",1,0)</f>
        <v>0</v>
      </c>
    </row>
    <row r="225" spans="1:1">
      <c r="A225" s="1288">
        <f>IF('Форма 4.10.3 | Т-ТН'!$AP$24="",1,0)</f>
        <v>0</v>
      </c>
    </row>
    <row r="226" spans="1:1">
      <c r="A226" s="1288">
        <f>IF('Форма 4.10.4 | Т-гор.вода'!$AB$24="",1,0)</f>
        <v>0</v>
      </c>
    </row>
    <row r="227" spans="1:1">
      <c r="A227" s="1288">
        <f>IF('Форма 4.10.4 | Т-гор.вода'!$AI$24="",1,0)</f>
        <v>0</v>
      </c>
    </row>
    <row r="228" spans="1:1">
      <c r="A228" s="1288">
        <f>IF('Форма 4.10.4 | Т-гор.вода'!$AK$24="",1,0)</f>
        <v>0</v>
      </c>
    </row>
    <row r="229" spans="1:1">
      <c r="A229" s="1288">
        <f>IF('Форма 4.10.4 | Т-гор.вода'!$AA$24="",1,0)</f>
        <v>0</v>
      </c>
    </row>
    <row r="230" spans="1:1">
      <c r="A230" s="1288">
        <f>IF('Форма 4.10.4 | Т-гор.вода'!$AJ$24="",1,0)</f>
        <v>0</v>
      </c>
    </row>
    <row r="231" spans="1:1">
      <c r="A231" s="1288">
        <f>IF('Форма 4.10.4 | Т-гор.вода'!$AL$24="",1,0)</f>
        <v>0</v>
      </c>
    </row>
    <row r="232" spans="1:1">
      <c r="A232" s="1288">
        <f>IF('Форма 4.10.4 | Т-гор.вода'!$AN$24="",1,0)</f>
        <v>0</v>
      </c>
    </row>
    <row r="233" spans="1:1">
      <c r="A233" s="1288">
        <f>IF('Форма 4.10.4 | Т-гор.вода'!$AU$24="",1,0)</f>
        <v>0</v>
      </c>
    </row>
    <row r="234" spans="1:1">
      <c r="A234" s="1288">
        <f>IF('Форма 4.10.4 | Т-гор.вода'!$AW$24="",1,0)</f>
        <v>0</v>
      </c>
    </row>
    <row r="235" spans="1:1">
      <c r="A235" s="1288">
        <f>IF('Форма 4.10.4 | Т-гор.вода'!$AM$24="",1,0)</f>
        <v>0</v>
      </c>
    </row>
    <row r="236" spans="1:1">
      <c r="A236" s="1288">
        <f>IF('Форма 4.10.4 | Т-гор.вода'!$AV$24="",1,0)</f>
        <v>0</v>
      </c>
    </row>
    <row r="237" spans="1:1">
      <c r="A237" s="1288">
        <f>IF('Форма 4.10.4 | Т-гор.вода'!$AX$24="",1,0)</f>
        <v>0</v>
      </c>
    </row>
    <row r="238" spans="1:1">
      <c r="A238" s="1288">
        <f>IF('Форма 4.10.4 | Т-гор.вода'!$AZ$24="",1,0)</f>
        <v>0</v>
      </c>
    </row>
    <row r="239" spans="1:1">
      <c r="A239" s="1288">
        <f>IF('Форма 4.10.4 | Т-гор.вода'!$BG$24="",1,0)</f>
        <v>0</v>
      </c>
    </row>
    <row r="240" spans="1:1">
      <c r="A240" s="1288">
        <f>IF('Форма 4.10.4 | Т-гор.вода'!$BI$24="",1,0)</f>
        <v>0</v>
      </c>
    </row>
    <row r="241" spans="1:1">
      <c r="A241" s="1288">
        <f>IF('Форма 4.10.4 | Т-гор.вода'!$AY$24="",1,0)</f>
        <v>0</v>
      </c>
    </row>
    <row r="242" spans="1:1">
      <c r="A242" s="1288">
        <f>IF('Форма 4.10.4 | Т-гор.вода'!$BH$24="",1,0)</f>
        <v>0</v>
      </c>
    </row>
    <row r="243" spans="1:1">
      <c r="A243" s="1288">
        <f>IF('Форма 4.10.4 | Т-гор.вода'!$BJ$24="",1,0)</f>
        <v>0</v>
      </c>
    </row>
    <row r="244" spans="1:1">
      <c r="A244" s="1310">
        <f>IF('Форма 4.10.1'!$K$15="",1,0)</f>
        <v>0</v>
      </c>
    </row>
    <row r="245" spans="1:1">
      <c r="A245" s="1310">
        <f>IF('Форма 4.10.1'!$K$24="",1,0)</f>
        <v>0</v>
      </c>
    </row>
    <row r="246" spans="1:1">
      <c r="A246" s="1310">
        <f>IF('Форма 4.10.1'!$H$27="",1,0)</f>
        <v>0</v>
      </c>
    </row>
    <row r="247" spans="1:1">
      <c r="A247" s="1310">
        <f>IF('Форма 4.10.1'!$I$27="",1,0)</f>
        <v>0</v>
      </c>
    </row>
    <row r="248" spans="1:1">
      <c r="A248" s="1310">
        <f>IF('Форма 4.10.1'!$J$27="",1,0)</f>
        <v>0</v>
      </c>
    </row>
    <row r="249" spans="1:1">
      <c r="A249" s="1310">
        <f>IF('Форма 4.10.1'!$H$28="",1,0)</f>
        <v>0</v>
      </c>
    </row>
    <row r="250" spans="1:1">
      <c r="A250" s="1310">
        <f>IF('Форма 4.10.1'!$I$28="",1,0)</f>
        <v>0</v>
      </c>
    </row>
    <row r="251" spans="1:1">
      <c r="A251" s="1310">
        <f>IF('Форма 4.10.1'!$J$28="",1,0)</f>
        <v>0</v>
      </c>
    </row>
    <row r="252" spans="1:1">
      <c r="A252" s="1310">
        <f>IF('Форма 4.10.1'!$H$29="",1,0)</f>
        <v>0</v>
      </c>
    </row>
    <row r="253" spans="1:1">
      <c r="A253" s="1310">
        <f>IF('Форма 4.10.1'!$I$29="",1,0)</f>
        <v>0</v>
      </c>
    </row>
    <row r="254" spans="1:1">
      <c r="A254" s="1310">
        <f>IF('Форма 4.10.1'!$J$29="",1,0)</f>
        <v>0</v>
      </c>
    </row>
    <row r="255" spans="1:1">
      <c r="A255" s="1310">
        <f>IF('Форма 4.10.1'!$H$32="",1,0)</f>
        <v>0</v>
      </c>
    </row>
    <row r="256" spans="1:1">
      <c r="A256" s="1310">
        <f>IF('Форма 4.10.1'!$I$32="",1,0)</f>
        <v>0</v>
      </c>
    </row>
    <row r="257" spans="1:1">
      <c r="A257" s="1310">
        <f>IF('Форма 4.10.1'!$J$32="",1,0)</f>
        <v>0</v>
      </c>
    </row>
    <row r="258" spans="1:1">
      <c r="A258" s="1310">
        <f>IF('Форма 4.10.1'!$H$33="",1,0)</f>
        <v>0</v>
      </c>
    </row>
    <row r="259" spans="1:1">
      <c r="A259" s="1310">
        <f>IF('Форма 4.10.1'!$I$33="",1,0)</f>
        <v>0</v>
      </c>
    </row>
    <row r="260" spans="1:1">
      <c r="A260" s="1310">
        <f>IF('Форма 4.10.1'!$J$33="",1,0)</f>
        <v>0</v>
      </c>
    </row>
    <row r="261" spans="1:1">
      <c r="A261" s="1310">
        <f>IF('Форма 4.10.1'!$H$34="",1,0)</f>
        <v>0</v>
      </c>
    </row>
    <row r="262" spans="1:1">
      <c r="A262" s="1310">
        <f>IF('Форма 4.10.1'!$I$34="",1,0)</f>
        <v>0</v>
      </c>
    </row>
    <row r="263" spans="1:1">
      <c r="A263" s="1310">
        <f>IF('Форма 4.10.1'!$J$34="",1,0)</f>
        <v>0</v>
      </c>
    </row>
    <row r="264" spans="1:1">
      <c r="A264" s="1310">
        <f>IF('Форма 4.10.1'!$H$37="",1,0)</f>
        <v>0</v>
      </c>
    </row>
    <row r="265" spans="1:1">
      <c r="A265" s="1310">
        <f>IF('Форма 4.10.1'!$I$37="",1,0)</f>
        <v>0</v>
      </c>
    </row>
    <row r="266" spans="1:1">
      <c r="A266" s="1310">
        <f>IF('Форма 4.10.1'!$J$37="",1,0)</f>
        <v>0</v>
      </c>
    </row>
    <row r="267" spans="1:1">
      <c r="A267" s="1310">
        <f>IF('Форма 4.10.1'!$H$38="",1,0)</f>
        <v>0</v>
      </c>
    </row>
    <row r="268" spans="1:1">
      <c r="A268" s="1310">
        <f>IF('Форма 4.10.1'!$I$38="",1,0)</f>
        <v>0</v>
      </c>
    </row>
    <row r="269" spans="1:1">
      <c r="A269" s="1310">
        <f>IF('Форма 4.10.1'!$J$38="",1,0)</f>
        <v>0</v>
      </c>
    </row>
    <row r="270" spans="1:1">
      <c r="A270" s="1310">
        <f>IF('Форма 4.10.1'!$H$39="",1,0)</f>
        <v>0</v>
      </c>
    </row>
    <row r="271" spans="1:1">
      <c r="A271" s="1310">
        <f>IF('Форма 4.10.1'!$I$39="",1,0)</f>
        <v>0</v>
      </c>
    </row>
    <row r="272" spans="1:1">
      <c r="A272" s="1310">
        <f>IF('Форма 4.10.1'!$J$39="",1,0)</f>
        <v>0</v>
      </c>
    </row>
    <row r="273" spans="1:1">
      <c r="A273" s="1310">
        <f>IF('Форма 4.10.1'!$H$43="",1,0)</f>
        <v>0</v>
      </c>
    </row>
    <row r="274" spans="1:1">
      <c r="A274" s="1310">
        <f>IF('Форма 4.10.1'!$I$43="",1,0)</f>
        <v>0</v>
      </c>
    </row>
    <row r="275" spans="1:1">
      <c r="A275" s="1310">
        <f>IF('Форма 4.10.1'!$J$43="",1,0)</f>
        <v>0</v>
      </c>
    </row>
    <row r="276" spans="1:1">
      <c r="A276" s="1310">
        <f>IF('Форма 4.10.1'!$H$44="",1,0)</f>
        <v>0</v>
      </c>
    </row>
    <row r="277" spans="1:1">
      <c r="A277" s="1310">
        <f>IF('Форма 4.10.1'!$I$44="",1,0)</f>
        <v>0</v>
      </c>
    </row>
    <row r="278" spans="1:1">
      <c r="A278" s="1310">
        <f>IF('Форма 4.10.1'!$J$44="",1,0)</f>
        <v>0</v>
      </c>
    </row>
    <row r="279" spans="1:1">
      <c r="A279" s="1310">
        <f>IF('Форма 4.10.1'!$H$45="",1,0)</f>
        <v>0</v>
      </c>
    </row>
    <row r="280" spans="1:1">
      <c r="A280" s="1310">
        <f>IF('Форма 4.10.1'!$I$45="",1,0)</f>
        <v>0</v>
      </c>
    </row>
    <row r="281" spans="1:1">
      <c r="A281" s="1310">
        <f>IF('Форма 4.10.1'!$J$45="",1,0)</f>
        <v>0</v>
      </c>
    </row>
    <row r="282" spans="1:1">
      <c r="A282" s="1310">
        <f>IF('Форма 4.10.1'!$H$48="",1,0)</f>
        <v>0</v>
      </c>
    </row>
    <row r="283" spans="1:1">
      <c r="A283" s="1310">
        <f>IF('Форма 4.10.1'!$I$48="",1,0)</f>
        <v>0</v>
      </c>
    </row>
    <row r="284" spans="1:1">
      <c r="A284" s="1310">
        <f>IF('Форма 4.10.1'!$J$48="",1,0)</f>
        <v>0</v>
      </c>
    </row>
    <row r="285" spans="1:1">
      <c r="A285" s="1310">
        <f>IF('Форма 4.10.1'!$H$49="",1,0)</f>
        <v>0</v>
      </c>
    </row>
    <row r="286" spans="1:1">
      <c r="A286" s="1310">
        <f>IF('Форма 4.10.1'!$I$49="",1,0)</f>
        <v>0</v>
      </c>
    </row>
    <row r="287" spans="1:1">
      <c r="A287" s="1310">
        <f>IF('Форма 4.10.1'!$J$49="",1,0)</f>
        <v>0</v>
      </c>
    </row>
    <row r="288" spans="1:1">
      <c r="A288" s="1310">
        <f>IF('Форма 4.10.1'!$H$50="",1,0)</f>
        <v>0</v>
      </c>
    </row>
    <row r="289" spans="1:1">
      <c r="A289" s="1310">
        <f>IF('Форма 4.10.1'!$I$50="",1,0)</f>
        <v>0</v>
      </c>
    </row>
    <row r="290" spans="1:1">
      <c r="A290" s="1310">
        <f>IF('Форма 4.10.1'!$J$50="",1,0)</f>
        <v>0</v>
      </c>
    </row>
    <row r="291" spans="1:1">
      <c r="A291" s="1310">
        <f>IF('Форма 4.10.1'!$H$53="",1,0)</f>
        <v>0</v>
      </c>
    </row>
    <row r="292" spans="1:1">
      <c r="A292" s="1310">
        <f>IF('Форма 4.10.1'!$I$53="",1,0)</f>
        <v>0</v>
      </c>
    </row>
    <row r="293" spans="1:1">
      <c r="A293" s="1310">
        <f>IF('Форма 4.10.1'!$J$53="",1,0)</f>
        <v>0</v>
      </c>
    </row>
    <row r="294" spans="1:1">
      <c r="A294" s="1310">
        <f>IF('Форма 4.10.1'!$H$54="",1,0)</f>
        <v>0</v>
      </c>
    </row>
    <row r="295" spans="1:1">
      <c r="A295" s="1310">
        <f>IF('Форма 4.10.1'!$I$54="",1,0)</f>
        <v>0</v>
      </c>
    </row>
    <row r="296" spans="1:1">
      <c r="A296" s="1310">
        <f>IF('Форма 4.10.1'!$J$54="",1,0)</f>
        <v>0</v>
      </c>
    </row>
    <row r="297" spans="1:1">
      <c r="A297" s="1310">
        <f>IF('Форма 4.10.1'!$H$55="",1,0)</f>
        <v>0</v>
      </c>
    </row>
    <row r="298" spans="1:1">
      <c r="A298" s="1310">
        <f>IF('Форма 4.10.1'!$I$55="",1,0)</f>
        <v>0</v>
      </c>
    </row>
    <row r="299" spans="1:1">
      <c r="A299" s="1310">
        <f>IF('Форма 4.10.1'!$J$55="",1,0)</f>
        <v>0</v>
      </c>
    </row>
    <row r="300" spans="1:1">
      <c r="A300" s="1310">
        <f>IF('Форма 4.10.1'!$H$59="",1,0)</f>
        <v>0</v>
      </c>
    </row>
    <row r="301" spans="1:1">
      <c r="A301" s="1310">
        <f>IF('Форма 4.10.1'!$I$59="",1,0)</f>
        <v>0</v>
      </c>
    </row>
    <row r="302" spans="1:1">
      <c r="A302" s="1310">
        <f>IF('Форма 4.10.1'!$J$59="",1,0)</f>
        <v>0</v>
      </c>
    </row>
    <row r="303" spans="1:1">
      <c r="A303" s="1310">
        <f>IF('Форма 4.10.1'!$H$60="",1,0)</f>
        <v>0</v>
      </c>
    </row>
    <row r="304" spans="1:1">
      <c r="A304" s="1310">
        <f>IF('Форма 4.10.1'!$I$60="",1,0)</f>
        <v>0</v>
      </c>
    </row>
    <row r="305" spans="1:1">
      <c r="A305" s="1310">
        <f>IF('Форма 4.10.1'!$J$60="",1,0)</f>
        <v>0</v>
      </c>
    </row>
    <row r="306" spans="1:1">
      <c r="A306" s="1310">
        <f>IF('Форма 4.10.1'!$H$61="",1,0)</f>
        <v>0</v>
      </c>
    </row>
    <row r="307" spans="1:1">
      <c r="A307" s="1310">
        <f>IF('Форма 4.10.1'!$I$61="",1,0)</f>
        <v>0</v>
      </c>
    </row>
    <row r="308" spans="1:1">
      <c r="A308" s="1310">
        <f>IF('Форма 4.10.1'!$J$61="",1,0)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69"/>
  </cols>
  <sheetData>
    <row r="1" spans="1:3">
      <c r="A1" s="1169" t="s">
        <v>488</v>
      </c>
      <c r="B1" s="1169" t="s">
        <v>489</v>
      </c>
      <c r="C1" s="1169" t="s">
        <v>65</v>
      </c>
    </row>
    <row r="2" spans="1:3">
      <c r="A2" s="1169">
        <v>4189678</v>
      </c>
      <c r="B2" s="1169" t="s">
        <v>1219</v>
      </c>
      <c r="C2" s="1169" t="s">
        <v>1220</v>
      </c>
    </row>
    <row r="3" spans="1:3">
      <c r="A3" s="1169">
        <v>4190415</v>
      </c>
      <c r="B3" s="1169" t="s">
        <v>1221</v>
      </c>
      <c r="C3" s="1169" t="s">
        <v>1220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1881</v>
      </c>
    </row>
    <row r="4" spans="2:2">
      <c r="B4" s="329" t="s">
        <v>492</v>
      </c>
    </row>
    <row r="5" spans="2:2">
      <c r="B5" s="329" t="s">
        <v>493</v>
      </c>
    </row>
    <row r="6" spans="2:2">
      <c r="B6" s="329"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4"/>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491</v>
      </c>
      <c r="L1" s="336" t="s">
        <v>398</v>
      </c>
      <c r="M1" s="371" t="s">
        <v>490</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345" t="s">
        <v>394</v>
      </c>
      <c r="E4" s="1346"/>
      <c r="F4" s="1346"/>
      <c r="G4" s="1346"/>
      <c r="H4" s="1347"/>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348"/>
      <c r="E6" s="1348"/>
      <c r="F6" s="1349" t="s">
        <v>82</v>
      </c>
      <c r="G6" s="1349"/>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350" t="s">
        <v>15</v>
      </c>
      <c r="E8" s="1350"/>
      <c r="F8" s="1350" t="s">
        <v>395</v>
      </c>
      <c r="G8" s="1350"/>
      <c r="H8" s="1350"/>
      <c r="I8" s="1351" t="s">
        <v>396</v>
      </c>
      <c r="J8" s="1351"/>
      <c r="K8" s="1351"/>
      <c r="L8" s="1351"/>
      <c r="M8" s="204"/>
      <c r="N8" s="204"/>
      <c r="O8" s="204"/>
      <c r="P8" s="204"/>
      <c r="Q8" s="335"/>
      <c r="R8" s="204"/>
      <c r="S8" s="332"/>
      <c r="T8" s="332"/>
      <c r="U8" s="332"/>
      <c r="V8" s="332"/>
    </row>
    <row r="9" spans="1:256" s="120" customFormat="1" ht="20.25" customHeight="1">
      <c r="A9" s="119"/>
      <c r="B9" s="35"/>
      <c r="C9" s="222"/>
      <c r="D9" s="232" t="s">
        <v>90</v>
      </c>
      <c r="E9" s="232" t="s">
        <v>397</v>
      </c>
      <c r="F9" s="1341" t="s">
        <v>90</v>
      </c>
      <c r="G9" s="1342"/>
      <c r="H9" s="233" t="s">
        <v>397</v>
      </c>
      <c r="I9" s="1343" t="s">
        <v>90</v>
      </c>
      <c r="J9" s="1343"/>
      <c r="K9" s="233" t="s">
        <v>397</v>
      </c>
      <c r="L9" s="233" t="s">
        <v>398</v>
      </c>
      <c r="M9" s="204"/>
      <c r="N9" s="204"/>
      <c r="O9" s="204"/>
      <c r="P9" s="204"/>
      <c r="Q9" s="335"/>
      <c r="R9" s="204"/>
      <c r="S9" s="332"/>
      <c r="T9" s="332"/>
      <c r="U9" s="332"/>
      <c r="V9" s="332"/>
    </row>
    <row r="10" spans="1:256" ht="12" customHeight="1">
      <c r="C10" s="241"/>
      <c r="D10" s="330" t="s">
        <v>91</v>
      </c>
      <c r="E10" s="330" t="s">
        <v>47</v>
      </c>
      <c r="F10" s="1344" t="s">
        <v>48</v>
      </c>
      <c r="G10" s="1344"/>
      <c r="H10" s="330" t="s">
        <v>49</v>
      </c>
      <c r="I10" s="1344" t="s">
        <v>66</v>
      </c>
      <c r="J10" s="1344"/>
      <c r="K10" s="330" t="s">
        <v>67</v>
      </c>
      <c r="L10" s="330" t="s">
        <v>181</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498</v>
      </c>
      <c r="N11" s="204"/>
      <c r="O11" s="204"/>
      <c r="P11" s="204" t="s">
        <v>496</v>
      </c>
      <c r="Q11" s="335" t="s">
        <v>497</v>
      </c>
      <c r="R11" s="204" t="s">
        <v>561</v>
      </c>
      <c r="S11" s="332"/>
      <c r="T11" s="332"/>
      <c r="U11" s="332"/>
      <c r="V11" s="332"/>
    </row>
    <row r="12" spans="1:256" s="1210" customFormat="1" ht="0.95" customHeight="1">
      <c r="A12" s="1179"/>
      <c r="B12" s="1194" t="s">
        <v>402</v>
      </c>
      <c r="C12" s="1354"/>
      <c r="D12" s="1350">
        <v>1</v>
      </c>
      <c r="E12" s="1355" t="s">
        <v>1881</v>
      </c>
      <c r="F12" s="1233"/>
      <c r="G12" s="1195">
        <v>0</v>
      </c>
      <c r="H12" s="1234"/>
      <c r="I12" s="1208"/>
      <c r="J12" s="1235" t="s">
        <v>495</v>
      </c>
      <c r="K12" s="1191"/>
      <c r="L12" s="1211"/>
      <c r="M12" s="1200" t="e">
        <f ca="1">mergeValue(H12)</f>
        <v>#NAME?</v>
      </c>
      <c r="N12" s="1198"/>
      <c r="O12" s="1198"/>
      <c r="P12" s="1200" t="str">
        <f>IF(ISERROR(MATCH(Q12,MODesc,0)),"n","y")</f>
        <v>y</v>
      </c>
      <c r="Q12" s="1198" t="s">
        <v>1881</v>
      </c>
      <c r="R12" s="1200" t="str">
        <f>K12&amp;"("&amp;L12&amp;")"</f>
        <v>()</v>
      </c>
      <c r="S12" s="1194"/>
      <c r="T12" s="1194"/>
      <c r="U12" s="1207"/>
      <c r="V12" s="1194"/>
      <c r="W12" s="1194"/>
      <c r="X12" s="1194"/>
      <c r="Y12" s="1209"/>
      <c r="Z12" s="1209"/>
      <c r="AA12" s="1205"/>
      <c r="AB12" s="1205"/>
      <c r="AC12" s="1205"/>
      <c r="AD12" s="1205"/>
      <c r="AE12" s="1205"/>
      <c r="AF12" s="1205"/>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9"/>
      <c r="BW12" s="1209"/>
      <c r="BX12" s="1209"/>
      <c r="BY12" s="1209"/>
      <c r="BZ12" s="1209"/>
      <c r="CA12" s="1209"/>
      <c r="CB12" s="1209"/>
      <c r="CC12" s="1209"/>
      <c r="CD12" s="1209"/>
      <c r="CE12" s="1209"/>
    </row>
    <row r="13" spans="1:256" s="1210" customFormat="1" ht="0.95" customHeight="1">
      <c r="A13" s="1179"/>
      <c r="B13" s="1194" t="s">
        <v>402</v>
      </c>
      <c r="C13" s="1354"/>
      <c r="D13" s="1350"/>
      <c r="E13" s="1356"/>
      <c r="F13" s="1357"/>
      <c r="G13" s="1350">
        <v>1</v>
      </c>
      <c r="H13" s="1352" t="s">
        <v>1180</v>
      </c>
      <c r="I13" s="1208"/>
      <c r="J13" s="1235" t="s">
        <v>495</v>
      </c>
      <c r="K13" s="1191"/>
      <c r="L13" s="1211"/>
      <c r="M13" s="1200" t="e">
        <f ca="1">mergeValue(H13)</f>
        <v>#NAME?</v>
      </c>
      <c r="N13" s="1198"/>
      <c r="O13" s="1198"/>
      <c r="P13" s="1198"/>
      <c r="Q13" s="1198"/>
      <c r="R13" s="1200" t="str">
        <f>K13&amp;"("&amp;L13&amp;")"</f>
        <v>()</v>
      </c>
      <c r="S13" s="1194"/>
      <c r="T13" s="1194"/>
      <c r="U13" s="1207"/>
      <c r="V13" s="1194"/>
      <c r="W13" s="1194"/>
      <c r="X13" s="1194"/>
      <c r="Y13" s="1209"/>
      <c r="Z13" s="1209"/>
      <c r="AA13" s="1205"/>
      <c r="AB13" s="1205"/>
      <c r="AC13" s="1205"/>
      <c r="AD13" s="1205"/>
      <c r="AE13" s="1205"/>
      <c r="AF13" s="1205"/>
      <c r="AG13" s="1205"/>
      <c r="AH13" s="1205"/>
      <c r="AI13" s="1205"/>
      <c r="AJ13" s="1205"/>
      <c r="AK13" s="1205"/>
      <c r="AL13" s="1205"/>
      <c r="AM13" s="1205"/>
      <c r="AN13" s="1205"/>
      <c r="AO13" s="1205"/>
      <c r="AP13" s="1205"/>
      <c r="AQ13" s="1205"/>
      <c r="AR13" s="1205"/>
      <c r="AS13" s="1205"/>
      <c r="AT13" s="1205"/>
      <c r="AU13" s="1205"/>
      <c r="AV13" s="1205"/>
      <c r="AW13" s="1205"/>
      <c r="AX13" s="1205"/>
      <c r="AY13" s="1205"/>
      <c r="AZ13" s="1205"/>
      <c r="BA13" s="1205"/>
      <c r="BB13" s="1205"/>
      <c r="BC13" s="1205"/>
      <c r="BD13" s="1205"/>
      <c r="BE13" s="1205"/>
      <c r="BF13" s="1205"/>
      <c r="BG13" s="1205"/>
      <c r="BH13" s="1205"/>
      <c r="BI13" s="1205"/>
      <c r="BJ13" s="1205"/>
      <c r="BK13" s="1205"/>
      <c r="BL13" s="1205"/>
      <c r="BM13" s="1205"/>
      <c r="BN13" s="1205"/>
      <c r="BO13" s="1205"/>
      <c r="BP13" s="1205"/>
      <c r="BQ13" s="1205"/>
      <c r="BR13" s="1205"/>
      <c r="BS13" s="1205"/>
      <c r="BT13" s="1205"/>
      <c r="BU13" s="1205"/>
      <c r="BV13" s="1209"/>
      <c r="BW13" s="1209"/>
      <c r="BX13" s="1209"/>
      <c r="BY13" s="1209"/>
      <c r="BZ13" s="1209"/>
      <c r="CA13" s="1209"/>
      <c r="CB13" s="1209"/>
      <c r="CC13" s="1209"/>
      <c r="CD13" s="1209"/>
      <c r="CE13" s="1209"/>
    </row>
    <row r="14" spans="1:256" s="1210" customFormat="1" ht="21" customHeight="1">
      <c r="A14" s="1179"/>
      <c r="B14" s="1194" t="s">
        <v>402</v>
      </c>
      <c r="C14" s="1354"/>
      <c r="D14" s="1350"/>
      <c r="E14" s="1356"/>
      <c r="F14" s="1358"/>
      <c r="G14" s="1350"/>
      <c r="H14" s="1353"/>
      <c r="I14" s="1299"/>
      <c r="J14" s="1195">
        <v>1</v>
      </c>
      <c r="K14" s="1236" t="s">
        <v>1193</v>
      </c>
      <c r="L14" s="1206" t="s">
        <v>1194</v>
      </c>
      <c r="M14" s="1200" t="e">
        <f ca="1">mergeValue(H14)</f>
        <v>#NAME?</v>
      </c>
      <c r="N14" s="1198"/>
      <c r="O14" s="1198"/>
      <c r="P14" s="1198"/>
      <c r="Q14" s="1198"/>
      <c r="R14" s="1200" t="str">
        <f>K14&amp;" ("&amp;L14&amp;")"</f>
        <v>Тельмановское (41648443)</v>
      </c>
      <c r="S14" s="1194"/>
      <c r="T14" s="1194"/>
      <c r="U14" s="1207"/>
      <c r="V14" s="1194"/>
      <c r="W14" s="1194"/>
      <c r="X14" s="1194"/>
      <c r="Y14" s="1209"/>
      <c r="Z14" s="1209"/>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5"/>
      <c r="BF14" s="1205"/>
      <c r="BG14" s="1205"/>
      <c r="BH14" s="1205"/>
      <c r="BI14" s="1205"/>
      <c r="BJ14" s="1205"/>
      <c r="BK14" s="1205"/>
      <c r="BL14" s="1205"/>
      <c r="BM14" s="1205"/>
      <c r="BN14" s="1205"/>
      <c r="BO14" s="1205"/>
      <c r="BP14" s="1205"/>
      <c r="BQ14" s="1205"/>
      <c r="BR14" s="1205"/>
      <c r="BS14" s="1205"/>
      <c r="BT14" s="1205"/>
      <c r="BU14" s="1205"/>
      <c r="BV14" s="1209"/>
      <c r="BW14" s="1209"/>
      <c r="BX14" s="1209"/>
      <c r="BY14" s="1209"/>
      <c r="BZ14" s="1209"/>
      <c r="CA14" s="1209"/>
      <c r="CB14" s="1209"/>
      <c r="CC14" s="1209"/>
      <c r="CD14" s="1209"/>
      <c r="CE14" s="1209"/>
    </row>
    <row r="15" spans="1:256" s="120" customFormat="1" ht="0.95" customHeight="1">
      <c r="A15" s="35"/>
      <c r="B15" s="35" t="s">
        <v>399</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69"/>
    <col min="2" max="2" width="65.28515625" style="1169" customWidth="1"/>
    <col min="3" max="3" width="41" style="1169" customWidth="1"/>
    <col min="4" max="16384" width="9.140625" style="1169"/>
  </cols>
  <sheetData>
    <row r="1" spans="1:2">
      <c r="A1" s="1169" t="s">
        <v>327</v>
      </c>
      <c r="B1" s="1169" t="s">
        <v>328</v>
      </c>
    </row>
    <row r="2" spans="1:2">
      <c r="A2" s="1169">
        <v>4213775</v>
      </c>
      <c r="B2" s="1169" t="s">
        <v>580</v>
      </c>
    </row>
    <row r="3" spans="1:2">
      <c r="A3" s="1169">
        <v>4213784</v>
      </c>
      <c r="B3" s="1169" t="s">
        <v>673</v>
      </c>
    </row>
    <row r="4" spans="1:2">
      <c r="A4" s="1169">
        <v>4213781</v>
      </c>
      <c r="B4" s="1169" t="s">
        <v>672</v>
      </c>
    </row>
    <row r="5" spans="1:2">
      <c r="A5" s="1169">
        <v>4213776</v>
      </c>
      <c r="B5" s="1169" t="s">
        <v>581</v>
      </c>
    </row>
    <row r="6" spans="1:2">
      <c r="A6" s="1169">
        <v>4213777</v>
      </c>
      <c r="B6" s="1169" t="s">
        <v>582</v>
      </c>
    </row>
    <row r="7" spans="1:2">
      <c r="A7" s="1169">
        <v>4213778</v>
      </c>
      <c r="B7" s="1169" t="s">
        <v>583</v>
      </c>
    </row>
    <row r="8" spans="1:2">
      <c r="A8" s="1169">
        <v>4213780</v>
      </c>
      <c r="B8" s="1169" t="s">
        <v>584</v>
      </c>
    </row>
    <row r="9" spans="1:2">
      <c r="A9" s="1169">
        <v>4213779</v>
      </c>
      <c r="B9" s="1169" t="s">
        <v>587</v>
      </c>
    </row>
    <row r="10" spans="1:2">
      <c r="A10" s="1169">
        <v>4213783</v>
      </c>
      <c r="B10" s="1169" t="s">
        <v>586</v>
      </c>
    </row>
    <row r="11" spans="1:2">
      <c r="A11" s="1169">
        <v>4213782</v>
      </c>
      <c r="B11" s="1169"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69"/>
    <col min="2" max="2" width="65.28515625" style="1169" customWidth="1"/>
    <col min="3" max="3" width="41" style="1169" customWidth="1"/>
    <col min="4" max="16384" width="9.140625" style="1169"/>
  </cols>
  <sheetData>
    <row r="1" spans="1:2">
      <c r="A1" s="1169" t="s">
        <v>327</v>
      </c>
      <c r="B1" s="1169" t="s">
        <v>329</v>
      </c>
    </row>
    <row r="2" spans="1:2">
      <c r="A2" s="1169">
        <v>4190064</v>
      </c>
      <c r="B2" s="1169" t="s">
        <v>1209</v>
      </c>
    </row>
    <row r="3" spans="1:2">
      <c r="A3" s="1169">
        <v>4190065</v>
      </c>
      <c r="B3" s="1169" t="s">
        <v>1210</v>
      </c>
    </row>
    <row r="4" spans="1:2">
      <c r="A4" s="1169">
        <v>4190066</v>
      </c>
      <c r="B4" s="1169" t="s">
        <v>1211</v>
      </c>
    </row>
    <row r="5" spans="1:2">
      <c r="A5" s="1169">
        <v>4190067</v>
      </c>
      <c r="B5" s="1169" t="s">
        <v>1212</v>
      </c>
    </row>
    <row r="6" spans="1:2">
      <c r="A6" s="1169">
        <v>4190068</v>
      </c>
      <c r="B6" s="1169" t="s">
        <v>1213</v>
      </c>
    </row>
    <row r="7" spans="1:2">
      <c r="A7" s="1169">
        <v>4190069</v>
      </c>
      <c r="B7" s="1169" t="s">
        <v>1214</v>
      </c>
    </row>
    <row r="8" spans="1:2">
      <c r="A8" s="1169">
        <v>4190070</v>
      </c>
      <c r="B8" s="1169" t="s">
        <v>1215</v>
      </c>
    </row>
    <row r="9" spans="1:2">
      <c r="A9" s="1169">
        <v>4190071</v>
      </c>
      <c r="B9" s="1169" t="s">
        <v>1216</v>
      </c>
    </row>
    <row r="10" spans="1:2">
      <c r="A10" s="1169">
        <v>4190072</v>
      </c>
      <c r="B10" s="1169" t="s">
        <v>1217</v>
      </c>
    </row>
    <row r="11" spans="1:2">
      <c r="A11" s="1169">
        <v>4190073</v>
      </c>
      <c r="B11" s="1169" t="s">
        <v>1218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4" zoomScaleNormal="100" workbookViewId="0">
      <selection activeCell="G12" sqref="G1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1" customWidth="1"/>
    <col min="21" max="21" width="5.7109375" style="501" customWidth="1"/>
    <col min="22" max="22" width="34.42578125" style="501"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345" t="s">
        <v>625</v>
      </c>
      <c r="E5" s="1346"/>
      <c r="F5" s="1346"/>
      <c r="G5" s="1346"/>
      <c r="H5" s="1346"/>
      <c r="I5" s="1346"/>
      <c r="J5" s="1347"/>
      <c r="K5" s="407"/>
      <c r="L5" s="169"/>
      <c r="M5" s="169"/>
      <c r="N5" s="169"/>
      <c r="O5" s="169"/>
      <c r="P5" s="169"/>
      <c r="Q5" s="169"/>
      <c r="R5" s="169"/>
      <c r="S5" s="535"/>
      <c r="T5" s="535"/>
      <c r="U5" s="535"/>
      <c r="V5" s="535"/>
      <c r="W5" s="169"/>
    </row>
    <row r="6" spans="1:24" s="437" customFormat="1" ht="3" customHeight="1">
      <c r="A6" s="292"/>
      <c r="B6" s="292"/>
      <c r="D6" s="1362"/>
      <c r="E6" s="1363"/>
      <c r="F6" s="1363"/>
      <c r="G6" s="1363"/>
      <c r="H6" s="1363"/>
      <c r="I6" s="1363"/>
      <c r="J6" s="1364"/>
      <c r="S6" s="612"/>
      <c r="T6" s="612"/>
      <c r="U6" s="612"/>
      <c r="V6" s="612"/>
    </row>
    <row r="7" spans="1:24" s="437" customFormat="1" ht="5.25" hidden="1" customHeight="1">
      <c r="A7" s="292"/>
      <c r="B7" s="292"/>
      <c r="E7" s="1365"/>
      <c r="F7" s="1365"/>
      <c r="G7" s="1361"/>
      <c r="H7" s="1361"/>
      <c r="I7" s="1361"/>
      <c r="J7" s="1361"/>
      <c r="S7" s="612"/>
      <c r="T7" s="612"/>
      <c r="U7" s="612"/>
      <c r="V7" s="612"/>
    </row>
    <row r="8" spans="1:24" s="437" customFormat="1" ht="5.25" hidden="1" customHeight="1">
      <c r="A8" s="292"/>
      <c r="B8" s="292"/>
      <c r="E8" s="1365"/>
      <c r="F8" s="1365"/>
      <c r="G8" s="1361"/>
      <c r="H8" s="1361"/>
      <c r="I8" s="1361"/>
      <c r="J8" s="1361"/>
      <c r="S8" s="612"/>
      <c r="T8" s="612"/>
      <c r="U8" s="612"/>
      <c r="V8" s="612"/>
    </row>
    <row r="9" spans="1:24" s="437" customFormat="1" ht="5.25" hidden="1" customHeight="1">
      <c r="A9" s="292"/>
      <c r="B9" s="292"/>
      <c r="E9" s="1365"/>
      <c r="F9" s="1365"/>
      <c r="G9" s="1361"/>
      <c r="H9" s="1361"/>
      <c r="I9" s="1361"/>
      <c r="J9" s="1361"/>
      <c r="S9" s="612"/>
      <c r="T9" s="612"/>
      <c r="U9" s="612"/>
      <c r="V9" s="612"/>
    </row>
    <row r="10" spans="1:24" s="612" customFormat="1" ht="5.25" hidden="1">
      <c r="A10" s="292"/>
      <c r="B10" s="292"/>
      <c r="E10" s="1366"/>
      <c r="F10" s="1366"/>
      <c r="G10" s="786"/>
      <c r="H10" s="433"/>
      <c r="I10" s="744"/>
      <c r="J10" s="744"/>
    </row>
    <row r="11" spans="1:24" s="152" customFormat="1" ht="18.75" customHeight="1">
      <c r="A11" s="292"/>
      <c r="B11" s="292"/>
      <c r="D11" s="145"/>
      <c r="E11" s="1367" t="s">
        <v>632</v>
      </c>
      <c r="F11" s="1367"/>
      <c r="G11" s="1300" t="s">
        <v>83</v>
      </c>
      <c r="H11" s="435"/>
      <c r="I11" s="159"/>
      <c r="J11" s="145"/>
      <c r="K11" s="146"/>
      <c r="L11" s="145"/>
      <c r="M11" s="145"/>
      <c r="N11" s="146"/>
      <c r="O11" s="146"/>
      <c r="P11" s="145"/>
      <c r="Q11" s="145"/>
      <c r="R11" s="146"/>
      <c r="S11" s="521"/>
      <c r="T11" s="520"/>
      <c r="U11" s="520"/>
      <c r="V11" s="521"/>
    </row>
    <row r="12" spans="1:24" s="437" customFormat="1" ht="18.75">
      <c r="A12" s="292"/>
      <c r="B12" s="292"/>
      <c r="E12" s="1367" t="s">
        <v>633</v>
      </c>
      <c r="F12" s="1367"/>
      <c r="G12" s="1300" t="s">
        <v>83</v>
      </c>
      <c r="H12" s="435"/>
      <c r="I12" s="433"/>
      <c r="J12" s="436"/>
      <c r="K12" s="432"/>
      <c r="L12" s="432"/>
      <c r="M12" s="432"/>
      <c r="N12" s="431"/>
      <c r="O12" s="432"/>
      <c r="P12" s="432"/>
      <c r="Q12" s="432"/>
      <c r="R12" s="431"/>
      <c r="S12" s="611"/>
      <c r="T12" s="611"/>
      <c r="U12" s="611"/>
      <c r="V12" s="610"/>
    </row>
    <row r="13" spans="1:24" s="437" customFormat="1" ht="5.25" hidden="1" customHeight="1">
      <c r="A13" s="292"/>
      <c r="B13" s="292"/>
      <c r="E13" s="1360"/>
      <c r="F13" s="1360"/>
      <c r="G13" s="434"/>
      <c r="H13" s="433"/>
      <c r="I13" s="432"/>
      <c r="J13" s="432"/>
      <c r="K13" s="432"/>
      <c r="L13" s="432"/>
      <c r="M13" s="432"/>
      <c r="N13" s="431"/>
      <c r="O13" s="432"/>
      <c r="P13" s="432"/>
      <c r="Q13" s="432"/>
      <c r="R13" s="431"/>
      <c r="S13" s="611"/>
      <c r="T13" s="611"/>
      <c r="U13" s="611"/>
      <c r="V13" s="610"/>
    </row>
    <row r="14" spans="1:24" s="437" customFormat="1" ht="5.25" hidden="1" customHeight="1">
      <c r="A14" s="292"/>
      <c r="B14" s="292"/>
      <c r="S14" s="612"/>
      <c r="T14" s="612"/>
      <c r="U14" s="612"/>
      <c r="V14" s="612"/>
    </row>
    <row r="15" spans="1:24" s="430" customFormat="1" ht="5.25" hidden="1" customHeight="1">
      <c r="A15" s="439"/>
      <c r="B15" s="439"/>
      <c r="S15" s="609"/>
      <c r="T15" s="609"/>
      <c r="U15" s="609"/>
      <c r="V15" s="609"/>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59" t="s">
        <v>90</v>
      </c>
      <c r="E17" s="1359" t="s">
        <v>295</v>
      </c>
      <c r="F17" s="1359" t="s">
        <v>78</v>
      </c>
      <c r="G17" s="1359" t="s">
        <v>435</v>
      </c>
      <c r="H17" s="1359" t="s">
        <v>90</v>
      </c>
      <c r="I17" s="1359"/>
      <c r="J17" s="1359" t="s">
        <v>19</v>
      </c>
      <c r="K17" s="1371" t="s">
        <v>460</v>
      </c>
      <c r="L17" s="1371"/>
      <c r="M17" s="1371"/>
      <c r="N17" s="1371"/>
      <c r="O17" s="1371" t="s">
        <v>623</v>
      </c>
      <c r="P17" s="1371"/>
      <c r="Q17" s="1371"/>
      <c r="R17" s="1371"/>
      <c r="S17" s="1371" t="s">
        <v>624</v>
      </c>
      <c r="T17" s="1371"/>
      <c r="U17" s="1371"/>
      <c r="V17" s="1371"/>
      <c r="W17" s="1359" t="s">
        <v>242</v>
      </c>
    </row>
    <row r="18" spans="1:24" ht="30.75" customHeight="1">
      <c r="D18" s="1359"/>
      <c r="E18" s="1359"/>
      <c r="F18" s="1359"/>
      <c r="G18" s="1359"/>
      <c r="H18" s="1359"/>
      <c r="I18" s="1359"/>
      <c r="J18" s="1359"/>
      <c r="K18" s="109" t="s">
        <v>298</v>
      </c>
      <c r="L18" s="1359" t="s">
        <v>90</v>
      </c>
      <c r="M18" s="1359"/>
      <c r="N18" s="109" t="s">
        <v>228</v>
      </c>
      <c r="O18" s="109" t="s">
        <v>298</v>
      </c>
      <c r="P18" s="1359" t="s">
        <v>90</v>
      </c>
      <c r="Q18" s="1359"/>
      <c r="R18" s="109" t="s">
        <v>228</v>
      </c>
      <c r="S18" s="508" t="s">
        <v>298</v>
      </c>
      <c r="T18" s="1359" t="s">
        <v>90</v>
      </c>
      <c r="U18" s="1359"/>
      <c r="V18" s="508" t="s">
        <v>397</v>
      </c>
      <c r="W18" s="1359"/>
    </row>
    <row r="19" spans="1:24" s="381" customFormat="1" ht="12" customHeight="1">
      <c r="A19" s="380"/>
      <c r="B19" s="380"/>
      <c r="D19" s="39" t="s">
        <v>91</v>
      </c>
      <c r="E19" s="39" t="s">
        <v>47</v>
      </c>
      <c r="F19" s="39" t="s">
        <v>48</v>
      </c>
      <c r="G19" s="39" t="s">
        <v>49</v>
      </c>
      <c r="H19" s="1368" t="s">
        <v>66</v>
      </c>
      <c r="I19" s="1368"/>
      <c r="J19" s="39" t="s">
        <v>67</v>
      </c>
      <c r="K19" s="39" t="s">
        <v>181</v>
      </c>
      <c r="L19" s="1368" t="s">
        <v>182</v>
      </c>
      <c r="M19" s="1368"/>
      <c r="N19" s="39" t="s">
        <v>206</v>
      </c>
      <c r="O19" s="39" t="s">
        <v>207</v>
      </c>
      <c r="P19" s="1368" t="s">
        <v>208</v>
      </c>
      <c r="Q19" s="1368"/>
      <c r="R19" s="39" t="s">
        <v>209</v>
      </c>
      <c r="S19" s="493" t="s">
        <v>208</v>
      </c>
      <c r="T19" s="1368" t="s">
        <v>209</v>
      </c>
      <c r="U19" s="1368"/>
      <c r="V19" s="493" t="s">
        <v>210</v>
      </c>
      <c r="W19" s="39" t="s">
        <v>211</v>
      </c>
    </row>
    <row r="20" spans="1:24" ht="14.25" hidden="1" customHeight="1">
      <c r="C20" s="290"/>
      <c r="D20" s="326">
        <v>0</v>
      </c>
      <c r="E20" s="376"/>
      <c r="F20" s="376"/>
      <c r="G20" s="115"/>
      <c r="H20" s="377"/>
      <c r="I20" s="377"/>
      <c r="J20" s="213"/>
      <c r="K20" s="115"/>
      <c r="L20" s="213"/>
      <c r="M20" s="213"/>
      <c r="N20" s="378"/>
      <c r="O20" s="115"/>
      <c r="P20" s="213"/>
      <c r="Q20" s="213"/>
      <c r="R20" s="379"/>
      <c r="S20" s="510"/>
      <c r="T20" s="559"/>
      <c r="U20" s="559"/>
      <c r="V20" s="596"/>
      <c r="W20" s="115"/>
      <c r="X20" s="168"/>
    </row>
    <row r="21" spans="1:24" s="1181" customFormat="1" ht="17.100000000000001" customHeight="1">
      <c r="A21" s="1199">
        <v>13</v>
      </c>
      <c r="C21" s="1216"/>
      <c r="D21" s="1372">
        <v>1</v>
      </c>
      <c r="E21" s="1378" t="s">
        <v>673</v>
      </c>
      <c r="F21" s="1382" t="s">
        <v>1882</v>
      </c>
      <c r="G21" s="1385" t="s">
        <v>83</v>
      </c>
      <c r="H21" s="1372"/>
      <c r="I21" s="1372">
        <v>1</v>
      </c>
      <c r="J21" s="1374" t="s">
        <v>1884</v>
      </c>
      <c r="K21" s="1387" t="s">
        <v>82</v>
      </c>
      <c r="L21" s="1388"/>
      <c r="M21" s="1388" t="s">
        <v>91</v>
      </c>
      <c r="N21" s="1389" t="s">
        <v>1881</v>
      </c>
      <c r="O21" s="1387" t="s">
        <v>83</v>
      </c>
      <c r="P21" s="1388"/>
      <c r="Q21" s="1388" t="s">
        <v>91</v>
      </c>
      <c r="R21" s="1390"/>
      <c r="S21" s="1387" t="s">
        <v>83</v>
      </c>
      <c r="T21" s="1188"/>
      <c r="U21" s="1188" t="s">
        <v>91</v>
      </c>
      <c r="V21" s="1301"/>
      <c r="W21" s="1215"/>
    </row>
    <row r="22" spans="1:24" s="1181" customFormat="1" ht="17.100000000000001" customHeight="1">
      <c r="A22" s="1199"/>
      <c r="C22" s="1192"/>
      <c r="D22" s="1372"/>
      <c r="E22" s="1379"/>
      <c r="F22" s="1383"/>
      <c r="G22" s="1385"/>
      <c r="H22" s="1372"/>
      <c r="I22" s="1372"/>
      <c r="J22" s="1375"/>
      <c r="K22" s="1387"/>
      <c r="L22" s="1388"/>
      <c r="M22" s="1388"/>
      <c r="N22" s="1389"/>
      <c r="O22" s="1387"/>
      <c r="P22" s="1388"/>
      <c r="Q22" s="1388"/>
      <c r="R22" s="1390"/>
      <c r="S22" s="1387"/>
      <c r="T22" s="1284"/>
      <c r="U22" s="1185"/>
      <c r="V22" s="1186"/>
      <c r="W22" s="1187"/>
    </row>
    <row r="23" spans="1:24" s="1181" customFormat="1" ht="17.100000000000001" customHeight="1">
      <c r="A23" s="1199"/>
      <c r="C23" s="1192"/>
      <c r="D23" s="1373"/>
      <c r="E23" s="1380"/>
      <c r="F23" s="1383"/>
      <c r="G23" s="1386"/>
      <c r="H23" s="1373"/>
      <c r="I23" s="1373"/>
      <c r="J23" s="1375"/>
      <c r="K23" s="1386"/>
      <c r="L23" s="1373"/>
      <c r="M23" s="1373"/>
      <c r="N23" s="1390"/>
      <c r="O23" s="1386"/>
      <c r="P23" s="1203"/>
      <c r="Q23" s="1185"/>
      <c r="R23" s="1186"/>
      <c r="S23" s="1278"/>
      <c r="T23" s="1278"/>
      <c r="U23" s="1278"/>
      <c r="V23" s="1278"/>
      <c r="W23" s="1187"/>
    </row>
    <row r="24" spans="1:24" s="1181" customFormat="1" ht="15" customHeight="1">
      <c r="A24" s="1199"/>
      <c r="C24" s="1192"/>
      <c r="D24" s="1373"/>
      <c r="E24" s="1380"/>
      <c r="F24" s="1383"/>
      <c r="G24" s="1386"/>
      <c r="H24" s="1373"/>
      <c r="I24" s="1373"/>
      <c r="J24" s="1376"/>
      <c r="K24" s="1386"/>
      <c r="L24" s="1185"/>
      <c r="M24" s="1186"/>
      <c r="N24" s="1186"/>
      <c r="O24" s="1186"/>
      <c r="P24" s="1186"/>
      <c r="Q24" s="1186"/>
      <c r="R24" s="1186"/>
      <c r="S24" s="1278"/>
      <c r="T24" s="1278"/>
      <c r="U24" s="1278"/>
      <c r="V24" s="1278"/>
      <c r="W24" s="1187"/>
    </row>
    <row r="25" spans="1:24" s="1181" customFormat="1" ht="15" customHeight="1">
      <c r="A25" s="1199"/>
      <c r="C25" s="1192"/>
      <c r="D25" s="1373"/>
      <c r="E25" s="1381"/>
      <c r="F25" s="1384"/>
      <c r="G25" s="1386"/>
      <c r="H25" s="1185"/>
      <c r="I25" s="1186"/>
      <c r="J25" s="1186"/>
      <c r="K25" s="1186"/>
      <c r="L25" s="1186"/>
      <c r="M25" s="1186"/>
      <c r="N25" s="1186"/>
      <c r="O25" s="1186"/>
      <c r="P25" s="1186"/>
      <c r="Q25" s="1186"/>
      <c r="R25" s="1186"/>
      <c r="S25" s="1278"/>
      <c r="T25" s="1278"/>
      <c r="U25" s="1278"/>
      <c r="V25" s="1278"/>
      <c r="W25" s="1187"/>
    </row>
    <row r="26" spans="1:24" s="1181" customFormat="1" ht="17.100000000000001" customHeight="1">
      <c r="A26" s="1199">
        <v>5</v>
      </c>
      <c r="C26" s="1216"/>
      <c r="D26" s="1372">
        <v>2</v>
      </c>
      <c r="E26" s="1378" t="s">
        <v>582</v>
      </c>
      <c r="F26" s="1382" t="s">
        <v>1882</v>
      </c>
      <c r="G26" s="1385" t="s">
        <v>83</v>
      </c>
      <c r="H26" s="1372"/>
      <c r="I26" s="1372">
        <v>1</v>
      </c>
      <c r="J26" s="1374" t="s">
        <v>1884</v>
      </c>
      <c r="K26" s="1387" t="s">
        <v>82</v>
      </c>
      <c r="L26" s="1388"/>
      <c r="M26" s="1388" t="s">
        <v>91</v>
      </c>
      <c r="N26" s="1389" t="s">
        <v>1881</v>
      </c>
      <c r="O26" s="1387" t="s">
        <v>83</v>
      </c>
      <c r="P26" s="1388"/>
      <c r="Q26" s="1388" t="s">
        <v>91</v>
      </c>
      <c r="R26" s="1390"/>
      <c r="S26" s="1387" t="s">
        <v>83</v>
      </c>
      <c r="T26" s="1188"/>
      <c r="U26" s="1188" t="s">
        <v>91</v>
      </c>
      <c r="V26" s="1301"/>
      <c r="W26" s="1215"/>
    </row>
    <row r="27" spans="1:24" s="1181" customFormat="1" ht="17.100000000000001" customHeight="1">
      <c r="A27" s="1199"/>
      <c r="C27" s="1192"/>
      <c r="D27" s="1372"/>
      <c r="E27" s="1379"/>
      <c r="F27" s="1383"/>
      <c r="G27" s="1385"/>
      <c r="H27" s="1372"/>
      <c r="I27" s="1372"/>
      <c r="J27" s="1375"/>
      <c r="K27" s="1387"/>
      <c r="L27" s="1388"/>
      <c r="M27" s="1388"/>
      <c r="N27" s="1389"/>
      <c r="O27" s="1387"/>
      <c r="P27" s="1388"/>
      <c r="Q27" s="1388"/>
      <c r="R27" s="1390"/>
      <c r="S27" s="1387"/>
      <c r="T27" s="1284"/>
      <c r="U27" s="1185"/>
      <c r="V27" s="1186"/>
      <c r="W27" s="1187"/>
    </row>
    <row r="28" spans="1:24" s="1181" customFormat="1" ht="17.100000000000001" customHeight="1">
      <c r="A28" s="1199"/>
      <c r="C28" s="1192"/>
      <c r="D28" s="1373"/>
      <c r="E28" s="1380"/>
      <c r="F28" s="1383"/>
      <c r="G28" s="1386"/>
      <c r="H28" s="1373"/>
      <c r="I28" s="1373"/>
      <c r="J28" s="1375"/>
      <c r="K28" s="1386"/>
      <c r="L28" s="1373"/>
      <c r="M28" s="1373"/>
      <c r="N28" s="1390"/>
      <c r="O28" s="1386"/>
      <c r="P28" s="1203"/>
      <c r="Q28" s="1185"/>
      <c r="R28" s="1186"/>
      <c r="S28" s="1278"/>
      <c r="T28" s="1278"/>
      <c r="U28" s="1278"/>
      <c r="V28" s="1278"/>
      <c r="W28" s="1187"/>
    </row>
    <row r="29" spans="1:24" s="1181" customFormat="1" ht="15" customHeight="1">
      <c r="A29" s="1199"/>
      <c r="C29" s="1192"/>
      <c r="D29" s="1373"/>
      <c r="E29" s="1380"/>
      <c r="F29" s="1383"/>
      <c r="G29" s="1386"/>
      <c r="H29" s="1373"/>
      <c r="I29" s="1373"/>
      <c r="J29" s="1376"/>
      <c r="K29" s="1386"/>
      <c r="L29" s="1185"/>
      <c r="M29" s="1186"/>
      <c r="N29" s="1186"/>
      <c r="O29" s="1186"/>
      <c r="P29" s="1186"/>
      <c r="Q29" s="1186"/>
      <c r="R29" s="1186"/>
      <c r="S29" s="1278"/>
      <c r="T29" s="1278"/>
      <c r="U29" s="1278"/>
      <c r="V29" s="1278"/>
      <c r="W29" s="1187"/>
    </row>
    <row r="30" spans="1:24" s="1181" customFormat="1" ht="15" customHeight="1">
      <c r="A30" s="1199"/>
      <c r="C30" s="1192"/>
      <c r="D30" s="1373"/>
      <c r="E30" s="1381"/>
      <c r="F30" s="1384"/>
      <c r="G30" s="1386"/>
      <c r="H30" s="1185"/>
      <c r="I30" s="1186"/>
      <c r="J30" s="1186"/>
      <c r="K30" s="1186"/>
      <c r="L30" s="1186"/>
      <c r="M30" s="1186"/>
      <c r="N30" s="1186"/>
      <c r="O30" s="1186"/>
      <c r="P30" s="1186"/>
      <c r="Q30" s="1186"/>
      <c r="R30" s="1186"/>
      <c r="S30" s="1278"/>
      <c r="T30" s="1278"/>
      <c r="U30" s="1278"/>
      <c r="V30" s="1278"/>
      <c r="W30" s="1187"/>
    </row>
    <row r="31" spans="1:24" s="1181" customFormat="1" ht="17.100000000000001" customHeight="1">
      <c r="A31" s="1199">
        <v>4</v>
      </c>
      <c r="C31" s="1216"/>
      <c r="D31" s="1372">
        <v>3</v>
      </c>
      <c r="E31" s="1378" t="s">
        <v>581</v>
      </c>
      <c r="F31" s="1382" t="s">
        <v>1883</v>
      </c>
      <c r="G31" s="1385" t="s">
        <v>83</v>
      </c>
      <c r="H31" s="1372"/>
      <c r="I31" s="1372">
        <v>1</v>
      </c>
      <c r="J31" s="1374" t="s">
        <v>630</v>
      </c>
      <c r="K31" s="1387" t="s">
        <v>82</v>
      </c>
      <c r="L31" s="1388"/>
      <c r="M31" s="1388" t="s">
        <v>91</v>
      </c>
      <c r="N31" s="1389" t="s">
        <v>1881</v>
      </c>
      <c r="O31" s="1387" t="s">
        <v>83</v>
      </c>
      <c r="P31" s="1388"/>
      <c r="Q31" s="1388" t="s">
        <v>91</v>
      </c>
      <c r="R31" s="1390"/>
      <c r="S31" s="1387" t="s">
        <v>83</v>
      </c>
      <c r="T31" s="1188"/>
      <c r="U31" s="1188" t="s">
        <v>91</v>
      </c>
      <c r="V31" s="1301"/>
      <c r="W31" s="1215"/>
    </row>
    <row r="32" spans="1:24" s="1181" customFormat="1" ht="17.100000000000001" customHeight="1">
      <c r="A32" s="1199"/>
      <c r="C32" s="1192"/>
      <c r="D32" s="1372"/>
      <c r="E32" s="1379"/>
      <c r="F32" s="1383"/>
      <c r="G32" s="1385"/>
      <c r="H32" s="1372"/>
      <c r="I32" s="1372"/>
      <c r="J32" s="1375"/>
      <c r="K32" s="1387"/>
      <c r="L32" s="1388"/>
      <c r="M32" s="1388"/>
      <c r="N32" s="1389"/>
      <c r="O32" s="1387"/>
      <c r="P32" s="1388"/>
      <c r="Q32" s="1388"/>
      <c r="R32" s="1390"/>
      <c r="S32" s="1387"/>
      <c r="T32" s="1284"/>
      <c r="U32" s="1185"/>
      <c r="V32" s="1186"/>
      <c r="W32" s="1187"/>
    </row>
    <row r="33" spans="1:23" s="1181" customFormat="1" ht="17.100000000000001" customHeight="1">
      <c r="A33" s="1199"/>
      <c r="C33" s="1192"/>
      <c r="D33" s="1373"/>
      <c r="E33" s="1380"/>
      <c r="F33" s="1383"/>
      <c r="G33" s="1386"/>
      <c r="H33" s="1373"/>
      <c r="I33" s="1373"/>
      <c r="J33" s="1375"/>
      <c r="K33" s="1386"/>
      <c r="L33" s="1373"/>
      <c r="M33" s="1373"/>
      <c r="N33" s="1390"/>
      <c r="O33" s="1386"/>
      <c r="P33" s="1203"/>
      <c r="Q33" s="1185"/>
      <c r="R33" s="1186"/>
      <c r="S33" s="1278"/>
      <c r="T33" s="1278"/>
      <c r="U33" s="1278"/>
      <c r="V33" s="1278"/>
      <c r="W33" s="1187"/>
    </row>
    <row r="34" spans="1:23" s="1181" customFormat="1" ht="15" customHeight="1">
      <c r="A34" s="1199"/>
      <c r="C34" s="1192"/>
      <c r="D34" s="1373"/>
      <c r="E34" s="1380"/>
      <c r="F34" s="1383"/>
      <c r="G34" s="1386"/>
      <c r="H34" s="1373"/>
      <c r="I34" s="1373"/>
      <c r="J34" s="1376"/>
      <c r="K34" s="1386"/>
      <c r="L34" s="1185"/>
      <c r="M34" s="1186"/>
      <c r="N34" s="1186"/>
      <c r="O34" s="1186"/>
      <c r="P34" s="1186"/>
      <c r="Q34" s="1186"/>
      <c r="R34" s="1186"/>
      <c r="S34" s="1278"/>
      <c r="T34" s="1278"/>
      <c r="U34" s="1278"/>
      <c r="V34" s="1278"/>
      <c r="W34" s="1187"/>
    </row>
    <row r="35" spans="1:23" s="1181" customFormat="1" ht="15" customHeight="1">
      <c r="A35" s="1199"/>
      <c r="C35" s="1192"/>
      <c r="D35" s="1373"/>
      <c r="E35" s="1381"/>
      <c r="F35" s="1384"/>
      <c r="G35" s="1386"/>
      <c r="H35" s="1185"/>
      <c r="I35" s="1186"/>
      <c r="J35" s="1186"/>
      <c r="K35" s="1186"/>
      <c r="L35" s="1186"/>
      <c r="M35" s="1186"/>
      <c r="N35" s="1186"/>
      <c r="O35" s="1186"/>
      <c r="P35" s="1186"/>
      <c r="Q35" s="1186"/>
      <c r="R35" s="1186"/>
      <c r="S35" s="1278"/>
      <c r="T35" s="1278"/>
      <c r="U35" s="1278"/>
      <c r="V35" s="1278"/>
      <c r="W35" s="1187"/>
    </row>
    <row r="36" spans="1:23" ht="17.100000000000001" customHeight="1">
      <c r="D36" s="111"/>
      <c r="E36" s="112"/>
      <c r="F36" s="112"/>
      <c r="G36" s="112"/>
      <c r="H36" s="112"/>
      <c r="I36" s="112"/>
      <c r="J36" s="112"/>
      <c r="K36" s="112"/>
      <c r="L36" s="112"/>
      <c r="M36" s="112"/>
      <c r="N36" s="112"/>
      <c r="O36" s="112"/>
      <c r="P36" s="112"/>
      <c r="Q36" s="112"/>
      <c r="R36" s="112"/>
      <c r="S36" s="509"/>
      <c r="T36" s="509"/>
      <c r="U36" s="509"/>
      <c r="V36" s="509"/>
      <c r="W36" s="113"/>
    </row>
    <row r="37" spans="1:23" ht="3" customHeight="1"/>
    <row r="38" spans="1:23" ht="11.25" hidden="1" customHeight="1"/>
    <row r="39" spans="1:23" ht="0.95" customHeight="1"/>
    <row r="40" spans="1:23" ht="23.25" customHeight="1"/>
    <row r="41" spans="1:23" ht="3" customHeight="1"/>
    <row r="42" spans="1:23" ht="17.100000000000001" customHeight="1">
      <c r="E42" s="1377" t="s">
        <v>642</v>
      </c>
      <c r="F42" s="1377"/>
      <c r="G42" s="1377"/>
      <c r="H42" s="1377"/>
      <c r="I42" s="1377"/>
      <c r="J42" s="1377"/>
      <c r="K42" s="1377"/>
      <c r="L42" s="1377"/>
      <c r="M42" s="1377"/>
      <c r="N42" s="1377"/>
      <c r="O42" s="1377"/>
      <c r="P42" s="1377"/>
      <c r="Q42" s="1377"/>
      <c r="R42" s="1377"/>
      <c r="S42" s="1377"/>
      <c r="T42" s="1377"/>
      <c r="U42" s="1377"/>
      <c r="V42" s="1377"/>
      <c r="W42" s="1377"/>
    </row>
    <row r="43" spans="1:23" ht="36.950000000000003" customHeight="1">
      <c r="E43" s="1369" t="s">
        <v>644</v>
      </c>
      <c r="F43" s="1370"/>
      <c r="G43" s="1370"/>
      <c r="H43" s="1370"/>
      <c r="I43" s="1370"/>
      <c r="J43" s="1370"/>
      <c r="K43" s="1370"/>
      <c r="L43" s="1370"/>
      <c r="M43" s="1370"/>
      <c r="N43" s="1370"/>
      <c r="O43" s="1370"/>
      <c r="P43" s="1370"/>
      <c r="Q43" s="1370"/>
      <c r="R43" s="1370"/>
      <c r="S43" s="1370"/>
      <c r="T43" s="1370"/>
      <c r="U43" s="1370"/>
      <c r="V43" s="1370"/>
      <c r="W43" s="1370"/>
    </row>
    <row r="44" spans="1:23" ht="17.100000000000001" customHeight="1">
      <c r="E44" s="1369" t="s">
        <v>645</v>
      </c>
      <c r="F44" s="1370"/>
      <c r="G44" s="1370"/>
      <c r="H44" s="1370"/>
      <c r="I44" s="1370"/>
      <c r="J44" s="1370"/>
      <c r="K44" s="1370"/>
      <c r="L44" s="1370"/>
      <c r="M44" s="1370"/>
      <c r="N44" s="1370"/>
      <c r="O44" s="1370"/>
      <c r="P44" s="1370"/>
      <c r="Q44" s="1370"/>
      <c r="R44" s="1370"/>
      <c r="S44" s="1370"/>
      <c r="T44" s="1370"/>
      <c r="U44" s="1370"/>
      <c r="V44" s="1370"/>
      <c r="W44" s="1370"/>
    </row>
    <row r="45" spans="1:23" ht="27" customHeight="1">
      <c r="E45" s="1369" t="s">
        <v>646</v>
      </c>
      <c r="F45" s="1370"/>
      <c r="G45" s="1370"/>
      <c r="H45" s="1370"/>
      <c r="I45" s="1370"/>
      <c r="J45" s="1370"/>
      <c r="K45" s="1370"/>
      <c r="L45" s="1370"/>
      <c r="M45" s="1370"/>
      <c r="N45" s="1370"/>
      <c r="O45" s="1370"/>
      <c r="P45" s="1370"/>
      <c r="Q45" s="1370"/>
      <c r="R45" s="1370"/>
      <c r="S45" s="1370"/>
      <c r="T45" s="1370"/>
      <c r="U45" s="1370"/>
      <c r="V45" s="1370"/>
      <c r="W45" s="1370"/>
    </row>
    <row r="46" spans="1:23" ht="17.100000000000001" customHeight="1">
      <c r="E46" s="1369" t="s">
        <v>647</v>
      </c>
      <c r="F46" s="1370"/>
      <c r="G46" s="1370"/>
      <c r="H46" s="1370"/>
      <c r="I46" s="1370"/>
      <c r="J46" s="1370"/>
      <c r="K46" s="1370"/>
      <c r="L46" s="1370"/>
      <c r="M46" s="1370"/>
      <c r="N46" s="1370"/>
      <c r="O46" s="1370"/>
      <c r="P46" s="1370"/>
      <c r="Q46" s="1370"/>
      <c r="R46" s="1370"/>
      <c r="S46" s="1370"/>
      <c r="T46" s="1370"/>
      <c r="U46" s="1370"/>
      <c r="V46" s="1370"/>
      <c r="W46" s="1370"/>
    </row>
    <row r="47" spans="1:23" ht="15" customHeight="1">
      <c r="E47" s="743"/>
      <c r="F47" s="210"/>
      <c r="G47" s="210"/>
      <c r="H47" s="210"/>
      <c r="I47" s="210"/>
      <c r="J47" s="210"/>
      <c r="K47" s="210"/>
      <c r="L47" s="210"/>
      <c r="M47" s="210"/>
      <c r="N47" s="210"/>
      <c r="O47" s="210"/>
      <c r="P47" s="210"/>
      <c r="Q47" s="210"/>
      <c r="R47" s="210"/>
      <c r="S47" s="210"/>
      <c r="T47" s="210"/>
      <c r="U47" s="210"/>
      <c r="V47" s="210"/>
      <c r="W47" s="210"/>
    </row>
    <row r="48" spans="1:23" ht="15" customHeight="1">
      <c r="E48" s="1377" t="s">
        <v>643</v>
      </c>
      <c r="F48" s="1377"/>
      <c r="G48" s="1377"/>
      <c r="H48" s="1377"/>
      <c r="I48" s="1377"/>
      <c r="J48" s="1377"/>
      <c r="K48" s="1377"/>
      <c r="L48" s="1377"/>
      <c r="M48" s="1377"/>
      <c r="N48" s="1377"/>
      <c r="O48" s="1377"/>
      <c r="P48" s="1377"/>
      <c r="Q48" s="1377"/>
      <c r="R48" s="1377"/>
      <c r="S48" s="1377"/>
      <c r="T48" s="1377"/>
      <c r="U48" s="1377"/>
      <c r="V48" s="1377"/>
      <c r="W48" s="1377"/>
    </row>
    <row r="49" spans="5:23" ht="17.100000000000001" customHeight="1">
      <c r="E49" s="1369" t="s">
        <v>648</v>
      </c>
      <c r="F49" s="1370"/>
      <c r="G49" s="1370"/>
      <c r="H49" s="1370"/>
      <c r="I49" s="1370"/>
      <c r="J49" s="1370"/>
      <c r="K49" s="1370"/>
      <c r="L49" s="1370"/>
      <c r="M49" s="1370"/>
      <c r="N49" s="1370"/>
      <c r="O49" s="1370"/>
      <c r="P49" s="1370"/>
      <c r="Q49" s="1370"/>
      <c r="R49" s="1370"/>
      <c r="S49" s="1370"/>
      <c r="T49" s="1370"/>
      <c r="U49" s="1370"/>
      <c r="V49" s="1370"/>
      <c r="W49" s="1370"/>
    </row>
    <row r="50" spans="5:23" ht="17.100000000000001" customHeight="1">
      <c r="E50" s="1369" t="s">
        <v>649</v>
      </c>
      <c r="F50" s="1370"/>
      <c r="G50" s="1370"/>
      <c r="H50" s="1370"/>
      <c r="I50" s="1370"/>
      <c r="J50" s="1370"/>
      <c r="K50" s="1370"/>
      <c r="L50" s="1370"/>
      <c r="M50" s="1370"/>
      <c r="N50" s="1370"/>
      <c r="O50" s="1370"/>
      <c r="P50" s="1370"/>
      <c r="Q50" s="1370"/>
      <c r="R50" s="1370"/>
      <c r="S50" s="1370"/>
      <c r="T50" s="1370"/>
      <c r="U50" s="1370"/>
      <c r="V50" s="1370"/>
      <c r="W50" s="1370"/>
    </row>
  </sheetData>
  <sheetProtection password="FA9C" sheet="1" objects="1" scenarios="1" formatColumns="0" formatRows="0"/>
  <dataConsolidate/>
  <mergeCells count="85">
    <mergeCell ref="S31:S32"/>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21:P22"/>
    <mergeCell ref="Q21:Q22"/>
    <mergeCell ref="R21:R22"/>
    <mergeCell ref="N21:N23"/>
    <mergeCell ref="O21:O23"/>
    <mergeCell ref="P31:P32"/>
    <mergeCell ref="Q31:Q32"/>
    <mergeCell ref="R31:R32"/>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D21:D25"/>
    <mergeCell ref="E21:E25"/>
    <mergeCell ref="F21:F25"/>
    <mergeCell ref="G21:G25"/>
    <mergeCell ref="H21:H24"/>
    <mergeCell ref="E48:W48"/>
    <mergeCell ref="E49:W49"/>
    <mergeCell ref="E50:W50"/>
    <mergeCell ref="E42:W42"/>
    <mergeCell ref="E43:W43"/>
    <mergeCell ref="E44:W44"/>
    <mergeCell ref="E45:W45"/>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dataValidation type="textLength" operator="lessThanOrEqual" allowBlank="1" showInputMessage="1" showErrorMessage="1" errorTitle="Ошибка" error="Допускается ввод не более 900 символов!" sqref="V21:W21 R21:R22 R31:R32 V26:W26 R26:R27 J21 V31:W31 J26">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1208</v>
      </c>
      <c r="B1" s="5" t="s">
        <v>1226</v>
      </c>
      <c r="C1" s="5" t="s">
        <v>1227</v>
      </c>
      <c r="D1" s="5" t="s">
        <v>1228</v>
      </c>
      <c r="E1" s="5" t="s">
        <v>1229</v>
      </c>
      <c r="F1" s="5" t="s">
        <v>1230</v>
      </c>
      <c r="G1" s="5" t="s">
        <v>1231</v>
      </c>
      <c r="H1" s="5" t="s">
        <v>1232</v>
      </c>
      <c r="I1" s="5" t="s">
        <v>1233</v>
      </c>
    </row>
    <row r="2" spans="1:10">
      <c r="A2" s="5">
        <v>1</v>
      </c>
      <c r="B2" s="5" t="s">
        <v>1234</v>
      </c>
      <c r="C2" s="5" t="s">
        <v>126</v>
      </c>
      <c r="D2" s="5" t="s">
        <v>1235</v>
      </c>
      <c r="E2" s="5" t="s">
        <v>1236</v>
      </c>
      <c r="F2" s="5" t="s">
        <v>1237</v>
      </c>
      <c r="G2" s="5" t="s">
        <v>1238</v>
      </c>
      <c r="H2" s="5" t="s">
        <v>1239</v>
      </c>
      <c r="J2" s="5" t="s">
        <v>1869</v>
      </c>
    </row>
    <row r="3" spans="1:10">
      <c r="A3" s="5">
        <v>2</v>
      </c>
      <c r="B3" s="5" t="s">
        <v>1234</v>
      </c>
      <c r="C3" s="5" t="s">
        <v>126</v>
      </c>
      <c r="D3" s="5" t="s">
        <v>1240</v>
      </c>
      <c r="E3" s="5" t="s">
        <v>1241</v>
      </c>
      <c r="F3" s="5" t="s">
        <v>1242</v>
      </c>
      <c r="G3" s="5" t="s">
        <v>1243</v>
      </c>
      <c r="J3" s="5" t="s">
        <v>1869</v>
      </c>
    </row>
    <row r="4" spans="1:10">
      <c r="A4" s="5">
        <v>3</v>
      </c>
      <c r="B4" s="5" t="s">
        <v>1234</v>
      </c>
      <c r="C4" s="5" t="s">
        <v>126</v>
      </c>
      <c r="D4" s="5" t="s">
        <v>1244</v>
      </c>
      <c r="E4" s="5" t="s">
        <v>1245</v>
      </c>
      <c r="F4" s="5" t="s">
        <v>1246</v>
      </c>
      <c r="G4" s="5" t="s">
        <v>1247</v>
      </c>
      <c r="J4" s="5" t="s">
        <v>1869</v>
      </c>
    </row>
    <row r="5" spans="1:10">
      <c r="A5" s="5">
        <v>4</v>
      </c>
      <c r="B5" s="5" t="s">
        <v>1234</v>
      </c>
      <c r="C5" s="5" t="s">
        <v>126</v>
      </c>
      <c r="D5" s="5" t="s">
        <v>1248</v>
      </c>
      <c r="E5" s="5" t="s">
        <v>1249</v>
      </c>
      <c r="F5" s="5" t="s">
        <v>1250</v>
      </c>
      <c r="G5" s="5" t="s">
        <v>1251</v>
      </c>
      <c r="J5" s="5" t="s">
        <v>1869</v>
      </c>
    </row>
    <row r="6" spans="1:10">
      <c r="A6" s="5">
        <v>5</v>
      </c>
      <c r="B6" s="5" t="s">
        <v>1234</v>
      </c>
      <c r="C6" s="5" t="s">
        <v>126</v>
      </c>
      <c r="D6" s="5" t="s">
        <v>1252</v>
      </c>
      <c r="E6" s="5" t="s">
        <v>1253</v>
      </c>
      <c r="F6" s="5" t="s">
        <v>1254</v>
      </c>
      <c r="G6" s="5" t="s">
        <v>1255</v>
      </c>
      <c r="J6" s="5" t="s">
        <v>1869</v>
      </c>
    </row>
    <row r="7" spans="1:10">
      <c r="A7" s="5">
        <v>6</v>
      </c>
      <c r="B7" s="5" t="s">
        <v>1234</v>
      </c>
      <c r="C7" s="5" t="s">
        <v>126</v>
      </c>
      <c r="D7" s="5" t="s">
        <v>1256</v>
      </c>
      <c r="E7" s="5" t="s">
        <v>1257</v>
      </c>
      <c r="F7" s="5" t="s">
        <v>1258</v>
      </c>
      <c r="G7" s="5" t="s">
        <v>1243</v>
      </c>
      <c r="J7" s="5" t="s">
        <v>1869</v>
      </c>
    </row>
    <row r="8" spans="1:10">
      <c r="A8" s="5">
        <v>7</v>
      </c>
      <c r="B8" s="5" t="s">
        <v>1234</v>
      </c>
      <c r="C8" s="5" t="s">
        <v>126</v>
      </c>
      <c r="D8" s="5" t="s">
        <v>1259</v>
      </c>
      <c r="E8" s="5" t="s">
        <v>1260</v>
      </c>
      <c r="F8" s="5" t="s">
        <v>1261</v>
      </c>
      <c r="G8" s="5" t="s">
        <v>1243</v>
      </c>
      <c r="J8" s="5" t="s">
        <v>1869</v>
      </c>
    </row>
    <row r="9" spans="1:10">
      <c r="A9" s="5">
        <v>8</v>
      </c>
      <c r="B9" s="5" t="s">
        <v>1234</v>
      </c>
      <c r="C9" s="5" t="s">
        <v>126</v>
      </c>
      <c r="D9" s="5" t="s">
        <v>1262</v>
      </c>
      <c r="E9" s="5" t="s">
        <v>1263</v>
      </c>
      <c r="F9" s="5" t="s">
        <v>1264</v>
      </c>
      <c r="G9" s="5" t="s">
        <v>1265</v>
      </c>
      <c r="J9" s="5" t="s">
        <v>1869</v>
      </c>
    </row>
    <row r="10" spans="1:10">
      <c r="A10" s="5">
        <v>9</v>
      </c>
      <c r="B10" s="5" t="s">
        <v>1234</v>
      </c>
      <c r="C10" s="5" t="s">
        <v>126</v>
      </c>
      <c r="D10" s="5" t="s">
        <v>1266</v>
      </c>
      <c r="E10" s="5" t="s">
        <v>1267</v>
      </c>
      <c r="F10" s="5" t="s">
        <v>1268</v>
      </c>
      <c r="G10" s="5" t="s">
        <v>1269</v>
      </c>
      <c r="H10" s="5" t="s">
        <v>1239</v>
      </c>
      <c r="J10" s="5" t="s">
        <v>1869</v>
      </c>
    </row>
    <row r="11" spans="1:10">
      <c r="A11" s="5">
        <v>10</v>
      </c>
      <c r="B11" s="5" t="s">
        <v>1234</v>
      </c>
      <c r="C11" s="5" t="s">
        <v>126</v>
      </c>
      <c r="D11" s="5" t="s">
        <v>1270</v>
      </c>
      <c r="E11" s="5" t="s">
        <v>1271</v>
      </c>
      <c r="F11" s="5" t="s">
        <v>1272</v>
      </c>
      <c r="G11" s="5" t="s">
        <v>1273</v>
      </c>
      <c r="J11" s="5" t="s">
        <v>1869</v>
      </c>
    </row>
    <row r="12" spans="1:10">
      <c r="A12" s="5">
        <v>11</v>
      </c>
      <c r="B12" s="5" t="s">
        <v>1234</v>
      </c>
      <c r="C12" s="5" t="s">
        <v>126</v>
      </c>
      <c r="D12" s="5" t="s">
        <v>1274</v>
      </c>
      <c r="E12" s="5" t="s">
        <v>1275</v>
      </c>
      <c r="F12" s="5" t="s">
        <v>1276</v>
      </c>
      <c r="G12" s="5" t="s">
        <v>1277</v>
      </c>
      <c r="H12" s="5" t="s">
        <v>1239</v>
      </c>
      <c r="J12" s="5" t="s">
        <v>1869</v>
      </c>
    </row>
    <row r="13" spans="1:10">
      <c r="A13" s="5">
        <v>12</v>
      </c>
      <c r="B13" s="5" t="s">
        <v>1234</v>
      </c>
      <c r="C13" s="5" t="s">
        <v>126</v>
      </c>
      <c r="D13" s="5" t="s">
        <v>1278</v>
      </c>
      <c r="E13" s="5" t="s">
        <v>1279</v>
      </c>
      <c r="F13" s="5" t="s">
        <v>1280</v>
      </c>
      <c r="G13" s="5" t="s">
        <v>1281</v>
      </c>
      <c r="H13" s="5" t="s">
        <v>1282</v>
      </c>
      <c r="J13" s="5" t="s">
        <v>1869</v>
      </c>
    </row>
    <row r="14" spans="1:10">
      <c r="A14" s="5">
        <v>13</v>
      </c>
      <c r="B14" s="5" t="s">
        <v>1234</v>
      </c>
      <c r="C14" s="5" t="s">
        <v>126</v>
      </c>
      <c r="D14" s="5" t="s">
        <v>1283</v>
      </c>
      <c r="E14" s="5" t="s">
        <v>1284</v>
      </c>
      <c r="F14" s="5" t="s">
        <v>1285</v>
      </c>
      <c r="G14" s="5" t="s">
        <v>1286</v>
      </c>
      <c r="H14" s="5" t="s">
        <v>1239</v>
      </c>
      <c r="J14" s="5" t="s">
        <v>1869</v>
      </c>
    </row>
    <row r="15" spans="1:10">
      <c r="A15" s="5">
        <v>14</v>
      </c>
      <c r="B15" s="5" t="s">
        <v>1234</v>
      </c>
      <c r="C15" s="5" t="s">
        <v>126</v>
      </c>
      <c r="D15" s="5" t="s">
        <v>1287</v>
      </c>
      <c r="E15" s="5" t="s">
        <v>1288</v>
      </c>
      <c r="F15" s="5" t="s">
        <v>1289</v>
      </c>
      <c r="G15" s="5" t="s">
        <v>1255</v>
      </c>
      <c r="J15" s="5" t="s">
        <v>1869</v>
      </c>
    </row>
    <row r="16" spans="1:10">
      <c r="A16" s="5">
        <v>15</v>
      </c>
      <c r="B16" s="5" t="s">
        <v>1234</v>
      </c>
      <c r="C16" s="5" t="s">
        <v>126</v>
      </c>
      <c r="D16" s="5" t="s">
        <v>1290</v>
      </c>
      <c r="E16" s="5" t="s">
        <v>1291</v>
      </c>
      <c r="F16" s="5" t="s">
        <v>1292</v>
      </c>
      <c r="G16" s="5" t="s">
        <v>1281</v>
      </c>
      <c r="H16" s="5" t="s">
        <v>1239</v>
      </c>
      <c r="J16" s="5" t="s">
        <v>1869</v>
      </c>
    </row>
    <row r="17" spans="1:10">
      <c r="A17" s="5">
        <v>16</v>
      </c>
      <c r="B17" s="5" t="s">
        <v>1234</v>
      </c>
      <c r="C17" s="5" t="s">
        <v>126</v>
      </c>
      <c r="D17" s="5" t="s">
        <v>1293</v>
      </c>
      <c r="E17" s="5" t="s">
        <v>1294</v>
      </c>
      <c r="F17" s="5" t="s">
        <v>1295</v>
      </c>
      <c r="G17" s="5" t="s">
        <v>1296</v>
      </c>
      <c r="H17" s="5" t="s">
        <v>1297</v>
      </c>
      <c r="J17" s="5" t="s">
        <v>1869</v>
      </c>
    </row>
    <row r="18" spans="1:10">
      <c r="A18" s="5">
        <v>17</v>
      </c>
      <c r="B18" s="5" t="s">
        <v>1234</v>
      </c>
      <c r="C18" s="5" t="s">
        <v>126</v>
      </c>
      <c r="D18" s="5" t="s">
        <v>1298</v>
      </c>
      <c r="E18" s="5" t="s">
        <v>1299</v>
      </c>
      <c r="F18" s="5" t="s">
        <v>1295</v>
      </c>
      <c r="G18" s="5" t="s">
        <v>1300</v>
      </c>
      <c r="J18" s="5" t="s">
        <v>1869</v>
      </c>
    </row>
    <row r="19" spans="1:10">
      <c r="A19" s="5">
        <v>18</v>
      </c>
      <c r="B19" s="5" t="s">
        <v>1234</v>
      </c>
      <c r="C19" s="5" t="s">
        <v>126</v>
      </c>
      <c r="D19" s="5" t="s">
        <v>1301</v>
      </c>
      <c r="E19" s="5" t="s">
        <v>1302</v>
      </c>
      <c r="F19" s="5" t="s">
        <v>1303</v>
      </c>
      <c r="G19" s="5" t="s">
        <v>1304</v>
      </c>
      <c r="J19" s="5" t="s">
        <v>1869</v>
      </c>
    </row>
    <row r="20" spans="1:10">
      <c r="A20" s="5">
        <v>19</v>
      </c>
      <c r="B20" s="5" t="s">
        <v>1234</v>
      </c>
      <c r="C20" s="5" t="s">
        <v>126</v>
      </c>
      <c r="D20" s="5" t="s">
        <v>1305</v>
      </c>
      <c r="E20" s="5" t="s">
        <v>1306</v>
      </c>
      <c r="F20" s="5" t="s">
        <v>1307</v>
      </c>
      <c r="G20" s="5" t="s">
        <v>1308</v>
      </c>
      <c r="J20" s="5" t="s">
        <v>1869</v>
      </c>
    </row>
    <row r="21" spans="1:10">
      <c r="A21" s="5">
        <v>20</v>
      </c>
      <c r="B21" s="5" t="s">
        <v>1234</v>
      </c>
      <c r="C21" s="5" t="s">
        <v>126</v>
      </c>
      <c r="D21" s="5" t="s">
        <v>1309</v>
      </c>
      <c r="E21" s="5" t="s">
        <v>1310</v>
      </c>
      <c r="F21" s="5" t="s">
        <v>1246</v>
      </c>
      <c r="G21" s="5" t="s">
        <v>1311</v>
      </c>
      <c r="H21" s="5" t="s">
        <v>1312</v>
      </c>
      <c r="J21" s="5" t="s">
        <v>1869</v>
      </c>
    </row>
    <row r="22" spans="1:10">
      <c r="A22" s="5">
        <v>21</v>
      </c>
      <c r="B22" s="5" t="s">
        <v>1234</v>
      </c>
      <c r="C22" s="5" t="s">
        <v>126</v>
      </c>
      <c r="D22" s="5" t="s">
        <v>1313</v>
      </c>
      <c r="E22" s="5" t="s">
        <v>1314</v>
      </c>
      <c r="F22" s="5" t="s">
        <v>1315</v>
      </c>
      <c r="G22" s="5" t="s">
        <v>1316</v>
      </c>
      <c r="H22" s="5" t="s">
        <v>1317</v>
      </c>
      <c r="J22" s="5" t="s">
        <v>1869</v>
      </c>
    </row>
    <row r="23" spans="1:10">
      <c r="A23" s="5">
        <v>22</v>
      </c>
      <c r="B23" s="5" t="s">
        <v>1234</v>
      </c>
      <c r="C23" s="5" t="s">
        <v>126</v>
      </c>
      <c r="D23" s="5" t="s">
        <v>1318</v>
      </c>
      <c r="E23" s="5" t="s">
        <v>1319</v>
      </c>
      <c r="F23" s="5" t="s">
        <v>1320</v>
      </c>
      <c r="G23" s="5" t="s">
        <v>1321</v>
      </c>
      <c r="J23" s="5" t="s">
        <v>1869</v>
      </c>
    </row>
    <row r="24" spans="1:10">
      <c r="A24" s="5">
        <v>23</v>
      </c>
      <c r="B24" s="5" t="s">
        <v>1234</v>
      </c>
      <c r="C24" s="5" t="s">
        <v>126</v>
      </c>
      <c r="D24" s="5" t="s">
        <v>1322</v>
      </c>
      <c r="E24" s="5" t="s">
        <v>1323</v>
      </c>
      <c r="F24" s="5" t="s">
        <v>1324</v>
      </c>
      <c r="G24" s="5" t="s">
        <v>1321</v>
      </c>
      <c r="J24" s="5" t="s">
        <v>1869</v>
      </c>
    </row>
    <row r="25" spans="1:10">
      <c r="A25" s="5">
        <v>24</v>
      </c>
      <c r="B25" s="5" t="s">
        <v>1234</v>
      </c>
      <c r="C25" s="5" t="s">
        <v>126</v>
      </c>
      <c r="D25" s="5" t="s">
        <v>1325</v>
      </c>
      <c r="E25" s="5" t="s">
        <v>1326</v>
      </c>
      <c r="F25" s="5" t="s">
        <v>1327</v>
      </c>
      <c r="G25" s="5" t="s">
        <v>1243</v>
      </c>
      <c r="H25" s="5" t="s">
        <v>1328</v>
      </c>
      <c r="J25" s="5" t="s">
        <v>1869</v>
      </c>
    </row>
    <row r="26" spans="1:10">
      <c r="A26" s="5">
        <v>25</v>
      </c>
      <c r="B26" s="5" t="s">
        <v>1234</v>
      </c>
      <c r="C26" s="5" t="s">
        <v>126</v>
      </c>
      <c r="D26" s="5" t="s">
        <v>1329</v>
      </c>
      <c r="E26" s="5" t="s">
        <v>1330</v>
      </c>
      <c r="F26" s="5" t="s">
        <v>1331</v>
      </c>
      <c r="G26" s="5" t="s">
        <v>1243</v>
      </c>
      <c r="J26" s="5" t="s">
        <v>1869</v>
      </c>
    </row>
    <row r="27" spans="1:10">
      <c r="A27" s="5">
        <v>26</v>
      </c>
      <c r="B27" s="5" t="s">
        <v>1234</v>
      </c>
      <c r="C27" s="5" t="s">
        <v>126</v>
      </c>
      <c r="D27" s="5" t="s">
        <v>1332</v>
      </c>
      <c r="E27" s="5" t="s">
        <v>1333</v>
      </c>
      <c r="F27" s="5" t="s">
        <v>1334</v>
      </c>
      <c r="G27" s="5" t="s">
        <v>1335</v>
      </c>
      <c r="J27" s="5" t="s">
        <v>1869</v>
      </c>
    </row>
    <row r="28" spans="1:10">
      <c r="A28" s="5">
        <v>27</v>
      </c>
      <c r="B28" s="5" t="s">
        <v>1234</v>
      </c>
      <c r="C28" s="5" t="s">
        <v>126</v>
      </c>
      <c r="D28" s="5" t="s">
        <v>1336</v>
      </c>
      <c r="E28" s="5" t="s">
        <v>1337</v>
      </c>
      <c r="F28" s="5" t="s">
        <v>1338</v>
      </c>
      <c r="G28" s="5" t="s">
        <v>1339</v>
      </c>
      <c r="J28" s="5" t="s">
        <v>1869</v>
      </c>
    </row>
    <row r="29" spans="1:10">
      <c r="A29" s="5">
        <v>28</v>
      </c>
      <c r="B29" s="5" t="s">
        <v>1234</v>
      </c>
      <c r="C29" s="5" t="s">
        <v>126</v>
      </c>
      <c r="D29" s="5" t="s">
        <v>1340</v>
      </c>
      <c r="E29" s="5" t="s">
        <v>1341</v>
      </c>
      <c r="F29" s="5" t="s">
        <v>1342</v>
      </c>
      <c r="G29" s="5" t="s">
        <v>1238</v>
      </c>
      <c r="J29" s="5" t="s">
        <v>1869</v>
      </c>
    </row>
    <row r="30" spans="1:10">
      <c r="A30" s="5">
        <v>29</v>
      </c>
      <c r="B30" s="5" t="s">
        <v>1234</v>
      </c>
      <c r="C30" s="5" t="s">
        <v>126</v>
      </c>
      <c r="D30" s="5" t="s">
        <v>1343</v>
      </c>
      <c r="E30" s="5" t="s">
        <v>1344</v>
      </c>
      <c r="F30" s="5" t="s">
        <v>1345</v>
      </c>
      <c r="G30" s="5" t="s">
        <v>1281</v>
      </c>
      <c r="J30" s="5" t="s">
        <v>1869</v>
      </c>
    </row>
    <row r="31" spans="1:10">
      <c r="A31" s="5">
        <v>30</v>
      </c>
      <c r="B31" s="5" t="s">
        <v>1234</v>
      </c>
      <c r="C31" s="5" t="s">
        <v>126</v>
      </c>
      <c r="D31" s="5" t="s">
        <v>1346</v>
      </c>
      <c r="E31" s="5" t="s">
        <v>1347</v>
      </c>
      <c r="F31" s="5" t="s">
        <v>1348</v>
      </c>
      <c r="G31" s="5" t="s">
        <v>1349</v>
      </c>
      <c r="J31" s="5" t="s">
        <v>1869</v>
      </c>
    </row>
    <row r="32" spans="1:10">
      <c r="A32" s="5">
        <v>31</v>
      </c>
      <c r="B32" s="5" t="s">
        <v>1234</v>
      </c>
      <c r="C32" s="5" t="s">
        <v>126</v>
      </c>
      <c r="D32" s="5" t="s">
        <v>1350</v>
      </c>
      <c r="E32" s="5" t="s">
        <v>1351</v>
      </c>
      <c r="F32" s="5" t="s">
        <v>1352</v>
      </c>
      <c r="G32" s="5" t="s">
        <v>1353</v>
      </c>
      <c r="J32" s="5" t="s">
        <v>1869</v>
      </c>
    </row>
    <row r="33" spans="1:10">
      <c r="A33" s="5">
        <v>32</v>
      </c>
      <c r="B33" s="5" t="s">
        <v>1234</v>
      </c>
      <c r="C33" s="5" t="s">
        <v>126</v>
      </c>
      <c r="D33" s="5" t="s">
        <v>1354</v>
      </c>
      <c r="E33" s="5" t="s">
        <v>1355</v>
      </c>
      <c r="F33" s="5" t="s">
        <v>1356</v>
      </c>
      <c r="G33" s="5" t="s">
        <v>1281</v>
      </c>
      <c r="H33" s="5" t="s">
        <v>1357</v>
      </c>
      <c r="J33" s="5" t="s">
        <v>1869</v>
      </c>
    </row>
    <row r="34" spans="1:10">
      <c r="A34" s="5">
        <v>33</v>
      </c>
      <c r="B34" s="5" t="s">
        <v>1234</v>
      </c>
      <c r="C34" s="5" t="s">
        <v>126</v>
      </c>
      <c r="D34" s="5" t="s">
        <v>1358</v>
      </c>
      <c r="E34" s="5" t="s">
        <v>1359</v>
      </c>
      <c r="F34" s="5" t="s">
        <v>1360</v>
      </c>
      <c r="G34" s="5" t="s">
        <v>1273</v>
      </c>
      <c r="J34" s="5" t="s">
        <v>1869</v>
      </c>
    </row>
    <row r="35" spans="1:10">
      <c r="A35" s="5">
        <v>34</v>
      </c>
      <c r="B35" s="5" t="s">
        <v>1234</v>
      </c>
      <c r="C35" s="5" t="s">
        <v>126</v>
      </c>
      <c r="D35" s="5" t="s">
        <v>1361</v>
      </c>
      <c r="E35" s="5" t="s">
        <v>1362</v>
      </c>
      <c r="F35" s="5" t="s">
        <v>1363</v>
      </c>
      <c r="G35" s="5" t="s">
        <v>1238</v>
      </c>
      <c r="J35" s="5" t="s">
        <v>1869</v>
      </c>
    </row>
    <row r="36" spans="1:10">
      <c r="A36" s="5">
        <v>35</v>
      </c>
      <c r="B36" s="5" t="s">
        <v>1234</v>
      </c>
      <c r="C36" s="5" t="s">
        <v>126</v>
      </c>
      <c r="D36" s="5" t="s">
        <v>1364</v>
      </c>
      <c r="E36" s="5" t="s">
        <v>1365</v>
      </c>
      <c r="F36" s="5" t="s">
        <v>1366</v>
      </c>
      <c r="G36" s="5" t="s">
        <v>1238</v>
      </c>
      <c r="J36" s="5" t="s">
        <v>1869</v>
      </c>
    </row>
    <row r="37" spans="1:10">
      <c r="A37" s="5">
        <v>36</v>
      </c>
      <c r="B37" s="5" t="s">
        <v>1234</v>
      </c>
      <c r="C37" s="5" t="s">
        <v>126</v>
      </c>
      <c r="D37" s="5" t="s">
        <v>1367</v>
      </c>
      <c r="E37" s="5" t="s">
        <v>1368</v>
      </c>
      <c r="F37" s="5" t="s">
        <v>1369</v>
      </c>
      <c r="G37" s="5" t="s">
        <v>1308</v>
      </c>
      <c r="H37" s="5" t="s">
        <v>1370</v>
      </c>
      <c r="J37" s="5" t="s">
        <v>1869</v>
      </c>
    </row>
    <row r="38" spans="1:10">
      <c r="A38" s="5">
        <v>37</v>
      </c>
      <c r="B38" s="5" t="s">
        <v>1234</v>
      </c>
      <c r="C38" s="5" t="s">
        <v>126</v>
      </c>
      <c r="D38" s="5" t="s">
        <v>1371</v>
      </c>
      <c r="E38" s="5" t="s">
        <v>1372</v>
      </c>
      <c r="F38" s="5" t="s">
        <v>1373</v>
      </c>
      <c r="G38" s="5" t="s">
        <v>1281</v>
      </c>
      <c r="H38" s="5" t="s">
        <v>1374</v>
      </c>
      <c r="J38" s="5" t="s">
        <v>1869</v>
      </c>
    </row>
    <row r="39" spans="1:10">
      <c r="A39" s="5">
        <v>38</v>
      </c>
      <c r="B39" s="5" t="s">
        <v>1234</v>
      </c>
      <c r="C39" s="5" t="s">
        <v>126</v>
      </c>
      <c r="D39" s="5" t="s">
        <v>1375</v>
      </c>
      <c r="E39" s="5" t="s">
        <v>1376</v>
      </c>
      <c r="F39" s="5" t="s">
        <v>1377</v>
      </c>
      <c r="G39" s="5" t="s">
        <v>1378</v>
      </c>
      <c r="J39" s="5" t="s">
        <v>1869</v>
      </c>
    </row>
    <row r="40" spans="1:10">
      <c r="A40" s="5">
        <v>39</v>
      </c>
      <c r="B40" s="5" t="s">
        <v>1234</v>
      </c>
      <c r="C40" s="5" t="s">
        <v>126</v>
      </c>
      <c r="D40" s="5" t="s">
        <v>1379</v>
      </c>
      <c r="E40" s="5" t="s">
        <v>1380</v>
      </c>
      <c r="F40" s="5" t="s">
        <v>1381</v>
      </c>
      <c r="G40" s="5" t="s">
        <v>1238</v>
      </c>
      <c r="J40" s="5" t="s">
        <v>1869</v>
      </c>
    </row>
    <row r="41" spans="1:10">
      <c r="A41" s="5">
        <v>40</v>
      </c>
      <c r="B41" s="5" t="s">
        <v>1234</v>
      </c>
      <c r="C41" s="5" t="s">
        <v>126</v>
      </c>
      <c r="D41" s="5" t="s">
        <v>1382</v>
      </c>
      <c r="E41" s="5" t="s">
        <v>1383</v>
      </c>
      <c r="F41" s="5" t="s">
        <v>1384</v>
      </c>
      <c r="G41" s="5" t="s">
        <v>1385</v>
      </c>
      <c r="J41" s="5" t="s">
        <v>1869</v>
      </c>
    </row>
    <row r="42" spans="1:10">
      <c r="A42" s="5">
        <v>41</v>
      </c>
      <c r="B42" s="5" t="s">
        <v>1234</v>
      </c>
      <c r="C42" s="5" t="s">
        <v>126</v>
      </c>
      <c r="D42" s="5" t="s">
        <v>1386</v>
      </c>
      <c r="E42" s="5" t="s">
        <v>1387</v>
      </c>
      <c r="F42" s="5" t="s">
        <v>1388</v>
      </c>
      <c r="G42" s="5" t="s">
        <v>1389</v>
      </c>
      <c r="H42" s="5" t="s">
        <v>1239</v>
      </c>
      <c r="J42" s="5" t="s">
        <v>1869</v>
      </c>
    </row>
    <row r="43" spans="1:10">
      <c r="A43" s="5">
        <v>42</v>
      </c>
      <c r="B43" s="5" t="s">
        <v>1234</v>
      </c>
      <c r="C43" s="5" t="s">
        <v>126</v>
      </c>
      <c r="D43" s="5" t="s">
        <v>1390</v>
      </c>
      <c r="E43" s="5" t="s">
        <v>1391</v>
      </c>
      <c r="F43" s="5" t="s">
        <v>1392</v>
      </c>
      <c r="G43" s="5" t="s">
        <v>1393</v>
      </c>
      <c r="J43" s="5" t="s">
        <v>1869</v>
      </c>
    </row>
    <row r="44" spans="1:10">
      <c r="A44" s="5">
        <v>43</v>
      </c>
      <c r="B44" s="5" t="s">
        <v>1234</v>
      </c>
      <c r="C44" s="5" t="s">
        <v>126</v>
      </c>
      <c r="D44" s="5" t="s">
        <v>1394</v>
      </c>
      <c r="E44" s="5" t="s">
        <v>1395</v>
      </c>
      <c r="F44" s="5" t="s">
        <v>1396</v>
      </c>
      <c r="G44" s="5" t="s">
        <v>1273</v>
      </c>
      <c r="J44" s="5" t="s">
        <v>1869</v>
      </c>
    </row>
    <row r="45" spans="1:10">
      <c r="A45" s="5">
        <v>44</v>
      </c>
      <c r="B45" s="5" t="s">
        <v>1234</v>
      </c>
      <c r="C45" s="5" t="s">
        <v>126</v>
      </c>
      <c r="D45" s="5" t="s">
        <v>1397</v>
      </c>
      <c r="E45" s="5" t="s">
        <v>1398</v>
      </c>
      <c r="F45" s="5" t="s">
        <v>1399</v>
      </c>
      <c r="G45" s="5" t="s">
        <v>1400</v>
      </c>
      <c r="J45" s="5" t="s">
        <v>1869</v>
      </c>
    </row>
    <row r="46" spans="1:10">
      <c r="A46" s="5">
        <v>45</v>
      </c>
      <c r="B46" s="5" t="s">
        <v>1234</v>
      </c>
      <c r="C46" s="5" t="s">
        <v>126</v>
      </c>
      <c r="D46" s="5" t="s">
        <v>1401</v>
      </c>
      <c r="E46" s="5" t="s">
        <v>1402</v>
      </c>
      <c r="F46" s="5" t="s">
        <v>1403</v>
      </c>
      <c r="G46" s="5" t="s">
        <v>1273</v>
      </c>
      <c r="J46" s="5" t="s">
        <v>1869</v>
      </c>
    </row>
    <row r="47" spans="1:10">
      <c r="A47" s="5">
        <v>46</v>
      </c>
      <c r="B47" s="5" t="s">
        <v>1234</v>
      </c>
      <c r="C47" s="5" t="s">
        <v>126</v>
      </c>
      <c r="D47" s="5" t="s">
        <v>1404</v>
      </c>
      <c r="E47" s="5" t="s">
        <v>1405</v>
      </c>
      <c r="F47" s="5" t="s">
        <v>1406</v>
      </c>
      <c r="G47" s="5" t="s">
        <v>1273</v>
      </c>
      <c r="H47" s="5" t="s">
        <v>1407</v>
      </c>
      <c r="J47" s="5" t="s">
        <v>1869</v>
      </c>
    </row>
    <row r="48" spans="1:10">
      <c r="A48" s="5">
        <v>47</v>
      </c>
      <c r="B48" s="5" t="s">
        <v>1234</v>
      </c>
      <c r="C48" s="5" t="s">
        <v>126</v>
      </c>
      <c r="D48" s="5" t="s">
        <v>1408</v>
      </c>
      <c r="E48" s="5" t="s">
        <v>1409</v>
      </c>
      <c r="F48" s="5" t="s">
        <v>1410</v>
      </c>
      <c r="G48" s="5" t="s">
        <v>1378</v>
      </c>
      <c r="H48" s="5" t="s">
        <v>1411</v>
      </c>
      <c r="J48" s="5" t="s">
        <v>1869</v>
      </c>
    </row>
    <row r="49" spans="1:10">
      <c r="A49" s="5">
        <v>48</v>
      </c>
      <c r="B49" s="5" t="s">
        <v>1234</v>
      </c>
      <c r="C49" s="5" t="s">
        <v>126</v>
      </c>
      <c r="D49" s="5" t="s">
        <v>1412</v>
      </c>
      <c r="E49" s="5" t="s">
        <v>1413</v>
      </c>
      <c r="F49" s="5" t="s">
        <v>1414</v>
      </c>
      <c r="G49" s="5" t="s">
        <v>1243</v>
      </c>
      <c r="H49" s="5" t="s">
        <v>1415</v>
      </c>
      <c r="J49" s="5" t="s">
        <v>1869</v>
      </c>
    </row>
    <row r="50" spans="1:10">
      <c r="A50" s="5">
        <v>49</v>
      </c>
      <c r="B50" s="5" t="s">
        <v>1234</v>
      </c>
      <c r="C50" s="5" t="s">
        <v>126</v>
      </c>
      <c r="D50" s="5" t="s">
        <v>1416</v>
      </c>
      <c r="E50" s="5" t="s">
        <v>1417</v>
      </c>
      <c r="F50" s="5" t="s">
        <v>1418</v>
      </c>
      <c r="G50" s="5" t="s">
        <v>1419</v>
      </c>
      <c r="J50" s="5" t="s">
        <v>1869</v>
      </c>
    </row>
    <row r="51" spans="1:10">
      <c r="A51" s="5">
        <v>50</v>
      </c>
      <c r="B51" s="5" t="s">
        <v>1234</v>
      </c>
      <c r="C51" s="5" t="s">
        <v>126</v>
      </c>
      <c r="D51" s="5" t="s">
        <v>1420</v>
      </c>
      <c r="E51" s="5" t="s">
        <v>1421</v>
      </c>
      <c r="F51" s="5" t="s">
        <v>1422</v>
      </c>
      <c r="G51" s="5" t="s">
        <v>1273</v>
      </c>
      <c r="J51" s="5" t="s">
        <v>1869</v>
      </c>
    </row>
    <row r="52" spans="1:10">
      <c r="A52" s="5">
        <v>51</v>
      </c>
      <c r="B52" s="5" t="s">
        <v>1234</v>
      </c>
      <c r="C52" s="5" t="s">
        <v>126</v>
      </c>
      <c r="D52" s="5" t="s">
        <v>1423</v>
      </c>
      <c r="E52" s="5" t="s">
        <v>1424</v>
      </c>
      <c r="F52" s="5" t="s">
        <v>1425</v>
      </c>
      <c r="G52" s="5" t="s">
        <v>1378</v>
      </c>
      <c r="J52" s="5" t="s">
        <v>1869</v>
      </c>
    </row>
    <row r="53" spans="1:10">
      <c r="A53" s="5">
        <v>52</v>
      </c>
      <c r="B53" s="5" t="s">
        <v>1234</v>
      </c>
      <c r="C53" s="5" t="s">
        <v>126</v>
      </c>
      <c r="D53" s="5" t="s">
        <v>1426</v>
      </c>
      <c r="E53" s="5" t="s">
        <v>1427</v>
      </c>
      <c r="F53" s="5" t="s">
        <v>1428</v>
      </c>
      <c r="G53" s="5" t="s">
        <v>1273</v>
      </c>
      <c r="J53" s="5" t="s">
        <v>1869</v>
      </c>
    </row>
    <row r="54" spans="1:10">
      <c r="A54" s="5">
        <v>53</v>
      </c>
      <c r="B54" s="5" t="s">
        <v>1234</v>
      </c>
      <c r="C54" s="5" t="s">
        <v>126</v>
      </c>
      <c r="D54" s="5" t="s">
        <v>1429</v>
      </c>
      <c r="E54" s="5" t="s">
        <v>1430</v>
      </c>
      <c r="F54" s="5" t="s">
        <v>1431</v>
      </c>
      <c r="G54" s="5" t="s">
        <v>1281</v>
      </c>
      <c r="J54" s="5" t="s">
        <v>1869</v>
      </c>
    </row>
    <row r="55" spans="1:10">
      <c r="A55" s="5">
        <v>54</v>
      </c>
      <c r="B55" s="5" t="s">
        <v>1234</v>
      </c>
      <c r="C55" s="5" t="s">
        <v>126</v>
      </c>
      <c r="D55" s="5" t="s">
        <v>1432</v>
      </c>
      <c r="E55" s="5" t="s">
        <v>1433</v>
      </c>
      <c r="F55" s="5" t="s">
        <v>1434</v>
      </c>
      <c r="G55" s="5" t="s">
        <v>1321</v>
      </c>
      <c r="J55" s="5" t="s">
        <v>1869</v>
      </c>
    </row>
    <row r="56" spans="1:10">
      <c r="A56" s="5">
        <v>55</v>
      </c>
      <c r="B56" s="5" t="s">
        <v>1234</v>
      </c>
      <c r="C56" s="5" t="s">
        <v>126</v>
      </c>
      <c r="D56" s="5" t="s">
        <v>1435</v>
      </c>
      <c r="E56" s="5" t="s">
        <v>1436</v>
      </c>
      <c r="F56" s="5" t="s">
        <v>1437</v>
      </c>
      <c r="G56" s="5" t="s">
        <v>1286</v>
      </c>
      <c r="J56" s="5" t="s">
        <v>1869</v>
      </c>
    </row>
    <row r="57" spans="1:10">
      <c r="A57" s="5">
        <v>56</v>
      </c>
      <c r="B57" s="5" t="s">
        <v>1234</v>
      </c>
      <c r="C57" s="5" t="s">
        <v>126</v>
      </c>
      <c r="D57" s="5" t="s">
        <v>1438</v>
      </c>
      <c r="E57" s="5" t="s">
        <v>1439</v>
      </c>
      <c r="F57" s="5" t="s">
        <v>1440</v>
      </c>
      <c r="G57" s="5" t="s">
        <v>1286</v>
      </c>
      <c r="J57" s="5" t="s">
        <v>1869</v>
      </c>
    </row>
    <row r="58" spans="1:10">
      <c r="A58" s="5">
        <v>57</v>
      </c>
      <c r="B58" s="5" t="s">
        <v>1234</v>
      </c>
      <c r="C58" s="5" t="s">
        <v>126</v>
      </c>
      <c r="D58" s="5" t="s">
        <v>1441</v>
      </c>
      <c r="E58" s="5" t="s">
        <v>1442</v>
      </c>
      <c r="F58" s="5" t="s">
        <v>1443</v>
      </c>
      <c r="G58" s="5" t="s">
        <v>1273</v>
      </c>
      <c r="J58" s="5" t="s">
        <v>1869</v>
      </c>
    </row>
    <row r="59" spans="1:10">
      <c r="A59" s="5">
        <v>58</v>
      </c>
      <c r="B59" s="5" t="s">
        <v>1234</v>
      </c>
      <c r="C59" s="5" t="s">
        <v>126</v>
      </c>
      <c r="D59" s="5" t="s">
        <v>1444</v>
      </c>
      <c r="E59" s="5" t="s">
        <v>1445</v>
      </c>
      <c r="F59" s="5" t="s">
        <v>1446</v>
      </c>
      <c r="G59" s="5" t="s">
        <v>1286</v>
      </c>
      <c r="J59" s="5" t="s">
        <v>1869</v>
      </c>
    </row>
    <row r="60" spans="1:10">
      <c r="A60" s="5">
        <v>59</v>
      </c>
      <c r="B60" s="5" t="s">
        <v>1234</v>
      </c>
      <c r="C60" s="5" t="s">
        <v>126</v>
      </c>
      <c r="D60" s="5" t="s">
        <v>1447</v>
      </c>
      <c r="E60" s="5" t="s">
        <v>1448</v>
      </c>
      <c r="F60" s="5" t="s">
        <v>1449</v>
      </c>
      <c r="G60" s="5" t="s">
        <v>1243</v>
      </c>
      <c r="J60" s="5" t="s">
        <v>1869</v>
      </c>
    </row>
    <row r="61" spans="1:10">
      <c r="A61" s="5">
        <v>60</v>
      </c>
      <c r="B61" s="5" t="s">
        <v>1234</v>
      </c>
      <c r="C61" s="5" t="s">
        <v>126</v>
      </c>
      <c r="D61" s="5" t="s">
        <v>1450</v>
      </c>
      <c r="E61" s="5" t="s">
        <v>1451</v>
      </c>
      <c r="F61" s="5" t="s">
        <v>1452</v>
      </c>
      <c r="G61" s="5" t="s">
        <v>1378</v>
      </c>
      <c r="J61" s="5" t="s">
        <v>1869</v>
      </c>
    </row>
    <row r="62" spans="1:10">
      <c r="A62" s="5">
        <v>61</v>
      </c>
      <c r="B62" s="5" t="s">
        <v>1234</v>
      </c>
      <c r="C62" s="5" t="s">
        <v>126</v>
      </c>
      <c r="D62" s="5" t="s">
        <v>1453</v>
      </c>
      <c r="E62" s="5" t="s">
        <v>1454</v>
      </c>
      <c r="F62" s="5" t="s">
        <v>1455</v>
      </c>
      <c r="G62" s="5" t="s">
        <v>1286</v>
      </c>
      <c r="H62" s="5" t="s">
        <v>1456</v>
      </c>
      <c r="J62" s="5" t="s">
        <v>1869</v>
      </c>
    </row>
    <row r="63" spans="1:10">
      <c r="A63" s="5">
        <v>62</v>
      </c>
      <c r="B63" s="5" t="s">
        <v>1234</v>
      </c>
      <c r="C63" s="5" t="s">
        <v>126</v>
      </c>
      <c r="D63" s="5" t="s">
        <v>1457</v>
      </c>
      <c r="E63" s="5" t="s">
        <v>1458</v>
      </c>
      <c r="F63" s="5" t="s">
        <v>1459</v>
      </c>
      <c r="G63" s="5" t="s">
        <v>1255</v>
      </c>
      <c r="H63" s="5" t="s">
        <v>1460</v>
      </c>
      <c r="J63" s="5" t="s">
        <v>1869</v>
      </c>
    </row>
    <row r="64" spans="1:10">
      <c r="A64" s="5">
        <v>63</v>
      </c>
      <c r="B64" s="5" t="s">
        <v>1234</v>
      </c>
      <c r="C64" s="5" t="s">
        <v>126</v>
      </c>
      <c r="D64" s="5" t="s">
        <v>1461</v>
      </c>
      <c r="E64" s="5" t="s">
        <v>1462</v>
      </c>
      <c r="F64" s="5" t="s">
        <v>1463</v>
      </c>
      <c r="G64" s="5" t="s">
        <v>1378</v>
      </c>
      <c r="J64" s="5" t="s">
        <v>1869</v>
      </c>
    </row>
    <row r="65" spans="1:10">
      <c r="A65" s="5">
        <v>64</v>
      </c>
      <c r="B65" s="5" t="s">
        <v>1234</v>
      </c>
      <c r="C65" s="5" t="s">
        <v>126</v>
      </c>
      <c r="D65" s="5" t="s">
        <v>1464</v>
      </c>
      <c r="E65" s="5" t="s">
        <v>1465</v>
      </c>
      <c r="F65" s="5" t="s">
        <v>1466</v>
      </c>
      <c r="G65" s="5" t="s">
        <v>1243</v>
      </c>
      <c r="H65" s="5" t="s">
        <v>1239</v>
      </c>
      <c r="J65" s="5" t="s">
        <v>1869</v>
      </c>
    </row>
    <row r="66" spans="1:10">
      <c r="A66" s="5">
        <v>65</v>
      </c>
      <c r="B66" s="5" t="s">
        <v>1234</v>
      </c>
      <c r="C66" s="5" t="s">
        <v>126</v>
      </c>
      <c r="D66" s="5" t="s">
        <v>1467</v>
      </c>
      <c r="E66" s="5" t="s">
        <v>1468</v>
      </c>
      <c r="F66" s="5" t="s">
        <v>1469</v>
      </c>
      <c r="G66" s="5" t="s">
        <v>1335</v>
      </c>
      <c r="J66" s="5" t="s">
        <v>1869</v>
      </c>
    </row>
    <row r="67" spans="1:10">
      <c r="A67" s="5">
        <v>66</v>
      </c>
      <c r="B67" s="5" t="s">
        <v>1234</v>
      </c>
      <c r="C67" s="5" t="s">
        <v>126</v>
      </c>
      <c r="D67" s="5" t="s">
        <v>1470</v>
      </c>
      <c r="E67" s="5" t="s">
        <v>1471</v>
      </c>
      <c r="F67" s="5" t="s">
        <v>1472</v>
      </c>
      <c r="G67" s="5" t="s">
        <v>1255</v>
      </c>
      <c r="J67" s="5" t="s">
        <v>1869</v>
      </c>
    </row>
    <row r="68" spans="1:10">
      <c r="A68" s="5">
        <v>67</v>
      </c>
      <c r="B68" s="5" t="s">
        <v>1234</v>
      </c>
      <c r="C68" s="5" t="s">
        <v>126</v>
      </c>
      <c r="D68" s="5" t="s">
        <v>1473</v>
      </c>
      <c r="E68" s="5" t="s">
        <v>1474</v>
      </c>
      <c r="F68" s="5" t="s">
        <v>1475</v>
      </c>
      <c r="G68" s="5" t="s">
        <v>1243</v>
      </c>
      <c r="J68" s="5" t="s">
        <v>1869</v>
      </c>
    </row>
    <row r="69" spans="1:10">
      <c r="A69" s="5">
        <v>68</v>
      </c>
      <c r="B69" s="5" t="s">
        <v>1234</v>
      </c>
      <c r="C69" s="5" t="s">
        <v>126</v>
      </c>
      <c r="D69" s="5" t="s">
        <v>1476</v>
      </c>
      <c r="E69" s="5" t="s">
        <v>1477</v>
      </c>
      <c r="F69" s="5" t="s">
        <v>1478</v>
      </c>
      <c r="G69" s="5" t="s">
        <v>1479</v>
      </c>
      <c r="H69" s="5" t="s">
        <v>1480</v>
      </c>
      <c r="J69" s="5" t="s">
        <v>1869</v>
      </c>
    </row>
    <row r="70" spans="1:10">
      <c r="A70" s="5">
        <v>69</v>
      </c>
      <c r="B70" s="5" t="s">
        <v>1234</v>
      </c>
      <c r="C70" s="5" t="s">
        <v>126</v>
      </c>
      <c r="D70" s="5" t="s">
        <v>1481</v>
      </c>
      <c r="E70" s="5" t="s">
        <v>1482</v>
      </c>
      <c r="F70" s="5" t="s">
        <v>1483</v>
      </c>
      <c r="G70" s="5" t="s">
        <v>1273</v>
      </c>
      <c r="J70" s="5" t="s">
        <v>1869</v>
      </c>
    </row>
    <row r="71" spans="1:10">
      <c r="A71" s="5">
        <v>70</v>
      </c>
      <c r="B71" s="5" t="s">
        <v>1234</v>
      </c>
      <c r="C71" s="5" t="s">
        <v>126</v>
      </c>
      <c r="D71" s="5" t="s">
        <v>1484</v>
      </c>
      <c r="E71" s="5" t="s">
        <v>1485</v>
      </c>
      <c r="F71" s="5" t="s">
        <v>1486</v>
      </c>
      <c r="G71" s="5" t="s">
        <v>1487</v>
      </c>
      <c r="J71" s="5" t="s">
        <v>1869</v>
      </c>
    </row>
    <row r="72" spans="1:10">
      <c r="A72" s="5">
        <v>71</v>
      </c>
      <c r="B72" s="5" t="s">
        <v>1234</v>
      </c>
      <c r="C72" s="5" t="s">
        <v>126</v>
      </c>
      <c r="D72" s="5" t="s">
        <v>1488</v>
      </c>
      <c r="E72" s="5" t="s">
        <v>1489</v>
      </c>
      <c r="F72" s="5" t="s">
        <v>1490</v>
      </c>
      <c r="G72" s="5" t="s">
        <v>1238</v>
      </c>
      <c r="J72" s="5" t="s">
        <v>1869</v>
      </c>
    </row>
    <row r="73" spans="1:10">
      <c r="A73" s="5">
        <v>72</v>
      </c>
      <c r="B73" s="5" t="s">
        <v>1234</v>
      </c>
      <c r="C73" s="5" t="s">
        <v>126</v>
      </c>
      <c r="D73" s="5" t="s">
        <v>1491</v>
      </c>
      <c r="E73" s="5" t="s">
        <v>1492</v>
      </c>
      <c r="F73" s="5" t="s">
        <v>1493</v>
      </c>
      <c r="G73" s="5" t="s">
        <v>1494</v>
      </c>
      <c r="H73" s="5" t="s">
        <v>1495</v>
      </c>
      <c r="J73" s="5" t="s">
        <v>1869</v>
      </c>
    </row>
    <row r="74" spans="1:10">
      <c r="A74" s="5">
        <v>73</v>
      </c>
      <c r="B74" s="5" t="s">
        <v>1234</v>
      </c>
      <c r="C74" s="5" t="s">
        <v>126</v>
      </c>
      <c r="D74" s="5" t="s">
        <v>1496</v>
      </c>
      <c r="E74" s="5" t="s">
        <v>1497</v>
      </c>
      <c r="F74" s="5" t="s">
        <v>1498</v>
      </c>
      <c r="G74" s="5" t="s">
        <v>1499</v>
      </c>
      <c r="J74" s="5" t="s">
        <v>1869</v>
      </c>
    </row>
    <row r="75" spans="1:10">
      <c r="A75" s="5">
        <v>74</v>
      </c>
      <c r="B75" s="5" t="s">
        <v>1234</v>
      </c>
      <c r="C75" s="5" t="s">
        <v>126</v>
      </c>
      <c r="D75" s="5" t="s">
        <v>1500</v>
      </c>
      <c r="E75" s="5" t="s">
        <v>1501</v>
      </c>
      <c r="F75" s="5" t="s">
        <v>1502</v>
      </c>
      <c r="G75" s="5" t="s">
        <v>1503</v>
      </c>
      <c r="J75" s="5" t="s">
        <v>1869</v>
      </c>
    </row>
    <row r="76" spans="1:10">
      <c r="A76" s="5">
        <v>75</v>
      </c>
      <c r="B76" s="5" t="s">
        <v>1234</v>
      </c>
      <c r="C76" s="5" t="s">
        <v>126</v>
      </c>
      <c r="D76" s="5" t="s">
        <v>1504</v>
      </c>
      <c r="E76" s="5" t="s">
        <v>1505</v>
      </c>
      <c r="F76" s="5" t="s">
        <v>1502</v>
      </c>
      <c r="G76" s="5" t="s">
        <v>1321</v>
      </c>
      <c r="H76" s="5" t="s">
        <v>1239</v>
      </c>
      <c r="J76" s="5" t="s">
        <v>1869</v>
      </c>
    </row>
    <row r="77" spans="1:10">
      <c r="A77" s="5">
        <v>76</v>
      </c>
      <c r="B77" s="5" t="s">
        <v>1234</v>
      </c>
      <c r="C77" s="5" t="s">
        <v>126</v>
      </c>
      <c r="D77" s="5" t="s">
        <v>1506</v>
      </c>
      <c r="E77" s="5" t="s">
        <v>1507</v>
      </c>
      <c r="F77" s="5" t="s">
        <v>1508</v>
      </c>
      <c r="G77" s="5" t="s">
        <v>1243</v>
      </c>
      <c r="J77" s="5" t="s">
        <v>1869</v>
      </c>
    </row>
    <row r="78" spans="1:10">
      <c r="A78" s="5">
        <v>77</v>
      </c>
      <c r="B78" s="5" t="s">
        <v>1234</v>
      </c>
      <c r="C78" s="5" t="s">
        <v>126</v>
      </c>
      <c r="D78" s="5" t="s">
        <v>1509</v>
      </c>
      <c r="E78" s="5" t="s">
        <v>1510</v>
      </c>
      <c r="F78" s="5" t="s">
        <v>1511</v>
      </c>
      <c r="G78" s="5" t="s">
        <v>1281</v>
      </c>
      <c r="J78" s="5" t="s">
        <v>1869</v>
      </c>
    </row>
    <row r="79" spans="1:10">
      <c r="A79" s="5">
        <v>78</v>
      </c>
      <c r="B79" s="5" t="s">
        <v>1234</v>
      </c>
      <c r="C79" s="5" t="s">
        <v>126</v>
      </c>
      <c r="D79" s="5" t="s">
        <v>1512</v>
      </c>
      <c r="E79" s="5" t="s">
        <v>1513</v>
      </c>
      <c r="F79" s="5" t="s">
        <v>1514</v>
      </c>
      <c r="G79" s="5" t="s">
        <v>1243</v>
      </c>
      <c r="J79" s="5" t="s">
        <v>1869</v>
      </c>
    </row>
    <row r="80" spans="1:10">
      <c r="A80" s="5">
        <v>79</v>
      </c>
      <c r="B80" s="5" t="s">
        <v>1234</v>
      </c>
      <c r="C80" s="5" t="s">
        <v>126</v>
      </c>
      <c r="D80" s="5" t="s">
        <v>1515</v>
      </c>
      <c r="E80" s="5" t="s">
        <v>1516</v>
      </c>
      <c r="F80" s="5" t="s">
        <v>1517</v>
      </c>
      <c r="G80" s="5" t="s">
        <v>1238</v>
      </c>
      <c r="J80" s="5" t="s">
        <v>1869</v>
      </c>
    </row>
    <row r="81" spans="1:10">
      <c r="A81" s="5">
        <v>80</v>
      </c>
      <c r="B81" s="5" t="s">
        <v>1234</v>
      </c>
      <c r="C81" s="5" t="s">
        <v>126</v>
      </c>
      <c r="D81" s="5" t="s">
        <v>1518</v>
      </c>
      <c r="E81" s="5" t="s">
        <v>1519</v>
      </c>
      <c r="F81" s="5" t="s">
        <v>1520</v>
      </c>
      <c r="G81" s="5" t="s">
        <v>1521</v>
      </c>
      <c r="H81" s="5" t="s">
        <v>1522</v>
      </c>
      <c r="J81" s="5" t="s">
        <v>1869</v>
      </c>
    </row>
    <row r="82" spans="1:10">
      <c r="A82" s="5">
        <v>81</v>
      </c>
      <c r="B82" s="5" t="s">
        <v>1234</v>
      </c>
      <c r="C82" s="5" t="s">
        <v>126</v>
      </c>
      <c r="D82" s="5" t="s">
        <v>1523</v>
      </c>
      <c r="E82" s="5" t="s">
        <v>1524</v>
      </c>
      <c r="F82" s="5" t="s">
        <v>1525</v>
      </c>
      <c r="G82" s="5" t="s">
        <v>1526</v>
      </c>
      <c r="J82" s="5" t="s">
        <v>1869</v>
      </c>
    </row>
    <row r="83" spans="1:10">
      <c r="A83" s="5">
        <v>82</v>
      </c>
      <c r="B83" s="5" t="s">
        <v>1234</v>
      </c>
      <c r="C83" s="5" t="s">
        <v>126</v>
      </c>
      <c r="D83" s="5" t="s">
        <v>1527</v>
      </c>
      <c r="E83" s="5" t="s">
        <v>1528</v>
      </c>
      <c r="F83" s="5" t="s">
        <v>1529</v>
      </c>
      <c r="G83" s="5" t="s">
        <v>1269</v>
      </c>
      <c r="J83" s="5" t="s">
        <v>1869</v>
      </c>
    </row>
    <row r="84" spans="1:10">
      <c r="A84" s="5">
        <v>83</v>
      </c>
      <c r="B84" s="5" t="s">
        <v>1234</v>
      </c>
      <c r="C84" s="5" t="s">
        <v>126</v>
      </c>
      <c r="D84" s="5" t="s">
        <v>1530</v>
      </c>
      <c r="E84" s="5" t="s">
        <v>1531</v>
      </c>
      <c r="F84" s="5" t="s">
        <v>1532</v>
      </c>
      <c r="G84" s="5" t="s">
        <v>1269</v>
      </c>
      <c r="J84" s="5" t="s">
        <v>1869</v>
      </c>
    </row>
    <row r="85" spans="1:10">
      <c r="A85" s="5">
        <v>84</v>
      </c>
      <c r="B85" s="5" t="s">
        <v>1234</v>
      </c>
      <c r="C85" s="5" t="s">
        <v>126</v>
      </c>
      <c r="D85" s="5" t="s">
        <v>1533</v>
      </c>
      <c r="E85" s="5" t="s">
        <v>1534</v>
      </c>
      <c r="F85" s="5" t="s">
        <v>1535</v>
      </c>
      <c r="G85" s="5" t="s">
        <v>1389</v>
      </c>
      <c r="J85" s="5" t="s">
        <v>1869</v>
      </c>
    </row>
    <row r="86" spans="1:10">
      <c r="A86" s="5">
        <v>85</v>
      </c>
      <c r="B86" s="5" t="s">
        <v>1234</v>
      </c>
      <c r="C86" s="5" t="s">
        <v>126</v>
      </c>
      <c r="D86" s="5" t="s">
        <v>1536</v>
      </c>
      <c r="E86" s="5" t="s">
        <v>1537</v>
      </c>
      <c r="F86" s="5" t="s">
        <v>1538</v>
      </c>
      <c r="G86" s="5" t="s">
        <v>1539</v>
      </c>
      <c r="J86" s="5" t="s">
        <v>1869</v>
      </c>
    </row>
    <row r="87" spans="1:10">
      <c r="A87" s="5">
        <v>86</v>
      </c>
      <c r="B87" s="5" t="s">
        <v>1234</v>
      </c>
      <c r="C87" s="5" t="s">
        <v>126</v>
      </c>
      <c r="D87" s="5" t="s">
        <v>1540</v>
      </c>
      <c r="E87" s="5" t="s">
        <v>1541</v>
      </c>
      <c r="F87" s="5" t="s">
        <v>1542</v>
      </c>
      <c r="G87" s="5" t="s">
        <v>1389</v>
      </c>
      <c r="H87" s="5" t="s">
        <v>1543</v>
      </c>
      <c r="J87" s="5" t="s">
        <v>1869</v>
      </c>
    </row>
    <row r="88" spans="1:10">
      <c r="A88" s="5">
        <v>87</v>
      </c>
      <c r="B88" s="5" t="s">
        <v>1234</v>
      </c>
      <c r="C88" s="5" t="s">
        <v>126</v>
      </c>
      <c r="D88" s="5" t="s">
        <v>1544</v>
      </c>
      <c r="E88" s="5" t="s">
        <v>1545</v>
      </c>
      <c r="F88" s="5" t="s">
        <v>1546</v>
      </c>
      <c r="G88" s="5" t="s">
        <v>1335</v>
      </c>
      <c r="H88" s="5" t="s">
        <v>1547</v>
      </c>
      <c r="J88" s="5" t="s">
        <v>1869</v>
      </c>
    </row>
    <row r="89" spans="1:10">
      <c r="A89" s="5">
        <v>88</v>
      </c>
      <c r="B89" s="5" t="s">
        <v>1234</v>
      </c>
      <c r="C89" s="5" t="s">
        <v>126</v>
      </c>
      <c r="D89" s="5" t="s">
        <v>1548</v>
      </c>
      <c r="E89" s="5" t="s">
        <v>1549</v>
      </c>
      <c r="F89" s="5" t="s">
        <v>1550</v>
      </c>
      <c r="G89" s="5" t="s">
        <v>1304</v>
      </c>
      <c r="H89" s="5" t="s">
        <v>1551</v>
      </c>
      <c r="J89" s="5" t="s">
        <v>1869</v>
      </c>
    </row>
    <row r="90" spans="1:10">
      <c r="A90" s="5">
        <v>89</v>
      </c>
      <c r="B90" s="5" t="s">
        <v>1234</v>
      </c>
      <c r="C90" s="5" t="s">
        <v>126</v>
      </c>
      <c r="D90" s="5" t="s">
        <v>1552</v>
      </c>
      <c r="E90" s="5" t="s">
        <v>1553</v>
      </c>
      <c r="F90" s="5" t="s">
        <v>1554</v>
      </c>
      <c r="G90" s="5" t="s">
        <v>1378</v>
      </c>
      <c r="H90" s="5" t="s">
        <v>1239</v>
      </c>
      <c r="J90" s="5" t="s">
        <v>1869</v>
      </c>
    </row>
    <row r="91" spans="1:10">
      <c r="A91" s="5">
        <v>90</v>
      </c>
      <c r="B91" s="5" t="s">
        <v>1234</v>
      </c>
      <c r="C91" s="5" t="s">
        <v>126</v>
      </c>
      <c r="D91" s="5" t="s">
        <v>1555</v>
      </c>
      <c r="E91" s="5" t="s">
        <v>1556</v>
      </c>
      <c r="F91" s="5" t="s">
        <v>1557</v>
      </c>
      <c r="G91" s="5" t="s">
        <v>1273</v>
      </c>
      <c r="H91" s="5" t="s">
        <v>1558</v>
      </c>
      <c r="J91" s="5" t="s">
        <v>1869</v>
      </c>
    </row>
    <row r="92" spans="1:10">
      <c r="A92" s="5">
        <v>91</v>
      </c>
      <c r="B92" s="5" t="s">
        <v>1234</v>
      </c>
      <c r="C92" s="5" t="s">
        <v>126</v>
      </c>
      <c r="D92" s="5" t="s">
        <v>1559</v>
      </c>
      <c r="E92" s="5" t="s">
        <v>1560</v>
      </c>
      <c r="F92" s="5" t="s">
        <v>1561</v>
      </c>
      <c r="G92" s="5" t="s">
        <v>1281</v>
      </c>
      <c r="H92" s="5" t="s">
        <v>1407</v>
      </c>
      <c r="J92" s="5" t="s">
        <v>1869</v>
      </c>
    </row>
    <row r="93" spans="1:10">
      <c r="A93" s="5">
        <v>92</v>
      </c>
      <c r="B93" s="5" t="s">
        <v>1234</v>
      </c>
      <c r="C93" s="5" t="s">
        <v>126</v>
      </c>
      <c r="D93" s="5" t="s">
        <v>1562</v>
      </c>
      <c r="E93" s="5" t="s">
        <v>1563</v>
      </c>
      <c r="F93" s="5" t="s">
        <v>1564</v>
      </c>
      <c r="G93" s="5" t="s">
        <v>1273</v>
      </c>
      <c r="H93" s="5" t="s">
        <v>1565</v>
      </c>
      <c r="J93" s="5" t="s">
        <v>1869</v>
      </c>
    </row>
    <row r="94" spans="1:10">
      <c r="A94" s="5">
        <v>93</v>
      </c>
      <c r="B94" s="5" t="s">
        <v>1234</v>
      </c>
      <c r="C94" s="5" t="s">
        <v>126</v>
      </c>
      <c r="D94" s="5" t="s">
        <v>1566</v>
      </c>
      <c r="E94" s="5" t="s">
        <v>1567</v>
      </c>
      <c r="F94" s="5" t="s">
        <v>1568</v>
      </c>
      <c r="G94" s="5" t="s">
        <v>1335</v>
      </c>
      <c r="J94" s="5" t="s">
        <v>1869</v>
      </c>
    </row>
    <row r="95" spans="1:10">
      <c r="A95" s="5">
        <v>94</v>
      </c>
      <c r="B95" s="5" t="s">
        <v>1234</v>
      </c>
      <c r="C95" s="5" t="s">
        <v>126</v>
      </c>
      <c r="D95" s="5" t="s">
        <v>1569</v>
      </c>
      <c r="E95" s="5" t="s">
        <v>1570</v>
      </c>
      <c r="F95" s="5" t="s">
        <v>1571</v>
      </c>
      <c r="G95" s="5" t="s">
        <v>1238</v>
      </c>
      <c r="H95" s="5" t="s">
        <v>1572</v>
      </c>
      <c r="J95" s="5" t="s">
        <v>1869</v>
      </c>
    </row>
    <row r="96" spans="1:10">
      <c r="A96" s="5">
        <v>95</v>
      </c>
      <c r="B96" s="5" t="s">
        <v>1234</v>
      </c>
      <c r="C96" s="5" t="s">
        <v>126</v>
      </c>
      <c r="D96" s="5" t="s">
        <v>1573</v>
      </c>
      <c r="E96" s="5" t="s">
        <v>1574</v>
      </c>
      <c r="F96" s="5" t="s">
        <v>1575</v>
      </c>
      <c r="G96" s="5" t="s">
        <v>1243</v>
      </c>
      <c r="J96" s="5" t="s">
        <v>1869</v>
      </c>
    </row>
    <row r="97" spans="1:10">
      <c r="A97" s="5">
        <v>96</v>
      </c>
      <c r="B97" s="5" t="s">
        <v>1234</v>
      </c>
      <c r="C97" s="5" t="s">
        <v>126</v>
      </c>
      <c r="D97" s="5" t="s">
        <v>1576</v>
      </c>
      <c r="E97" s="5" t="s">
        <v>1577</v>
      </c>
      <c r="F97" s="5" t="s">
        <v>1578</v>
      </c>
      <c r="G97" s="5" t="s">
        <v>1579</v>
      </c>
      <c r="J97" s="5" t="s">
        <v>1869</v>
      </c>
    </row>
    <row r="98" spans="1:10">
      <c r="A98" s="5">
        <v>97</v>
      </c>
      <c r="B98" s="5" t="s">
        <v>1234</v>
      </c>
      <c r="C98" s="5" t="s">
        <v>126</v>
      </c>
      <c r="D98" s="5" t="s">
        <v>1580</v>
      </c>
      <c r="E98" s="5" t="s">
        <v>1581</v>
      </c>
      <c r="F98" s="5" t="s">
        <v>1582</v>
      </c>
      <c r="G98" s="5" t="s">
        <v>1583</v>
      </c>
      <c r="J98" s="5" t="s">
        <v>1869</v>
      </c>
    </row>
    <row r="99" spans="1:10">
      <c r="A99" s="5">
        <v>98</v>
      </c>
      <c r="B99" s="5" t="s">
        <v>1234</v>
      </c>
      <c r="C99" s="5" t="s">
        <v>126</v>
      </c>
      <c r="D99" s="5" t="s">
        <v>1584</v>
      </c>
      <c r="E99" s="5" t="s">
        <v>1585</v>
      </c>
      <c r="F99" s="5" t="s">
        <v>1586</v>
      </c>
      <c r="G99" s="5" t="s">
        <v>1587</v>
      </c>
      <c r="J99" s="5" t="s">
        <v>1869</v>
      </c>
    </row>
    <row r="100" spans="1:10">
      <c r="A100" s="5">
        <v>99</v>
      </c>
      <c r="B100" s="5" t="s">
        <v>1234</v>
      </c>
      <c r="C100" s="5" t="s">
        <v>126</v>
      </c>
      <c r="D100" s="5" t="s">
        <v>1588</v>
      </c>
      <c r="E100" s="5" t="s">
        <v>1589</v>
      </c>
      <c r="F100" s="5" t="s">
        <v>1590</v>
      </c>
      <c r="G100" s="5" t="s">
        <v>1286</v>
      </c>
      <c r="J100" s="5" t="s">
        <v>1869</v>
      </c>
    </row>
    <row r="101" spans="1:10">
      <c r="A101" s="5">
        <v>100</v>
      </c>
      <c r="B101" s="5" t="s">
        <v>1234</v>
      </c>
      <c r="C101" s="5" t="s">
        <v>126</v>
      </c>
      <c r="D101" s="5" t="s">
        <v>1591</v>
      </c>
      <c r="E101" s="5" t="s">
        <v>1592</v>
      </c>
      <c r="F101" s="5" t="s">
        <v>1593</v>
      </c>
      <c r="G101" s="5" t="s">
        <v>1378</v>
      </c>
      <c r="J101" s="5" t="s">
        <v>1869</v>
      </c>
    </row>
    <row r="102" spans="1:10">
      <c r="A102" s="5">
        <v>101</v>
      </c>
      <c r="B102" s="5" t="s">
        <v>1234</v>
      </c>
      <c r="C102" s="5" t="s">
        <v>126</v>
      </c>
      <c r="D102" s="5" t="s">
        <v>1594</v>
      </c>
      <c r="E102" s="5" t="s">
        <v>1595</v>
      </c>
      <c r="F102" s="5" t="s">
        <v>1596</v>
      </c>
      <c r="G102" s="5" t="s">
        <v>1273</v>
      </c>
      <c r="H102" s="5" t="s">
        <v>1597</v>
      </c>
      <c r="J102" s="5" t="s">
        <v>1869</v>
      </c>
    </row>
    <row r="103" spans="1:10">
      <c r="A103" s="5">
        <v>102</v>
      </c>
      <c r="B103" s="5" t="s">
        <v>1234</v>
      </c>
      <c r="C103" s="5" t="s">
        <v>126</v>
      </c>
      <c r="D103" s="5" t="s">
        <v>1598</v>
      </c>
      <c r="E103" s="5" t="s">
        <v>1599</v>
      </c>
      <c r="F103" s="5" t="s">
        <v>1600</v>
      </c>
      <c r="G103" s="5" t="s">
        <v>1255</v>
      </c>
      <c r="J103" s="5" t="s">
        <v>1869</v>
      </c>
    </row>
    <row r="104" spans="1:10">
      <c r="A104" s="5">
        <v>103</v>
      </c>
      <c r="B104" s="5" t="s">
        <v>1234</v>
      </c>
      <c r="C104" s="5" t="s">
        <v>126</v>
      </c>
      <c r="D104" s="5" t="s">
        <v>1601</v>
      </c>
      <c r="E104" s="5" t="s">
        <v>1602</v>
      </c>
      <c r="F104" s="5" t="s">
        <v>1603</v>
      </c>
      <c r="G104" s="5" t="s">
        <v>1273</v>
      </c>
      <c r="J104" s="5" t="s">
        <v>1869</v>
      </c>
    </row>
    <row r="105" spans="1:10">
      <c r="A105" s="5">
        <v>104</v>
      </c>
      <c r="B105" s="5" t="s">
        <v>1234</v>
      </c>
      <c r="C105" s="5" t="s">
        <v>126</v>
      </c>
      <c r="D105" s="5" t="s">
        <v>1604</v>
      </c>
      <c r="E105" s="5" t="s">
        <v>1605</v>
      </c>
      <c r="F105" s="5" t="s">
        <v>1606</v>
      </c>
      <c r="G105" s="5" t="s">
        <v>1269</v>
      </c>
      <c r="H105" s="5" t="s">
        <v>1239</v>
      </c>
      <c r="J105" s="5" t="s">
        <v>1869</v>
      </c>
    </row>
    <row r="106" spans="1:10">
      <c r="A106" s="5">
        <v>105</v>
      </c>
      <c r="B106" s="5" t="s">
        <v>1234</v>
      </c>
      <c r="C106" s="5" t="s">
        <v>126</v>
      </c>
      <c r="D106" s="5" t="s">
        <v>1607</v>
      </c>
      <c r="E106" s="5" t="s">
        <v>1608</v>
      </c>
      <c r="F106" s="5" t="s">
        <v>1609</v>
      </c>
      <c r="G106" s="5" t="s">
        <v>1539</v>
      </c>
      <c r="H106" s="5" t="s">
        <v>1610</v>
      </c>
      <c r="J106" s="5" t="s">
        <v>1869</v>
      </c>
    </row>
    <row r="107" spans="1:10">
      <c r="A107" s="5">
        <v>106</v>
      </c>
      <c r="B107" s="5" t="s">
        <v>1234</v>
      </c>
      <c r="C107" s="5" t="s">
        <v>126</v>
      </c>
      <c r="D107" s="5" t="s">
        <v>1611</v>
      </c>
      <c r="E107" s="5" t="s">
        <v>1612</v>
      </c>
      <c r="F107" s="5" t="s">
        <v>1613</v>
      </c>
      <c r="G107" s="5" t="s">
        <v>1378</v>
      </c>
      <c r="J107" s="5" t="s">
        <v>1869</v>
      </c>
    </row>
    <row r="108" spans="1:10">
      <c r="A108" s="5">
        <v>107</v>
      </c>
      <c r="B108" s="5" t="s">
        <v>1234</v>
      </c>
      <c r="C108" s="5" t="s">
        <v>126</v>
      </c>
      <c r="D108" s="5" t="s">
        <v>1614</v>
      </c>
      <c r="E108" s="5" t="s">
        <v>1615</v>
      </c>
      <c r="F108" s="5" t="s">
        <v>1616</v>
      </c>
      <c r="G108" s="5" t="s">
        <v>1255</v>
      </c>
      <c r="H108" s="5" t="s">
        <v>1617</v>
      </c>
      <c r="J108" s="5" t="s">
        <v>1869</v>
      </c>
    </row>
    <row r="109" spans="1:10">
      <c r="A109" s="5">
        <v>108</v>
      </c>
      <c r="B109" s="5" t="s">
        <v>1234</v>
      </c>
      <c r="C109" s="5" t="s">
        <v>126</v>
      </c>
      <c r="D109" s="5" t="s">
        <v>1618</v>
      </c>
      <c r="E109" s="5" t="s">
        <v>1619</v>
      </c>
      <c r="F109" s="5" t="s">
        <v>1620</v>
      </c>
      <c r="G109" s="5" t="s">
        <v>1621</v>
      </c>
      <c r="J109" s="5" t="s">
        <v>1869</v>
      </c>
    </row>
    <row r="110" spans="1:10">
      <c r="A110" s="5">
        <v>109</v>
      </c>
      <c r="B110" s="5" t="s">
        <v>1234</v>
      </c>
      <c r="C110" s="5" t="s">
        <v>126</v>
      </c>
      <c r="D110" s="5" t="s">
        <v>1622</v>
      </c>
      <c r="E110" s="5" t="s">
        <v>1623</v>
      </c>
      <c r="F110" s="5" t="s">
        <v>1624</v>
      </c>
      <c r="G110" s="5" t="s">
        <v>1625</v>
      </c>
      <c r="J110" s="5" t="s">
        <v>1869</v>
      </c>
    </row>
    <row r="111" spans="1:10">
      <c r="A111" s="5">
        <v>110</v>
      </c>
      <c r="B111" s="5" t="s">
        <v>1234</v>
      </c>
      <c r="C111" s="5" t="s">
        <v>126</v>
      </c>
      <c r="D111" s="5" t="s">
        <v>1626</v>
      </c>
      <c r="E111" s="5" t="s">
        <v>1627</v>
      </c>
      <c r="F111" s="5" t="s">
        <v>1628</v>
      </c>
      <c r="G111" s="5" t="s">
        <v>1339</v>
      </c>
      <c r="H111" s="5" t="s">
        <v>1629</v>
      </c>
      <c r="J111" s="5" t="s">
        <v>1869</v>
      </c>
    </row>
    <row r="112" spans="1:10">
      <c r="A112" s="5">
        <v>111</v>
      </c>
      <c r="B112" s="5" t="s">
        <v>1234</v>
      </c>
      <c r="C112" s="5" t="s">
        <v>126</v>
      </c>
      <c r="D112" s="5" t="s">
        <v>1630</v>
      </c>
      <c r="E112" s="5" t="s">
        <v>1631</v>
      </c>
      <c r="F112" s="5" t="s">
        <v>1632</v>
      </c>
      <c r="G112" s="5" t="s">
        <v>1633</v>
      </c>
      <c r="H112" s="5" t="s">
        <v>1634</v>
      </c>
      <c r="J112" s="5" t="s">
        <v>1869</v>
      </c>
    </row>
    <row r="113" spans="1:10">
      <c r="A113" s="5">
        <v>112</v>
      </c>
      <c r="B113" s="5" t="s">
        <v>1234</v>
      </c>
      <c r="C113" s="5" t="s">
        <v>126</v>
      </c>
      <c r="D113" s="5" t="s">
        <v>1635</v>
      </c>
      <c r="E113" s="5" t="s">
        <v>1636</v>
      </c>
      <c r="F113" s="5" t="s">
        <v>1637</v>
      </c>
      <c r="G113" s="5" t="s">
        <v>1638</v>
      </c>
      <c r="J113" s="5" t="s">
        <v>1869</v>
      </c>
    </row>
    <row r="114" spans="1:10">
      <c r="A114" s="5">
        <v>113</v>
      </c>
      <c r="B114" s="5" t="s">
        <v>1234</v>
      </c>
      <c r="C114" s="5" t="s">
        <v>126</v>
      </c>
      <c r="D114" s="5" t="s">
        <v>1639</v>
      </c>
      <c r="E114" s="5" t="s">
        <v>1640</v>
      </c>
      <c r="F114" s="5" t="s">
        <v>1641</v>
      </c>
      <c r="G114" s="5" t="s">
        <v>1243</v>
      </c>
      <c r="H114" s="5" t="s">
        <v>1642</v>
      </c>
      <c r="J114" s="5" t="s">
        <v>1869</v>
      </c>
    </row>
    <row r="115" spans="1:10">
      <c r="A115" s="5">
        <v>114</v>
      </c>
      <c r="B115" s="5" t="s">
        <v>1234</v>
      </c>
      <c r="C115" s="5" t="s">
        <v>126</v>
      </c>
      <c r="D115" s="5" t="s">
        <v>1643</v>
      </c>
      <c r="E115" s="5" t="s">
        <v>1644</v>
      </c>
      <c r="F115" s="5" t="s">
        <v>1645</v>
      </c>
      <c r="G115" s="5" t="s">
        <v>1389</v>
      </c>
      <c r="H115" s="5" t="s">
        <v>1646</v>
      </c>
      <c r="J115" s="5" t="s">
        <v>1869</v>
      </c>
    </row>
    <row r="116" spans="1:10">
      <c r="A116" s="5">
        <v>115</v>
      </c>
      <c r="B116" s="5" t="s">
        <v>1234</v>
      </c>
      <c r="C116" s="5" t="s">
        <v>126</v>
      </c>
      <c r="D116" s="5" t="s">
        <v>1647</v>
      </c>
      <c r="E116" s="5" t="s">
        <v>1648</v>
      </c>
      <c r="F116" s="5" t="s">
        <v>1649</v>
      </c>
      <c r="G116" s="5" t="s">
        <v>1378</v>
      </c>
      <c r="J116" s="5" t="s">
        <v>1869</v>
      </c>
    </row>
    <row r="117" spans="1:10">
      <c r="A117" s="5">
        <v>116</v>
      </c>
      <c r="B117" s="5" t="s">
        <v>1234</v>
      </c>
      <c r="C117" s="5" t="s">
        <v>126</v>
      </c>
      <c r="D117" s="5" t="s">
        <v>1650</v>
      </c>
      <c r="E117" s="5" t="s">
        <v>1651</v>
      </c>
      <c r="F117" s="5" t="s">
        <v>1652</v>
      </c>
      <c r="G117" s="5" t="s">
        <v>1238</v>
      </c>
      <c r="J117" s="5" t="s">
        <v>1869</v>
      </c>
    </row>
    <row r="118" spans="1:10">
      <c r="A118" s="5">
        <v>117</v>
      </c>
      <c r="B118" s="5" t="s">
        <v>1234</v>
      </c>
      <c r="C118" s="5" t="s">
        <v>126</v>
      </c>
      <c r="D118" s="5" t="s">
        <v>1653</v>
      </c>
      <c r="E118" s="5" t="s">
        <v>1654</v>
      </c>
      <c r="F118" s="5" t="s">
        <v>1655</v>
      </c>
      <c r="G118" s="5" t="s">
        <v>1378</v>
      </c>
      <c r="J118" s="5" t="s">
        <v>1869</v>
      </c>
    </row>
    <row r="119" spans="1:10">
      <c r="A119" s="5">
        <v>118</v>
      </c>
      <c r="B119" s="5" t="s">
        <v>1234</v>
      </c>
      <c r="C119" s="5" t="s">
        <v>126</v>
      </c>
      <c r="D119" s="5" t="s">
        <v>1656</v>
      </c>
      <c r="E119" s="5" t="s">
        <v>1657</v>
      </c>
      <c r="F119" s="5" t="s">
        <v>1658</v>
      </c>
      <c r="G119" s="5" t="s">
        <v>1281</v>
      </c>
      <c r="H119" s="5" t="s">
        <v>1239</v>
      </c>
      <c r="J119" s="5" t="s">
        <v>1869</v>
      </c>
    </row>
    <row r="120" spans="1:10">
      <c r="A120" s="5">
        <v>119</v>
      </c>
      <c r="B120" s="5" t="s">
        <v>1234</v>
      </c>
      <c r="C120" s="5" t="s">
        <v>126</v>
      </c>
      <c r="D120" s="5" t="s">
        <v>1659</v>
      </c>
      <c r="E120" s="5" t="s">
        <v>1660</v>
      </c>
      <c r="F120" s="5" t="s">
        <v>1661</v>
      </c>
      <c r="G120" s="5" t="s">
        <v>1308</v>
      </c>
      <c r="H120" s="5" t="s">
        <v>1662</v>
      </c>
      <c r="J120" s="5" t="s">
        <v>1869</v>
      </c>
    </row>
    <row r="121" spans="1:10">
      <c r="A121" s="5">
        <v>120</v>
      </c>
      <c r="B121" s="5" t="s">
        <v>1234</v>
      </c>
      <c r="C121" s="5" t="s">
        <v>126</v>
      </c>
      <c r="D121" s="5" t="s">
        <v>1663</v>
      </c>
      <c r="E121" s="5" t="s">
        <v>1664</v>
      </c>
      <c r="F121" s="5" t="s">
        <v>1665</v>
      </c>
      <c r="G121" s="5" t="s">
        <v>1286</v>
      </c>
      <c r="J121" s="5" t="s">
        <v>1869</v>
      </c>
    </row>
    <row r="122" spans="1:10">
      <c r="A122" s="5">
        <v>121</v>
      </c>
      <c r="B122" s="5" t="s">
        <v>1234</v>
      </c>
      <c r="C122" s="5" t="s">
        <v>126</v>
      </c>
      <c r="D122" s="5" t="s">
        <v>1666</v>
      </c>
      <c r="E122" s="5" t="s">
        <v>1667</v>
      </c>
      <c r="F122" s="5" t="s">
        <v>1668</v>
      </c>
      <c r="G122" s="5" t="s">
        <v>1378</v>
      </c>
      <c r="H122" s="5" t="s">
        <v>1669</v>
      </c>
      <c r="J122" s="5" t="s">
        <v>1869</v>
      </c>
    </row>
    <row r="123" spans="1:10">
      <c r="A123" s="5">
        <v>122</v>
      </c>
      <c r="B123" s="5" t="s">
        <v>1234</v>
      </c>
      <c r="C123" s="5" t="s">
        <v>126</v>
      </c>
      <c r="D123" s="5" t="s">
        <v>1670</v>
      </c>
      <c r="E123" s="5" t="s">
        <v>1671</v>
      </c>
      <c r="F123" s="5" t="s">
        <v>1672</v>
      </c>
      <c r="G123" s="5" t="s">
        <v>1526</v>
      </c>
      <c r="J123" s="5" t="s">
        <v>1869</v>
      </c>
    </row>
    <row r="124" spans="1:10">
      <c r="A124" s="5">
        <v>123</v>
      </c>
      <c r="B124" s="5" t="s">
        <v>1234</v>
      </c>
      <c r="C124" s="5" t="s">
        <v>126</v>
      </c>
      <c r="D124" s="5" t="s">
        <v>1673</v>
      </c>
      <c r="E124" s="5" t="s">
        <v>1674</v>
      </c>
      <c r="F124" s="5" t="s">
        <v>1675</v>
      </c>
      <c r="G124" s="5" t="s">
        <v>1676</v>
      </c>
      <c r="J124" s="5" t="s">
        <v>1869</v>
      </c>
    </row>
    <row r="125" spans="1:10">
      <c r="A125" s="5">
        <v>124</v>
      </c>
      <c r="B125" s="5" t="s">
        <v>1234</v>
      </c>
      <c r="C125" s="5" t="s">
        <v>126</v>
      </c>
      <c r="D125" s="5" t="s">
        <v>1677</v>
      </c>
      <c r="E125" s="5" t="s">
        <v>1678</v>
      </c>
      <c r="F125" s="5" t="s">
        <v>1679</v>
      </c>
      <c r="G125" s="5" t="s">
        <v>1273</v>
      </c>
      <c r="H125" s="5" t="s">
        <v>1680</v>
      </c>
      <c r="J125" s="5" t="s">
        <v>1869</v>
      </c>
    </row>
    <row r="126" spans="1:10">
      <c r="A126" s="5">
        <v>125</v>
      </c>
      <c r="B126" s="5" t="s">
        <v>1234</v>
      </c>
      <c r="C126" s="5" t="s">
        <v>126</v>
      </c>
      <c r="D126" s="5" t="s">
        <v>1681</v>
      </c>
      <c r="E126" s="5" t="s">
        <v>1682</v>
      </c>
      <c r="F126" s="5" t="s">
        <v>1683</v>
      </c>
      <c r="G126" s="5" t="s">
        <v>1286</v>
      </c>
      <c r="H126" s="5" t="s">
        <v>1684</v>
      </c>
      <c r="J126" s="5" t="s">
        <v>1869</v>
      </c>
    </row>
    <row r="127" spans="1:10">
      <c r="A127" s="5">
        <v>126</v>
      </c>
      <c r="B127" s="5" t="s">
        <v>1234</v>
      </c>
      <c r="C127" s="5" t="s">
        <v>126</v>
      </c>
      <c r="D127" s="5" t="s">
        <v>1685</v>
      </c>
      <c r="E127" s="5" t="s">
        <v>1686</v>
      </c>
      <c r="F127" s="5" t="s">
        <v>1687</v>
      </c>
      <c r="G127" s="5" t="s">
        <v>1286</v>
      </c>
      <c r="H127" s="5" t="s">
        <v>1239</v>
      </c>
      <c r="J127" s="5" t="s">
        <v>1869</v>
      </c>
    </row>
    <row r="128" spans="1:10">
      <c r="A128" s="5">
        <v>127</v>
      </c>
      <c r="B128" s="5" t="s">
        <v>1234</v>
      </c>
      <c r="C128" s="5" t="s">
        <v>126</v>
      </c>
      <c r="D128" s="5" t="s">
        <v>1688</v>
      </c>
      <c r="E128" s="5" t="s">
        <v>1689</v>
      </c>
      <c r="F128" s="5" t="s">
        <v>1690</v>
      </c>
      <c r="G128" s="5" t="s">
        <v>1335</v>
      </c>
      <c r="H128" s="5" t="s">
        <v>1547</v>
      </c>
      <c r="J128" s="5" t="s">
        <v>1869</v>
      </c>
    </row>
    <row r="129" spans="1:10">
      <c r="A129" s="5">
        <v>128</v>
      </c>
      <c r="B129" s="5" t="s">
        <v>1234</v>
      </c>
      <c r="C129" s="5" t="s">
        <v>126</v>
      </c>
      <c r="D129" s="5" t="s">
        <v>1691</v>
      </c>
      <c r="E129" s="5" t="s">
        <v>1692</v>
      </c>
      <c r="F129" s="5" t="s">
        <v>1693</v>
      </c>
      <c r="G129" s="5" t="s">
        <v>1273</v>
      </c>
      <c r="J129" s="5" t="s">
        <v>1869</v>
      </c>
    </row>
    <row r="130" spans="1:10">
      <c r="A130" s="5">
        <v>129</v>
      </c>
      <c r="B130" s="5" t="s">
        <v>1234</v>
      </c>
      <c r="C130" s="5" t="s">
        <v>126</v>
      </c>
      <c r="D130" s="5" t="s">
        <v>1694</v>
      </c>
      <c r="E130" s="5" t="s">
        <v>1695</v>
      </c>
      <c r="F130" s="5" t="s">
        <v>1696</v>
      </c>
      <c r="G130" s="5" t="s">
        <v>1273</v>
      </c>
      <c r="J130" s="5" t="s">
        <v>1869</v>
      </c>
    </row>
    <row r="131" spans="1:10">
      <c r="A131" s="5">
        <v>130</v>
      </c>
      <c r="B131" s="5" t="s">
        <v>1234</v>
      </c>
      <c r="C131" s="5" t="s">
        <v>126</v>
      </c>
      <c r="D131" s="5" t="s">
        <v>1697</v>
      </c>
      <c r="E131" s="5" t="s">
        <v>1698</v>
      </c>
      <c r="F131" s="5" t="s">
        <v>1699</v>
      </c>
      <c r="G131" s="5" t="s">
        <v>1273</v>
      </c>
      <c r="H131" s="5" t="s">
        <v>1700</v>
      </c>
      <c r="J131" s="5" t="s">
        <v>1869</v>
      </c>
    </row>
    <row r="132" spans="1:10">
      <c r="A132" s="5">
        <v>131</v>
      </c>
      <c r="B132" s="5" t="s">
        <v>1234</v>
      </c>
      <c r="C132" s="5" t="s">
        <v>126</v>
      </c>
      <c r="D132" s="5" t="s">
        <v>1701</v>
      </c>
      <c r="E132" s="5" t="s">
        <v>1702</v>
      </c>
      <c r="F132" s="5" t="s">
        <v>1703</v>
      </c>
      <c r="G132" s="5" t="s">
        <v>1238</v>
      </c>
      <c r="J132" s="5" t="s">
        <v>1869</v>
      </c>
    </row>
    <row r="133" spans="1:10">
      <c r="A133" s="5">
        <v>132</v>
      </c>
      <c r="B133" s="5" t="s">
        <v>1234</v>
      </c>
      <c r="C133" s="5" t="s">
        <v>126</v>
      </c>
      <c r="D133" s="5" t="s">
        <v>1704</v>
      </c>
      <c r="E133" s="5" t="s">
        <v>1705</v>
      </c>
      <c r="F133" s="5" t="s">
        <v>1706</v>
      </c>
      <c r="G133" s="5" t="s">
        <v>1269</v>
      </c>
      <c r="H133" s="5" t="s">
        <v>1707</v>
      </c>
      <c r="J133" s="5" t="s">
        <v>1869</v>
      </c>
    </row>
    <row r="134" spans="1:10">
      <c r="A134" s="5">
        <v>133</v>
      </c>
      <c r="B134" s="5" t="s">
        <v>1234</v>
      </c>
      <c r="C134" s="5" t="s">
        <v>126</v>
      </c>
      <c r="D134" s="5" t="s">
        <v>1708</v>
      </c>
      <c r="E134" s="5" t="s">
        <v>1709</v>
      </c>
      <c r="F134" s="5" t="s">
        <v>1710</v>
      </c>
      <c r="G134" s="5" t="s">
        <v>1378</v>
      </c>
      <c r="J134" s="5" t="s">
        <v>1869</v>
      </c>
    </row>
    <row r="135" spans="1:10">
      <c r="A135" s="5">
        <v>134</v>
      </c>
      <c r="B135" s="5" t="s">
        <v>1234</v>
      </c>
      <c r="C135" s="5" t="s">
        <v>126</v>
      </c>
      <c r="D135" s="5" t="s">
        <v>1711</v>
      </c>
      <c r="E135" s="5" t="s">
        <v>1712</v>
      </c>
      <c r="F135" s="5" t="s">
        <v>1713</v>
      </c>
      <c r="G135" s="5" t="s">
        <v>1389</v>
      </c>
      <c r="J135" s="5" t="s">
        <v>1869</v>
      </c>
    </row>
    <row r="136" spans="1:10">
      <c r="A136" s="5">
        <v>135</v>
      </c>
      <c r="B136" s="5" t="s">
        <v>1234</v>
      </c>
      <c r="C136" s="5" t="s">
        <v>126</v>
      </c>
      <c r="D136" s="5" t="s">
        <v>1714</v>
      </c>
      <c r="E136" s="5" t="s">
        <v>1715</v>
      </c>
      <c r="F136" s="5" t="s">
        <v>1716</v>
      </c>
      <c r="G136" s="5" t="s">
        <v>1238</v>
      </c>
      <c r="J136" s="5" t="s">
        <v>1869</v>
      </c>
    </row>
    <row r="137" spans="1:10">
      <c r="A137" s="5">
        <v>136</v>
      </c>
      <c r="B137" s="5" t="s">
        <v>1234</v>
      </c>
      <c r="C137" s="5" t="s">
        <v>126</v>
      </c>
      <c r="D137" s="5" t="s">
        <v>1717</v>
      </c>
      <c r="E137" s="5" t="s">
        <v>1718</v>
      </c>
      <c r="F137" s="5" t="s">
        <v>1719</v>
      </c>
      <c r="G137" s="5" t="s">
        <v>1349</v>
      </c>
      <c r="J137" s="5" t="s">
        <v>1869</v>
      </c>
    </row>
    <row r="138" spans="1:10">
      <c r="A138" s="5">
        <v>137</v>
      </c>
      <c r="B138" s="5" t="s">
        <v>1234</v>
      </c>
      <c r="C138" s="5" t="s">
        <v>126</v>
      </c>
      <c r="D138" s="5" t="s">
        <v>1720</v>
      </c>
      <c r="E138" s="5" t="s">
        <v>1721</v>
      </c>
      <c r="F138" s="5" t="s">
        <v>1722</v>
      </c>
      <c r="G138" s="5" t="s">
        <v>1638</v>
      </c>
      <c r="H138" s="5" t="s">
        <v>1480</v>
      </c>
      <c r="J138" s="5" t="s">
        <v>1869</v>
      </c>
    </row>
    <row r="139" spans="1:10">
      <c r="A139" s="5">
        <v>138</v>
      </c>
      <c r="B139" s="5" t="s">
        <v>1234</v>
      </c>
      <c r="C139" s="5" t="s">
        <v>126</v>
      </c>
      <c r="D139" s="5" t="s">
        <v>1723</v>
      </c>
      <c r="E139" s="5" t="s">
        <v>1724</v>
      </c>
      <c r="F139" s="5" t="s">
        <v>1725</v>
      </c>
      <c r="G139" s="5" t="s">
        <v>1273</v>
      </c>
      <c r="H139" s="5" t="s">
        <v>1726</v>
      </c>
      <c r="J139" s="5" t="s">
        <v>1869</v>
      </c>
    </row>
    <row r="140" spans="1:10">
      <c r="A140" s="5">
        <v>139</v>
      </c>
      <c r="B140" s="5" t="s">
        <v>1234</v>
      </c>
      <c r="C140" s="5" t="s">
        <v>126</v>
      </c>
      <c r="D140" s="5" t="s">
        <v>1727</v>
      </c>
      <c r="E140" s="5" t="s">
        <v>1728</v>
      </c>
      <c r="F140" s="5" t="s">
        <v>1729</v>
      </c>
      <c r="G140" s="5" t="s">
        <v>1378</v>
      </c>
      <c r="J140" s="5" t="s">
        <v>1869</v>
      </c>
    </row>
    <row r="141" spans="1:10">
      <c r="A141" s="5">
        <v>140</v>
      </c>
      <c r="B141" s="5" t="s">
        <v>1234</v>
      </c>
      <c r="C141" s="5" t="s">
        <v>126</v>
      </c>
      <c r="D141" s="5" t="s">
        <v>1730</v>
      </c>
      <c r="E141" s="5" t="s">
        <v>1731</v>
      </c>
      <c r="F141" s="5" t="s">
        <v>1732</v>
      </c>
      <c r="G141" s="5" t="s">
        <v>1308</v>
      </c>
      <c r="H141" s="5" t="s">
        <v>1733</v>
      </c>
      <c r="J141" s="5" t="s">
        <v>1869</v>
      </c>
    </row>
    <row r="142" spans="1:10">
      <c r="A142" s="5">
        <v>141</v>
      </c>
      <c r="B142" s="5" t="s">
        <v>1234</v>
      </c>
      <c r="C142" s="5" t="s">
        <v>126</v>
      </c>
      <c r="D142" s="5" t="s">
        <v>1734</v>
      </c>
      <c r="E142" s="5" t="s">
        <v>1735</v>
      </c>
      <c r="F142" s="5" t="s">
        <v>1736</v>
      </c>
      <c r="G142" s="5" t="s">
        <v>1638</v>
      </c>
      <c r="J142" s="5" t="s">
        <v>1869</v>
      </c>
    </row>
    <row r="143" spans="1:10">
      <c r="A143" s="5">
        <v>142</v>
      </c>
      <c r="B143" s="5" t="s">
        <v>1234</v>
      </c>
      <c r="C143" s="5" t="s">
        <v>126</v>
      </c>
      <c r="D143" s="5" t="s">
        <v>1737</v>
      </c>
      <c r="E143" s="5" t="s">
        <v>1738</v>
      </c>
      <c r="F143" s="5" t="s">
        <v>1739</v>
      </c>
      <c r="G143" s="5" t="s">
        <v>1349</v>
      </c>
      <c r="J143" s="5" t="s">
        <v>1869</v>
      </c>
    </row>
    <row r="144" spans="1:10">
      <c r="A144" s="5">
        <v>143</v>
      </c>
      <c r="B144" s="5" t="s">
        <v>1234</v>
      </c>
      <c r="C144" s="5" t="s">
        <v>126</v>
      </c>
      <c r="D144" s="5" t="s">
        <v>1740</v>
      </c>
      <c r="E144" s="5" t="s">
        <v>1741</v>
      </c>
      <c r="F144" s="5" t="s">
        <v>1742</v>
      </c>
      <c r="G144" s="5" t="s">
        <v>1281</v>
      </c>
      <c r="H144" s="5" t="s">
        <v>1743</v>
      </c>
      <c r="J144" s="5" t="s">
        <v>1869</v>
      </c>
    </row>
    <row r="145" spans="1:10">
      <c r="A145" s="5">
        <v>144</v>
      </c>
      <c r="B145" s="5" t="s">
        <v>1234</v>
      </c>
      <c r="C145" s="5" t="s">
        <v>126</v>
      </c>
      <c r="D145" s="5" t="s">
        <v>1744</v>
      </c>
      <c r="E145" s="5" t="s">
        <v>1745</v>
      </c>
      <c r="F145" s="5" t="s">
        <v>1746</v>
      </c>
      <c r="G145" s="5" t="s">
        <v>1339</v>
      </c>
      <c r="J145" s="5" t="s">
        <v>1869</v>
      </c>
    </row>
    <row r="146" spans="1:10">
      <c r="A146" s="5">
        <v>145</v>
      </c>
      <c r="B146" s="5" t="s">
        <v>1234</v>
      </c>
      <c r="C146" s="5" t="s">
        <v>126</v>
      </c>
      <c r="D146" s="5" t="s">
        <v>1747</v>
      </c>
      <c r="E146" s="5" t="s">
        <v>1748</v>
      </c>
      <c r="F146" s="5" t="s">
        <v>1749</v>
      </c>
      <c r="G146" s="5" t="s">
        <v>1269</v>
      </c>
      <c r="J146" s="5" t="s">
        <v>1869</v>
      </c>
    </row>
    <row r="147" spans="1:10">
      <c r="A147" s="5">
        <v>146</v>
      </c>
      <c r="B147" s="5" t="s">
        <v>1234</v>
      </c>
      <c r="C147" s="5" t="s">
        <v>126</v>
      </c>
      <c r="D147" s="5" t="s">
        <v>1750</v>
      </c>
      <c r="E147" s="5" t="s">
        <v>1751</v>
      </c>
      <c r="F147" s="5" t="s">
        <v>1752</v>
      </c>
      <c r="G147" s="5" t="s">
        <v>1269</v>
      </c>
      <c r="H147" s="5" t="s">
        <v>1753</v>
      </c>
      <c r="J147" s="5" t="s">
        <v>1869</v>
      </c>
    </row>
    <row r="148" spans="1:10">
      <c r="A148" s="5">
        <v>147</v>
      </c>
      <c r="B148" s="5" t="s">
        <v>1234</v>
      </c>
      <c r="C148" s="5" t="s">
        <v>126</v>
      </c>
      <c r="D148" s="5" t="s">
        <v>1754</v>
      </c>
      <c r="E148" s="5" t="s">
        <v>1755</v>
      </c>
      <c r="F148" s="5" t="s">
        <v>1756</v>
      </c>
      <c r="G148" s="5" t="s">
        <v>1273</v>
      </c>
      <c r="H148" s="5" t="s">
        <v>1239</v>
      </c>
      <c r="J148" s="5" t="s">
        <v>1869</v>
      </c>
    </row>
    <row r="149" spans="1:10">
      <c r="A149" s="5">
        <v>148</v>
      </c>
      <c r="B149" s="5" t="s">
        <v>1234</v>
      </c>
      <c r="C149" s="5" t="s">
        <v>126</v>
      </c>
      <c r="D149" s="5" t="s">
        <v>1757</v>
      </c>
      <c r="E149" s="5" t="s">
        <v>1758</v>
      </c>
      <c r="F149" s="5" t="s">
        <v>1759</v>
      </c>
      <c r="G149" s="5" t="s">
        <v>1378</v>
      </c>
      <c r="J149" s="5" t="s">
        <v>1869</v>
      </c>
    </row>
    <row r="150" spans="1:10">
      <c r="A150" s="5">
        <v>149</v>
      </c>
      <c r="B150" s="5" t="s">
        <v>1234</v>
      </c>
      <c r="C150" s="5" t="s">
        <v>126</v>
      </c>
      <c r="D150" s="5" t="s">
        <v>1760</v>
      </c>
      <c r="E150" s="5" t="s">
        <v>1761</v>
      </c>
      <c r="F150" s="5" t="s">
        <v>1762</v>
      </c>
      <c r="G150" s="5" t="s">
        <v>1638</v>
      </c>
      <c r="H150" s="5" t="s">
        <v>1763</v>
      </c>
      <c r="J150" s="5" t="s">
        <v>1869</v>
      </c>
    </row>
    <row r="151" spans="1:10">
      <c r="A151" s="5">
        <v>150</v>
      </c>
      <c r="B151" s="5" t="s">
        <v>1234</v>
      </c>
      <c r="C151" s="5" t="s">
        <v>126</v>
      </c>
      <c r="D151" s="5" t="s">
        <v>1764</v>
      </c>
      <c r="E151" s="5" t="s">
        <v>1765</v>
      </c>
      <c r="F151" s="5" t="s">
        <v>1766</v>
      </c>
      <c r="G151" s="5" t="s">
        <v>1308</v>
      </c>
      <c r="J151" s="5" t="s">
        <v>1869</v>
      </c>
    </row>
    <row r="152" spans="1:10">
      <c r="A152" s="5">
        <v>151</v>
      </c>
      <c r="B152" s="5" t="s">
        <v>1234</v>
      </c>
      <c r="C152" s="5" t="s">
        <v>126</v>
      </c>
      <c r="D152" s="5" t="s">
        <v>1767</v>
      </c>
      <c r="E152" s="5" t="s">
        <v>1768</v>
      </c>
      <c r="F152" s="5" t="s">
        <v>1769</v>
      </c>
      <c r="G152" s="5" t="s">
        <v>1273</v>
      </c>
      <c r="J152" s="5" t="s">
        <v>1869</v>
      </c>
    </row>
    <row r="153" spans="1:10">
      <c r="A153" s="5">
        <v>152</v>
      </c>
      <c r="B153" s="5" t="s">
        <v>1234</v>
      </c>
      <c r="C153" s="5" t="s">
        <v>126</v>
      </c>
      <c r="D153" s="5" t="s">
        <v>1770</v>
      </c>
      <c r="E153" s="5" t="s">
        <v>1771</v>
      </c>
      <c r="F153" s="5" t="s">
        <v>1772</v>
      </c>
      <c r="G153" s="5" t="s">
        <v>1539</v>
      </c>
      <c r="J153" s="5" t="s">
        <v>1869</v>
      </c>
    </row>
    <row r="154" spans="1:10">
      <c r="A154" s="5">
        <v>153</v>
      </c>
      <c r="B154" s="5" t="s">
        <v>1234</v>
      </c>
      <c r="C154" s="5" t="s">
        <v>126</v>
      </c>
      <c r="D154" s="5" t="s">
        <v>1773</v>
      </c>
      <c r="E154" s="5" t="s">
        <v>1774</v>
      </c>
      <c r="F154" s="5" t="s">
        <v>1775</v>
      </c>
      <c r="G154" s="5" t="s">
        <v>1638</v>
      </c>
      <c r="J154" s="5" t="s">
        <v>1869</v>
      </c>
    </row>
    <row r="155" spans="1:10">
      <c r="A155" s="5">
        <v>154</v>
      </c>
      <c r="B155" s="5" t="s">
        <v>1234</v>
      </c>
      <c r="C155" s="5" t="s">
        <v>126</v>
      </c>
      <c r="D155" s="5" t="s">
        <v>1776</v>
      </c>
      <c r="E155" s="5" t="s">
        <v>1777</v>
      </c>
      <c r="F155" s="5" t="s">
        <v>1778</v>
      </c>
      <c r="G155" s="5" t="s">
        <v>1621</v>
      </c>
      <c r="J155" s="5" t="s">
        <v>1869</v>
      </c>
    </row>
    <row r="156" spans="1:10">
      <c r="A156" s="5">
        <v>155</v>
      </c>
      <c r="B156" s="5" t="s">
        <v>1234</v>
      </c>
      <c r="C156" s="5" t="s">
        <v>126</v>
      </c>
      <c r="D156" s="5" t="s">
        <v>1779</v>
      </c>
      <c r="E156" s="5" t="s">
        <v>1780</v>
      </c>
      <c r="F156" s="5" t="s">
        <v>1781</v>
      </c>
      <c r="G156" s="5" t="s">
        <v>1308</v>
      </c>
      <c r="H156" s="5" t="s">
        <v>1782</v>
      </c>
      <c r="J156" s="5" t="s">
        <v>1869</v>
      </c>
    </row>
    <row r="157" spans="1:10">
      <c r="A157" s="5">
        <v>156</v>
      </c>
      <c r="B157" s="5" t="s">
        <v>1234</v>
      </c>
      <c r="C157" s="5" t="s">
        <v>126</v>
      </c>
      <c r="D157" s="5" t="s">
        <v>1783</v>
      </c>
      <c r="E157" s="5" t="s">
        <v>1784</v>
      </c>
      <c r="F157" s="5" t="s">
        <v>1785</v>
      </c>
      <c r="G157" s="5" t="s">
        <v>1587</v>
      </c>
      <c r="J157" s="5" t="s">
        <v>1869</v>
      </c>
    </row>
    <row r="158" spans="1:10">
      <c r="A158" s="5">
        <v>157</v>
      </c>
      <c r="B158" s="5" t="s">
        <v>1234</v>
      </c>
      <c r="C158" s="5" t="s">
        <v>126</v>
      </c>
      <c r="D158" s="5" t="s">
        <v>1786</v>
      </c>
      <c r="E158" s="5" t="s">
        <v>1787</v>
      </c>
      <c r="F158" s="5" t="s">
        <v>1788</v>
      </c>
      <c r="G158" s="5" t="s">
        <v>1273</v>
      </c>
      <c r="J158" s="5" t="s">
        <v>1869</v>
      </c>
    </row>
    <row r="159" spans="1:10">
      <c r="A159" s="5">
        <v>158</v>
      </c>
      <c r="B159" s="5" t="s">
        <v>1234</v>
      </c>
      <c r="C159" s="5" t="s">
        <v>126</v>
      </c>
      <c r="D159" s="5" t="s">
        <v>1789</v>
      </c>
      <c r="E159" s="5" t="s">
        <v>1790</v>
      </c>
      <c r="F159" s="5" t="s">
        <v>1791</v>
      </c>
      <c r="G159" s="5" t="s">
        <v>1273</v>
      </c>
      <c r="J159" s="5" t="s">
        <v>1869</v>
      </c>
    </row>
    <row r="160" spans="1:10">
      <c r="A160" s="5">
        <v>159</v>
      </c>
      <c r="B160" s="5" t="s">
        <v>1234</v>
      </c>
      <c r="C160" s="5" t="s">
        <v>126</v>
      </c>
      <c r="D160" s="5" t="s">
        <v>1792</v>
      </c>
      <c r="E160" s="5" t="s">
        <v>1793</v>
      </c>
      <c r="F160" s="5" t="s">
        <v>1794</v>
      </c>
      <c r="G160" s="5" t="s">
        <v>1273</v>
      </c>
      <c r="J160" s="5" t="s">
        <v>1869</v>
      </c>
    </row>
    <row r="161" spans="1:10">
      <c r="A161" s="5">
        <v>160</v>
      </c>
      <c r="B161" s="5" t="s">
        <v>1234</v>
      </c>
      <c r="C161" s="5" t="s">
        <v>126</v>
      </c>
      <c r="D161" s="5" t="s">
        <v>1795</v>
      </c>
      <c r="E161" s="5" t="s">
        <v>1796</v>
      </c>
      <c r="F161" s="5" t="s">
        <v>1797</v>
      </c>
      <c r="G161" s="5" t="s">
        <v>1638</v>
      </c>
      <c r="H161" s="5" t="s">
        <v>1798</v>
      </c>
      <c r="J161" s="5" t="s">
        <v>1869</v>
      </c>
    </row>
    <row r="162" spans="1:10">
      <c r="A162" s="5">
        <v>161</v>
      </c>
      <c r="B162" s="5" t="s">
        <v>1234</v>
      </c>
      <c r="C162" s="5" t="s">
        <v>126</v>
      </c>
      <c r="D162" s="5" t="s">
        <v>1799</v>
      </c>
      <c r="E162" s="5" t="s">
        <v>1800</v>
      </c>
      <c r="F162" s="5" t="s">
        <v>1801</v>
      </c>
      <c r="G162" s="5" t="s">
        <v>1349</v>
      </c>
      <c r="J162" s="5" t="s">
        <v>1869</v>
      </c>
    </row>
    <row r="163" spans="1:10">
      <c r="A163" s="5">
        <v>162</v>
      </c>
      <c r="B163" s="5" t="s">
        <v>1234</v>
      </c>
      <c r="C163" s="5" t="s">
        <v>126</v>
      </c>
      <c r="D163" s="5" t="s">
        <v>1802</v>
      </c>
      <c r="E163" s="5" t="s">
        <v>1803</v>
      </c>
      <c r="F163" s="5" t="s">
        <v>1804</v>
      </c>
      <c r="G163" s="5" t="s">
        <v>1243</v>
      </c>
      <c r="J163" s="5" t="s">
        <v>1869</v>
      </c>
    </row>
    <row r="164" spans="1:10">
      <c r="A164" s="5">
        <v>163</v>
      </c>
      <c r="B164" s="5" t="s">
        <v>1234</v>
      </c>
      <c r="C164" s="5" t="s">
        <v>126</v>
      </c>
      <c r="D164" s="5" t="s">
        <v>1805</v>
      </c>
      <c r="E164" s="5" t="s">
        <v>1806</v>
      </c>
      <c r="F164" s="5" t="s">
        <v>1807</v>
      </c>
      <c r="G164" s="5" t="s">
        <v>1378</v>
      </c>
      <c r="H164" s="5" t="s">
        <v>1239</v>
      </c>
      <c r="J164" s="5" t="s">
        <v>1869</v>
      </c>
    </row>
    <row r="165" spans="1:10">
      <c r="A165" s="5">
        <v>164</v>
      </c>
      <c r="B165" s="5" t="s">
        <v>1234</v>
      </c>
      <c r="C165" s="5" t="s">
        <v>126</v>
      </c>
      <c r="D165" s="5" t="s">
        <v>1808</v>
      </c>
      <c r="E165" s="5" t="s">
        <v>1809</v>
      </c>
      <c r="F165" s="5" t="s">
        <v>1810</v>
      </c>
      <c r="G165" s="5" t="s">
        <v>1811</v>
      </c>
      <c r="J165" s="5" t="s">
        <v>1869</v>
      </c>
    </row>
    <row r="166" spans="1:10">
      <c r="A166" s="5">
        <v>165</v>
      </c>
      <c r="B166" s="5" t="s">
        <v>1234</v>
      </c>
      <c r="C166" s="5" t="s">
        <v>126</v>
      </c>
      <c r="D166" s="5" t="s">
        <v>1812</v>
      </c>
      <c r="E166" s="5" t="s">
        <v>1813</v>
      </c>
      <c r="F166" s="5" t="s">
        <v>1814</v>
      </c>
      <c r="G166" s="5" t="s">
        <v>1308</v>
      </c>
      <c r="J166" s="5" t="s">
        <v>1869</v>
      </c>
    </row>
    <row r="167" spans="1:10">
      <c r="A167" s="5">
        <v>166</v>
      </c>
      <c r="B167" s="5" t="s">
        <v>1234</v>
      </c>
      <c r="C167" s="5" t="s">
        <v>126</v>
      </c>
      <c r="D167" s="5" t="s">
        <v>1815</v>
      </c>
      <c r="E167" s="5" t="s">
        <v>1816</v>
      </c>
      <c r="F167" s="5" t="s">
        <v>1817</v>
      </c>
      <c r="G167" s="5" t="s">
        <v>1818</v>
      </c>
      <c r="J167" s="5" t="s">
        <v>1869</v>
      </c>
    </row>
    <row r="168" spans="1:10">
      <c r="A168" s="5">
        <v>167</v>
      </c>
      <c r="B168" s="5" t="s">
        <v>1234</v>
      </c>
      <c r="C168" s="5" t="s">
        <v>126</v>
      </c>
      <c r="D168" s="5" t="s">
        <v>1819</v>
      </c>
      <c r="E168" s="5" t="s">
        <v>1820</v>
      </c>
      <c r="F168" s="5" t="s">
        <v>1821</v>
      </c>
      <c r="G168" s="5" t="s">
        <v>1822</v>
      </c>
      <c r="J168" s="5" t="s">
        <v>1869</v>
      </c>
    </row>
    <row r="169" spans="1:10">
      <c r="A169" s="5">
        <v>168</v>
      </c>
      <c r="B169" s="5" t="s">
        <v>1234</v>
      </c>
      <c r="C169" s="5" t="s">
        <v>126</v>
      </c>
      <c r="D169" s="5" t="s">
        <v>1823</v>
      </c>
      <c r="E169" s="5" t="s">
        <v>1824</v>
      </c>
      <c r="F169" s="5" t="s">
        <v>1825</v>
      </c>
      <c r="G169" s="5" t="s">
        <v>1378</v>
      </c>
      <c r="H169" s="5" t="s">
        <v>1239</v>
      </c>
      <c r="J169" s="5" t="s">
        <v>1869</v>
      </c>
    </row>
    <row r="170" spans="1:10">
      <c r="A170" s="5">
        <v>169</v>
      </c>
      <c r="B170" s="5" t="s">
        <v>1234</v>
      </c>
      <c r="C170" s="5" t="s">
        <v>126</v>
      </c>
      <c r="D170" s="5" t="s">
        <v>1826</v>
      </c>
      <c r="E170" s="5" t="s">
        <v>1827</v>
      </c>
      <c r="F170" s="5" t="s">
        <v>1828</v>
      </c>
      <c r="G170" s="5" t="s">
        <v>1339</v>
      </c>
      <c r="J170" s="5" t="s">
        <v>1869</v>
      </c>
    </row>
    <row r="171" spans="1:10">
      <c r="A171" s="5">
        <v>170</v>
      </c>
      <c r="B171" s="5" t="s">
        <v>1234</v>
      </c>
      <c r="C171" s="5" t="s">
        <v>126</v>
      </c>
      <c r="D171" s="5" t="s">
        <v>1829</v>
      </c>
      <c r="E171" s="5" t="s">
        <v>1830</v>
      </c>
      <c r="F171" s="5" t="s">
        <v>1831</v>
      </c>
      <c r="G171" s="5" t="s">
        <v>1349</v>
      </c>
      <c r="J171" s="5" t="s">
        <v>1869</v>
      </c>
    </row>
    <row r="172" spans="1:10">
      <c r="A172" s="5">
        <v>171</v>
      </c>
      <c r="B172" s="5" t="s">
        <v>1234</v>
      </c>
      <c r="C172" s="5" t="s">
        <v>126</v>
      </c>
      <c r="D172" s="5" t="s">
        <v>1832</v>
      </c>
      <c r="E172" s="5" t="s">
        <v>1833</v>
      </c>
      <c r="F172" s="5" t="s">
        <v>1834</v>
      </c>
      <c r="G172" s="5" t="s">
        <v>1835</v>
      </c>
      <c r="J172" s="5" t="s">
        <v>1869</v>
      </c>
    </row>
    <row r="173" spans="1:10">
      <c r="A173" s="5">
        <v>172</v>
      </c>
      <c r="B173" s="5" t="s">
        <v>1234</v>
      </c>
      <c r="C173" s="5" t="s">
        <v>126</v>
      </c>
      <c r="D173" s="5" t="s">
        <v>1836</v>
      </c>
      <c r="E173" s="5" t="s">
        <v>1837</v>
      </c>
      <c r="F173" s="5" t="s">
        <v>1838</v>
      </c>
      <c r="G173" s="5" t="s">
        <v>1579</v>
      </c>
      <c r="J173" s="5" t="s">
        <v>1869</v>
      </c>
    </row>
    <row r="174" spans="1:10">
      <c r="A174" s="5">
        <v>173</v>
      </c>
      <c r="B174" s="5" t="s">
        <v>1234</v>
      </c>
      <c r="C174" s="5" t="s">
        <v>126</v>
      </c>
      <c r="D174" s="5" t="s">
        <v>1839</v>
      </c>
      <c r="E174" s="5" t="s">
        <v>1840</v>
      </c>
      <c r="F174" s="5" t="s">
        <v>1841</v>
      </c>
      <c r="G174" s="5" t="s">
        <v>1842</v>
      </c>
      <c r="H174" s="5" t="s">
        <v>1843</v>
      </c>
      <c r="J174" s="5" t="s">
        <v>1869</v>
      </c>
    </row>
    <row r="175" spans="1:10">
      <c r="A175" s="5">
        <v>174</v>
      </c>
      <c r="B175" s="5" t="s">
        <v>1234</v>
      </c>
      <c r="C175" s="5" t="s">
        <v>126</v>
      </c>
      <c r="D175" s="5" t="s">
        <v>1844</v>
      </c>
      <c r="E175" s="5" t="s">
        <v>1845</v>
      </c>
      <c r="F175" s="5" t="s">
        <v>1846</v>
      </c>
      <c r="G175" s="5" t="s">
        <v>1621</v>
      </c>
      <c r="J175" s="5" t="s">
        <v>1869</v>
      </c>
    </row>
    <row r="176" spans="1:10">
      <c r="A176" s="5">
        <v>175</v>
      </c>
      <c r="B176" s="5" t="s">
        <v>1234</v>
      </c>
      <c r="C176" s="5" t="s">
        <v>126</v>
      </c>
      <c r="D176" s="5" t="s">
        <v>1847</v>
      </c>
      <c r="E176" s="5" t="s">
        <v>1848</v>
      </c>
      <c r="F176" s="5" t="s">
        <v>1849</v>
      </c>
      <c r="G176" s="5" t="s">
        <v>1850</v>
      </c>
      <c r="H176" s="5" t="s">
        <v>1851</v>
      </c>
      <c r="J176" s="5" t="s">
        <v>1869</v>
      </c>
    </row>
    <row r="177" spans="1:10">
      <c r="A177" s="5">
        <v>176</v>
      </c>
      <c r="B177" s="5" t="s">
        <v>1234</v>
      </c>
      <c r="C177" s="5" t="s">
        <v>126</v>
      </c>
      <c r="D177" s="5" t="s">
        <v>1852</v>
      </c>
      <c r="E177" s="5" t="s">
        <v>1853</v>
      </c>
      <c r="F177" s="5" t="s">
        <v>1854</v>
      </c>
      <c r="G177" s="5" t="s">
        <v>1243</v>
      </c>
      <c r="J177" s="5" t="s">
        <v>1869</v>
      </c>
    </row>
    <row r="178" spans="1:10">
      <c r="A178" s="5">
        <v>177</v>
      </c>
      <c r="B178" s="5" t="s">
        <v>1234</v>
      </c>
      <c r="C178" s="5" t="s">
        <v>126</v>
      </c>
      <c r="D178" s="5" t="s">
        <v>1855</v>
      </c>
      <c r="E178" s="5" t="s">
        <v>1856</v>
      </c>
      <c r="F178" s="5" t="s">
        <v>1857</v>
      </c>
      <c r="G178" s="5" t="s">
        <v>1321</v>
      </c>
      <c r="J178" s="5" t="s">
        <v>1869</v>
      </c>
    </row>
    <row r="179" spans="1:10">
      <c r="A179" s="5">
        <v>178</v>
      </c>
      <c r="B179" s="5" t="s">
        <v>1234</v>
      </c>
      <c r="C179" s="5" t="s">
        <v>126</v>
      </c>
      <c r="D179" s="5" t="s">
        <v>1858</v>
      </c>
      <c r="E179" s="5" t="s">
        <v>1859</v>
      </c>
      <c r="F179" s="5" t="s">
        <v>1860</v>
      </c>
      <c r="G179" s="5" t="s">
        <v>1321</v>
      </c>
      <c r="J179" s="5" t="s">
        <v>1869</v>
      </c>
    </row>
    <row r="180" spans="1:10">
      <c r="A180" s="5">
        <v>179</v>
      </c>
      <c r="B180" s="5" t="s">
        <v>1234</v>
      </c>
      <c r="C180" s="5" t="s">
        <v>126</v>
      </c>
      <c r="D180" s="5" t="s">
        <v>1861</v>
      </c>
      <c r="E180" s="5" t="s">
        <v>1862</v>
      </c>
      <c r="F180" s="5" t="s">
        <v>1863</v>
      </c>
      <c r="G180" s="5" t="s">
        <v>1864</v>
      </c>
      <c r="H180" s="5" t="s">
        <v>1865</v>
      </c>
      <c r="J180" s="5" t="s">
        <v>1869</v>
      </c>
    </row>
    <row r="181" spans="1:10">
      <c r="A181" s="5">
        <v>180</v>
      </c>
      <c r="B181" s="5" t="s">
        <v>1234</v>
      </c>
      <c r="C181" s="5" t="s">
        <v>126</v>
      </c>
      <c r="D181" s="5" t="s">
        <v>1866</v>
      </c>
      <c r="E181" s="5" t="s">
        <v>1867</v>
      </c>
      <c r="F181" s="5" t="s">
        <v>1868</v>
      </c>
      <c r="G181" s="5" t="s">
        <v>1419</v>
      </c>
      <c r="J181" s="5" t="s">
        <v>1869</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64"/>
  </cols>
  <sheetData>
    <row r="1" spans="1:4">
      <c r="A1" s="1064" t="s">
        <v>1208</v>
      </c>
      <c r="B1" t="s">
        <v>490</v>
      </c>
      <c r="C1" t="s">
        <v>491</v>
      </c>
      <c r="D1" t="s">
        <v>1207</v>
      </c>
    </row>
    <row r="2" spans="1:4">
      <c r="A2" s="1064">
        <v>1</v>
      </c>
      <c r="B2" t="s">
        <v>775</v>
      </c>
      <c r="C2" t="s">
        <v>775</v>
      </c>
      <c r="D2" t="s">
        <v>776</v>
      </c>
    </row>
    <row r="3" spans="1:4">
      <c r="A3" s="1064">
        <v>2</v>
      </c>
      <c r="B3" t="s">
        <v>775</v>
      </c>
      <c r="C3" t="s">
        <v>777</v>
      </c>
      <c r="D3" t="s">
        <v>778</v>
      </c>
    </row>
    <row r="4" spans="1:4">
      <c r="A4" s="1064">
        <v>3</v>
      </c>
      <c r="B4" t="s">
        <v>775</v>
      </c>
      <c r="C4" t="s">
        <v>779</v>
      </c>
      <c r="D4" t="s">
        <v>780</v>
      </c>
    </row>
    <row r="5" spans="1:4">
      <c r="A5" s="1064">
        <v>4</v>
      </c>
      <c r="B5" t="s">
        <v>775</v>
      </c>
      <c r="C5" t="s">
        <v>781</v>
      </c>
      <c r="D5" t="s">
        <v>782</v>
      </c>
    </row>
    <row r="6" spans="1:4">
      <c r="A6" s="1064">
        <v>5</v>
      </c>
      <c r="B6" t="s">
        <v>775</v>
      </c>
      <c r="C6" t="s">
        <v>783</v>
      </c>
      <c r="D6" t="s">
        <v>784</v>
      </c>
    </row>
    <row r="7" spans="1:4">
      <c r="A7" s="1064">
        <v>6</v>
      </c>
      <c r="B7" t="s">
        <v>775</v>
      </c>
      <c r="C7" t="s">
        <v>785</v>
      </c>
      <c r="D7" t="s">
        <v>786</v>
      </c>
    </row>
    <row r="8" spans="1:4">
      <c r="A8" s="1064">
        <v>7</v>
      </c>
      <c r="B8" t="s">
        <v>775</v>
      </c>
      <c r="C8" t="s">
        <v>787</v>
      </c>
      <c r="D8" t="s">
        <v>788</v>
      </c>
    </row>
    <row r="9" spans="1:4">
      <c r="A9" s="1064">
        <v>8</v>
      </c>
      <c r="B9" t="s">
        <v>775</v>
      </c>
      <c r="C9" t="s">
        <v>789</v>
      </c>
      <c r="D9" t="s">
        <v>790</v>
      </c>
    </row>
    <row r="10" spans="1:4">
      <c r="A10" s="1064">
        <v>9</v>
      </c>
      <c r="B10" t="s">
        <v>775</v>
      </c>
      <c r="C10" t="s">
        <v>791</v>
      </c>
      <c r="D10" t="s">
        <v>792</v>
      </c>
    </row>
    <row r="11" spans="1:4">
      <c r="A11" s="1064">
        <v>10</v>
      </c>
      <c r="B11" t="s">
        <v>775</v>
      </c>
      <c r="C11" t="s">
        <v>793</v>
      </c>
      <c r="D11" t="s">
        <v>794</v>
      </c>
    </row>
    <row r="12" spans="1:4">
      <c r="A12" s="1064">
        <v>11</v>
      </c>
      <c r="B12" t="s">
        <v>795</v>
      </c>
      <c r="C12" t="s">
        <v>797</v>
      </c>
      <c r="D12" t="s">
        <v>798</v>
      </c>
    </row>
    <row r="13" spans="1:4">
      <c r="A13" s="1064">
        <v>12</v>
      </c>
      <c r="B13" t="s">
        <v>795</v>
      </c>
      <c r="C13" t="s">
        <v>799</v>
      </c>
      <c r="D13" t="s">
        <v>800</v>
      </c>
    </row>
    <row r="14" spans="1:4">
      <c r="A14" s="1064">
        <v>13</v>
      </c>
      <c r="B14" t="s">
        <v>795</v>
      </c>
      <c r="C14" t="s">
        <v>801</v>
      </c>
      <c r="D14" t="s">
        <v>802</v>
      </c>
    </row>
    <row r="15" spans="1:4">
      <c r="A15" s="1064">
        <v>14</v>
      </c>
      <c r="B15" t="s">
        <v>795</v>
      </c>
      <c r="C15" t="s">
        <v>795</v>
      </c>
      <c r="D15" t="s">
        <v>796</v>
      </c>
    </row>
    <row r="16" spans="1:4">
      <c r="A16" s="1064">
        <v>15</v>
      </c>
      <c r="B16" t="s">
        <v>795</v>
      </c>
      <c r="C16" t="s">
        <v>803</v>
      </c>
      <c r="D16" t="s">
        <v>804</v>
      </c>
    </row>
    <row r="17" spans="1:4">
      <c r="A17" s="1064">
        <v>16</v>
      </c>
      <c r="B17" t="s">
        <v>795</v>
      </c>
      <c r="C17" t="s">
        <v>805</v>
      </c>
      <c r="D17" t="s">
        <v>806</v>
      </c>
    </row>
    <row r="18" spans="1:4">
      <c r="A18" s="1064">
        <v>17</v>
      </c>
      <c r="B18" t="s">
        <v>795</v>
      </c>
      <c r="C18" t="s">
        <v>807</v>
      </c>
      <c r="D18" t="s">
        <v>808</v>
      </c>
    </row>
    <row r="19" spans="1:4">
      <c r="A19" s="1064">
        <v>18</v>
      </c>
      <c r="B19" t="s">
        <v>795</v>
      </c>
      <c r="C19" t="s">
        <v>809</v>
      </c>
      <c r="D19" t="s">
        <v>810</v>
      </c>
    </row>
    <row r="20" spans="1:4">
      <c r="A20" s="1064">
        <v>19</v>
      </c>
      <c r="B20" t="s">
        <v>795</v>
      </c>
      <c r="C20" t="s">
        <v>811</v>
      </c>
      <c r="D20" t="s">
        <v>812</v>
      </c>
    </row>
    <row r="21" spans="1:4">
      <c r="A21" s="1064">
        <v>20</v>
      </c>
      <c r="B21" t="s">
        <v>795</v>
      </c>
      <c r="C21" t="s">
        <v>813</v>
      </c>
      <c r="D21" t="s">
        <v>814</v>
      </c>
    </row>
    <row r="22" spans="1:4">
      <c r="A22" s="1064">
        <v>21</v>
      </c>
      <c r="B22" t="s">
        <v>795</v>
      </c>
      <c r="C22" t="s">
        <v>815</v>
      </c>
      <c r="D22" t="s">
        <v>816</v>
      </c>
    </row>
    <row r="23" spans="1:4">
      <c r="A23" s="1064">
        <v>22</v>
      </c>
      <c r="B23" t="s">
        <v>795</v>
      </c>
      <c r="C23" t="s">
        <v>817</v>
      </c>
      <c r="D23" t="s">
        <v>818</v>
      </c>
    </row>
    <row r="24" spans="1:4">
      <c r="A24" s="1064">
        <v>23</v>
      </c>
      <c r="B24" t="s">
        <v>795</v>
      </c>
      <c r="C24" t="s">
        <v>819</v>
      </c>
      <c r="D24" t="s">
        <v>820</v>
      </c>
    </row>
    <row r="25" spans="1:4">
      <c r="A25" s="1064">
        <v>24</v>
      </c>
      <c r="B25" t="s">
        <v>795</v>
      </c>
      <c r="C25" t="s">
        <v>821</v>
      </c>
      <c r="D25" t="s">
        <v>822</v>
      </c>
    </row>
    <row r="26" spans="1:4">
      <c r="A26" s="1064">
        <v>25</v>
      </c>
      <c r="B26" t="s">
        <v>795</v>
      </c>
      <c r="C26" t="s">
        <v>823</v>
      </c>
      <c r="D26" t="s">
        <v>824</v>
      </c>
    </row>
    <row r="27" spans="1:4">
      <c r="A27" s="1064">
        <v>26</v>
      </c>
      <c r="B27" t="s">
        <v>795</v>
      </c>
      <c r="C27" t="s">
        <v>825</v>
      </c>
      <c r="D27" t="s">
        <v>826</v>
      </c>
    </row>
    <row r="28" spans="1:4">
      <c r="A28" s="1064">
        <v>27</v>
      </c>
      <c r="B28" t="s">
        <v>795</v>
      </c>
      <c r="C28" t="s">
        <v>827</v>
      </c>
      <c r="D28" t="s">
        <v>828</v>
      </c>
    </row>
    <row r="29" spans="1:4">
      <c r="A29" s="1064">
        <v>28</v>
      </c>
      <c r="B29" t="s">
        <v>829</v>
      </c>
      <c r="C29" t="s">
        <v>831</v>
      </c>
      <c r="D29" t="s">
        <v>832</v>
      </c>
    </row>
    <row r="30" spans="1:4">
      <c r="A30" s="1064">
        <v>29</v>
      </c>
      <c r="B30" t="s">
        <v>829</v>
      </c>
      <c r="C30" t="s">
        <v>829</v>
      </c>
      <c r="D30" t="s">
        <v>830</v>
      </c>
    </row>
    <row r="31" spans="1:4">
      <c r="A31" s="1064">
        <v>30</v>
      </c>
      <c r="B31" t="s">
        <v>829</v>
      </c>
      <c r="C31" t="s">
        <v>833</v>
      </c>
      <c r="D31" t="s">
        <v>834</v>
      </c>
    </row>
    <row r="32" spans="1:4">
      <c r="A32" s="1064">
        <v>31</v>
      </c>
      <c r="B32" t="s">
        <v>829</v>
      </c>
      <c r="C32" t="s">
        <v>835</v>
      </c>
      <c r="D32" t="s">
        <v>836</v>
      </c>
    </row>
    <row r="33" spans="1:4">
      <c r="A33" s="1064">
        <v>32</v>
      </c>
      <c r="B33" t="s">
        <v>829</v>
      </c>
      <c r="C33" t="s">
        <v>837</v>
      </c>
      <c r="D33" t="s">
        <v>838</v>
      </c>
    </row>
    <row r="34" spans="1:4">
      <c r="A34" s="1064">
        <v>33</v>
      </c>
      <c r="B34" t="s">
        <v>829</v>
      </c>
      <c r="C34" t="s">
        <v>839</v>
      </c>
      <c r="D34" t="s">
        <v>840</v>
      </c>
    </row>
    <row r="35" spans="1:4">
      <c r="A35" s="1064">
        <v>34</v>
      </c>
      <c r="B35" t="s">
        <v>829</v>
      </c>
      <c r="C35" t="s">
        <v>841</v>
      </c>
      <c r="D35" t="s">
        <v>842</v>
      </c>
    </row>
    <row r="36" spans="1:4">
      <c r="A36" s="1064">
        <v>35</v>
      </c>
      <c r="B36" t="s">
        <v>829</v>
      </c>
      <c r="C36" t="s">
        <v>843</v>
      </c>
      <c r="D36" t="s">
        <v>844</v>
      </c>
    </row>
    <row r="37" spans="1:4">
      <c r="A37" s="1064">
        <v>36</v>
      </c>
      <c r="B37" t="s">
        <v>829</v>
      </c>
      <c r="C37" t="s">
        <v>845</v>
      </c>
      <c r="D37" t="s">
        <v>846</v>
      </c>
    </row>
    <row r="38" spans="1:4">
      <c r="A38" s="1064">
        <v>37</v>
      </c>
      <c r="B38" t="s">
        <v>829</v>
      </c>
      <c r="C38" t="s">
        <v>847</v>
      </c>
      <c r="D38" t="s">
        <v>848</v>
      </c>
    </row>
    <row r="39" spans="1:4">
      <c r="A39" s="1064">
        <v>38</v>
      </c>
      <c r="B39" t="s">
        <v>829</v>
      </c>
      <c r="C39" t="s">
        <v>849</v>
      </c>
      <c r="D39" t="s">
        <v>850</v>
      </c>
    </row>
    <row r="40" spans="1:4">
      <c r="A40" s="1064">
        <v>39</v>
      </c>
      <c r="B40" t="s">
        <v>829</v>
      </c>
      <c r="C40" t="s">
        <v>851</v>
      </c>
      <c r="D40" t="s">
        <v>852</v>
      </c>
    </row>
    <row r="41" spans="1:4">
      <c r="A41" s="1064">
        <v>40</v>
      </c>
      <c r="B41" t="s">
        <v>829</v>
      </c>
      <c r="C41" t="s">
        <v>853</v>
      </c>
      <c r="D41" t="s">
        <v>854</v>
      </c>
    </row>
    <row r="42" spans="1:4">
      <c r="A42" s="1064">
        <v>41</v>
      </c>
      <c r="B42" t="s">
        <v>829</v>
      </c>
      <c r="C42" t="s">
        <v>855</v>
      </c>
      <c r="D42" t="s">
        <v>856</v>
      </c>
    </row>
    <row r="43" spans="1:4">
      <c r="A43" s="1064">
        <v>42</v>
      </c>
      <c r="B43" t="s">
        <v>829</v>
      </c>
      <c r="C43" t="s">
        <v>857</v>
      </c>
      <c r="D43" t="s">
        <v>858</v>
      </c>
    </row>
    <row r="44" spans="1:4">
      <c r="A44" s="1064">
        <v>43</v>
      </c>
      <c r="B44" t="s">
        <v>829</v>
      </c>
      <c r="C44" t="s">
        <v>859</v>
      </c>
      <c r="D44" t="s">
        <v>860</v>
      </c>
    </row>
    <row r="45" spans="1:4">
      <c r="A45" s="1064">
        <v>44</v>
      </c>
      <c r="B45" t="s">
        <v>861</v>
      </c>
      <c r="C45" t="s">
        <v>863</v>
      </c>
      <c r="D45" t="s">
        <v>864</v>
      </c>
    </row>
    <row r="46" spans="1:4">
      <c r="A46" s="1064">
        <v>45</v>
      </c>
      <c r="B46" t="s">
        <v>861</v>
      </c>
      <c r="C46" t="s">
        <v>865</v>
      </c>
      <c r="D46" t="s">
        <v>866</v>
      </c>
    </row>
    <row r="47" spans="1:4">
      <c r="A47" s="1064">
        <v>46</v>
      </c>
      <c r="B47" t="s">
        <v>861</v>
      </c>
      <c r="C47" t="s">
        <v>861</v>
      </c>
      <c r="D47" t="s">
        <v>862</v>
      </c>
    </row>
    <row r="48" spans="1:4">
      <c r="A48" s="1064">
        <v>47</v>
      </c>
      <c r="B48" t="s">
        <v>861</v>
      </c>
      <c r="C48" t="s">
        <v>867</v>
      </c>
      <c r="D48" t="s">
        <v>868</v>
      </c>
    </row>
    <row r="49" spans="1:4">
      <c r="A49" s="1064">
        <v>48</v>
      </c>
      <c r="B49" t="s">
        <v>861</v>
      </c>
      <c r="C49" t="s">
        <v>869</v>
      </c>
      <c r="D49" t="s">
        <v>870</v>
      </c>
    </row>
    <row r="50" spans="1:4">
      <c r="A50" s="1064">
        <v>49</v>
      </c>
      <c r="B50" t="s">
        <v>861</v>
      </c>
      <c r="C50" t="s">
        <v>871</v>
      </c>
      <c r="D50" t="s">
        <v>872</v>
      </c>
    </row>
    <row r="51" spans="1:4">
      <c r="A51" s="1064">
        <v>50</v>
      </c>
      <c r="B51" t="s">
        <v>861</v>
      </c>
      <c r="C51" t="s">
        <v>873</v>
      </c>
      <c r="D51" t="s">
        <v>874</v>
      </c>
    </row>
    <row r="52" spans="1:4">
      <c r="A52" s="1064">
        <v>51</v>
      </c>
      <c r="B52" t="s">
        <v>861</v>
      </c>
      <c r="C52" t="s">
        <v>875</v>
      </c>
      <c r="D52" t="s">
        <v>876</v>
      </c>
    </row>
    <row r="53" spans="1:4">
      <c r="A53" s="1064">
        <v>52</v>
      </c>
      <c r="B53" t="s">
        <v>861</v>
      </c>
      <c r="C53" t="s">
        <v>877</v>
      </c>
      <c r="D53" t="s">
        <v>878</v>
      </c>
    </row>
    <row r="54" spans="1:4">
      <c r="A54" s="1064">
        <v>53</v>
      </c>
      <c r="B54" t="s">
        <v>861</v>
      </c>
      <c r="C54" t="s">
        <v>879</v>
      </c>
      <c r="D54" t="s">
        <v>880</v>
      </c>
    </row>
    <row r="55" spans="1:4">
      <c r="A55" s="1064">
        <v>54</v>
      </c>
      <c r="B55" t="s">
        <v>861</v>
      </c>
      <c r="C55" t="s">
        <v>881</v>
      </c>
      <c r="D55" t="s">
        <v>882</v>
      </c>
    </row>
    <row r="56" spans="1:4">
      <c r="A56" s="1064">
        <v>55</v>
      </c>
      <c r="B56" t="s">
        <v>861</v>
      </c>
      <c r="C56" t="s">
        <v>883</v>
      </c>
      <c r="D56" t="s">
        <v>884</v>
      </c>
    </row>
    <row r="57" spans="1:4">
      <c r="A57" s="1064">
        <v>56</v>
      </c>
      <c r="B57" t="s">
        <v>861</v>
      </c>
      <c r="C57" t="s">
        <v>885</v>
      </c>
      <c r="D57" t="s">
        <v>886</v>
      </c>
    </row>
    <row r="58" spans="1:4">
      <c r="A58" s="1064">
        <v>57</v>
      </c>
      <c r="B58" t="s">
        <v>861</v>
      </c>
      <c r="C58" t="s">
        <v>887</v>
      </c>
      <c r="D58" t="s">
        <v>888</v>
      </c>
    </row>
    <row r="59" spans="1:4">
      <c r="A59" s="1064">
        <v>58</v>
      </c>
      <c r="B59" t="s">
        <v>861</v>
      </c>
      <c r="C59" t="s">
        <v>889</v>
      </c>
      <c r="D59" t="s">
        <v>890</v>
      </c>
    </row>
    <row r="60" spans="1:4">
      <c r="A60" s="1064">
        <v>59</v>
      </c>
      <c r="B60" t="s">
        <v>861</v>
      </c>
      <c r="C60" t="s">
        <v>891</v>
      </c>
      <c r="D60" t="s">
        <v>892</v>
      </c>
    </row>
    <row r="61" spans="1:4">
      <c r="A61" s="1064">
        <v>60</v>
      </c>
      <c r="B61" t="s">
        <v>861</v>
      </c>
      <c r="C61" t="s">
        <v>893</v>
      </c>
      <c r="D61" t="s">
        <v>894</v>
      </c>
    </row>
    <row r="62" spans="1:4">
      <c r="A62" s="1064">
        <v>61</v>
      </c>
      <c r="B62" t="s">
        <v>861</v>
      </c>
      <c r="C62" t="s">
        <v>895</v>
      </c>
      <c r="D62" t="s">
        <v>896</v>
      </c>
    </row>
    <row r="63" spans="1:4">
      <c r="A63" s="1064">
        <v>62</v>
      </c>
      <c r="B63" t="s">
        <v>861</v>
      </c>
      <c r="C63" t="s">
        <v>897</v>
      </c>
      <c r="D63" t="s">
        <v>898</v>
      </c>
    </row>
    <row r="64" spans="1:4">
      <c r="A64" s="1064">
        <v>63</v>
      </c>
      <c r="B64" t="s">
        <v>861</v>
      </c>
      <c r="C64" t="s">
        <v>899</v>
      </c>
      <c r="D64" t="s">
        <v>900</v>
      </c>
    </row>
    <row r="65" spans="1:4">
      <c r="A65" s="1064">
        <v>64</v>
      </c>
      <c r="B65" t="s">
        <v>901</v>
      </c>
      <c r="C65" t="s">
        <v>901</v>
      </c>
      <c r="D65" t="s">
        <v>902</v>
      </c>
    </row>
    <row r="66" spans="1:4">
      <c r="A66" s="1064">
        <v>65</v>
      </c>
      <c r="B66" t="s">
        <v>901</v>
      </c>
      <c r="C66" t="s">
        <v>903</v>
      </c>
      <c r="D66" t="s">
        <v>904</v>
      </c>
    </row>
    <row r="67" spans="1:4">
      <c r="A67" s="1064">
        <v>66</v>
      </c>
      <c r="B67" t="s">
        <v>901</v>
      </c>
      <c r="C67" t="s">
        <v>905</v>
      </c>
      <c r="D67" t="s">
        <v>906</v>
      </c>
    </row>
    <row r="68" spans="1:4">
      <c r="A68" s="1064">
        <v>67</v>
      </c>
      <c r="B68" t="s">
        <v>901</v>
      </c>
      <c r="C68" t="s">
        <v>907</v>
      </c>
      <c r="D68" t="s">
        <v>908</v>
      </c>
    </row>
    <row r="69" spans="1:4">
      <c r="A69" s="1064">
        <v>68</v>
      </c>
      <c r="B69" t="s">
        <v>901</v>
      </c>
      <c r="C69" t="s">
        <v>909</v>
      </c>
      <c r="D69" t="s">
        <v>910</v>
      </c>
    </row>
    <row r="70" spans="1:4">
      <c r="A70" s="1064">
        <v>69</v>
      </c>
      <c r="B70" t="s">
        <v>901</v>
      </c>
      <c r="C70" t="s">
        <v>911</v>
      </c>
      <c r="D70" t="s">
        <v>912</v>
      </c>
    </row>
    <row r="71" spans="1:4">
      <c r="A71" s="1064">
        <v>70</v>
      </c>
      <c r="B71" t="s">
        <v>901</v>
      </c>
      <c r="C71" t="s">
        <v>913</v>
      </c>
      <c r="D71" t="s">
        <v>914</v>
      </c>
    </row>
    <row r="72" spans="1:4">
      <c r="A72" s="1064">
        <v>71</v>
      </c>
      <c r="B72" t="s">
        <v>901</v>
      </c>
      <c r="C72" t="s">
        <v>915</v>
      </c>
      <c r="D72" t="s">
        <v>916</v>
      </c>
    </row>
    <row r="73" spans="1:4">
      <c r="A73" s="1064">
        <v>72</v>
      </c>
      <c r="B73" t="s">
        <v>901</v>
      </c>
      <c r="C73" t="s">
        <v>917</v>
      </c>
      <c r="D73" t="s">
        <v>918</v>
      </c>
    </row>
    <row r="74" spans="1:4">
      <c r="A74" s="1064">
        <v>73</v>
      </c>
      <c r="B74" t="s">
        <v>901</v>
      </c>
      <c r="C74" t="s">
        <v>919</v>
      </c>
      <c r="D74" t="s">
        <v>920</v>
      </c>
    </row>
    <row r="75" spans="1:4">
      <c r="A75" s="1064">
        <v>74</v>
      </c>
      <c r="B75" t="s">
        <v>901</v>
      </c>
      <c r="C75" t="s">
        <v>921</v>
      </c>
      <c r="D75" t="s">
        <v>922</v>
      </c>
    </row>
    <row r="76" spans="1:4">
      <c r="A76" s="1064">
        <v>75</v>
      </c>
      <c r="B76" t="s">
        <v>901</v>
      </c>
      <c r="C76" t="s">
        <v>923</v>
      </c>
      <c r="D76" t="s">
        <v>924</v>
      </c>
    </row>
    <row r="77" spans="1:4">
      <c r="A77" s="1064">
        <v>76</v>
      </c>
      <c r="B77" t="s">
        <v>901</v>
      </c>
      <c r="C77" t="s">
        <v>925</v>
      </c>
      <c r="D77" t="s">
        <v>926</v>
      </c>
    </row>
    <row r="78" spans="1:4">
      <c r="A78" s="1064">
        <v>77</v>
      </c>
      <c r="B78" t="s">
        <v>927</v>
      </c>
      <c r="C78" t="s">
        <v>929</v>
      </c>
      <c r="D78" t="s">
        <v>930</v>
      </c>
    </row>
    <row r="79" spans="1:4">
      <c r="A79" s="1064">
        <v>78</v>
      </c>
      <c r="B79" t="s">
        <v>927</v>
      </c>
      <c r="C79" t="s">
        <v>931</v>
      </c>
      <c r="D79" t="s">
        <v>932</v>
      </c>
    </row>
    <row r="80" spans="1:4">
      <c r="A80" s="1064">
        <v>79</v>
      </c>
      <c r="B80" t="s">
        <v>927</v>
      </c>
      <c r="C80" t="s">
        <v>933</v>
      </c>
      <c r="D80" t="s">
        <v>934</v>
      </c>
    </row>
    <row r="81" spans="1:4">
      <c r="A81" s="1064">
        <v>80</v>
      </c>
      <c r="B81" t="s">
        <v>927</v>
      </c>
      <c r="C81" t="s">
        <v>935</v>
      </c>
      <c r="D81" t="s">
        <v>936</v>
      </c>
    </row>
    <row r="82" spans="1:4">
      <c r="A82" s="1064">
        <v>81</v>
      </c>
      <c r="B82" t="s">
        <v>927</v>
      </c>
      <c r="C82" t="s">
        <v>927</v>
      </c>
      <c r="D82" t="s">
        <v>928</v>
      </c>
    </row>
    <row r="83" spans="1:4">
      <c r="A83" s="1064">
        <v>82</v>
      </c>
      <c r="B83" t="s">
        <v>927</v>
      </c>
      <c r="C83" t="s">
        <v>937</v>
      </c>
      <c r="D83" t="s">
        <v>938</v>
      </c>
    </row>
    <row r="84" spans="1:4">
      <c r="A84" s="1064">
        <v>83</v>
      </c>
      <c r="B84" t="s">
        <v>927</v>
      </c>
      <c r="C84" t="s">
        <v>939</v>
      </c>
      <c r="D84" t="s">
        <v>940</v>
      </c>
    </row>
    <row r="85" spans="1:4">
      <c r="A85" s="1064">
        <v>84</v>
      </c>
      <c r="B85" t="s">
        <v>927</v>
      </c>
      <c r="C85" t="s">
        <v>941</v>
      </c>
      <c r="D85" t="s">
        <v>942</v>
      </c>
    </row>
    <row r="86" spans="1:4">
      <c r="A86" s="1064">
        <v>85</v>
      </c>
      <c r="B86" t="s">
        <v>927</v>
      </c>
      <c r="C86" t="s">
        <v>943</v>
      </c>
      <c r="D86" t="s">
        <v>944</v>
      </c>
    </row>
    <row r="87" spans="1:4">
      <c r="A87" s="1064">
        <v>86</v>
      </c>
      <c r="B87" t="s">
        <v>927</v>
      </c>
      <c r="C87" t="s">
        <v>945</v>
      </c>
      <c r="D87" t="s">
        <v>946</v>
      </c>
    </row>
    <row r="88" spans="1:4">
      <c r="A88" s="1064">
        <v>87</v>
      </c>
      <c r="B88" t="s">
        <v>927</v>
      </c>
      <c r="C88" t="s">
        <v>947</v>
      </c>
      <c r="D88" t="s">
        <v>948</v>
      </c>
    </row>
    <row r="89" spans="1:4">
      <c r="A89" s="1064">
        <v>88</v>
      </c>
      <c r="B89" t="s">
        <v>927</v>
      </c>
      <c r="C89" t="s">
        <v>949</v>
      </c>
      <c r="D89" t="s">
        <v>950</v>
      </c>
    </row>
    <row r="90" spans="1:4">
      <c r="A90" s="1064">
        <v>89</v>
      </c>
      <c r="B90" t="s">
        <v>927</v>
      </c>
      <c r="C90" t="s">
        <v>951</v>
      </c>
      <c r="D90" t="s">
        <v>952</v>
      </c>
    </row>
    <row r="91" spans="1:4">
      <c r="A91" s="1064">
        <v>90</v>
      </c>
      <c r="B91" t="s">
        <v>927</v>
      </c>
      <c r="C91" t="s">
        <v>953</v>
      </c>
      <c r="D91" t="s">
        <v>954</v>
      </c>
    </row>
    <row r="92" spans="1:4">
      <c r="A92" s="1064">
        <v>91</v>
      </c>
      <c r="B92" t="s">
        <v>927</v>
      </c>
      <c r="C92" t="s">
        <v>955</v>
      </c>
      <c r="D92" t="s">
        <v>956</v>
      </c>
    </row>
    <row r="93" spans="1:4">
      <c r="A93" s="1064">
        <v>92</v>
      </c>
      <c r="B93" t="s">
        <v>927</v>
      </c>
      <c r="C93" t="s">
        <v>957</v>
      </c>
      <c r="D93" t="s">
        <v>958</v>
      </c>
    </row>
    <row r="94" spans="1:4">
      <c r="A94" s="1064">
        <v>93</v>
      </c>
      <c r="B94" t="s">
        <v>927</v>
      </c>
      <c r="C94" t="s">
        <v>959</v>
      </c>
      <c r="D94" t="s">
        <v>960</v>
      </c>
    </row>
    <row r="95" spans="1:4">
      <c r="A95" s="1064">
        <v>94</v>
      </c>
      <c r="B95" t="s">
        <v>927</v>
      </c>
      <c r="C95" t="s">
        <v>961</v>
      </c>
      <c r="D95" t="s">
        <v>962</v>
      </c>
    </row>
    <row r="96" spans="1:4">
      <c r="A96" s="1064">
        <v>95</v>
      </c>
      <c r="B96" t="s">
        <v>963</v>
      </c>
      <c r="C96" t="s">
        <v>965</v>
      </c>
      <c r="D96" t="s">
        <v>966</v>
      </c>
    </row>
    <row r="97" spans="1:4">
      <c r="A97" s="1064">
        <v>96</v>
      </c>
      <c r="B97" t="s">
        <v>963</v>
      </c>
      <c r="C97" t="s">
        <v>967</v>
      </c>
      <c r="D97" t="s">
        <v>968</v>
      </c>
    </row>
    <row r="98" spans="1:4">
      <c r="A98" s="1064">
        <v>97</v>
      </c>
      <c r="B98" t="s">
        <v>963</v>
      </c>
      <c r="C98" t="s">
        <v>969</v>
      </c>
      <c r="D98" t="s">
        <v>970</v>
      </c>
    </row>
    <row r="99" spans="1:4">
      <c r="A99" s="1064">
        <v>98</v>
      </c>
      <c r="B99" t="s">
        <v>963</v>
      </c>
      <c r="C99" t="s">
        <v>963</v>
      </c>
      <c r="D99" t="s">
        <v>964</v>
      </c>
    </row>
    <row r="100" spans="1:4">
      <c r="A100" s="1064">
        <v>99</v>
      </c>
      <c r="B100" t="s">
        <v>963</v>
      </c>
      <c r="C100" t="s">
        <v>971</v>
      </c>
      <c r="D100" t="s">
        <v>972</v>
      </c>
    </row>
    <row r="101" spans="1:4">
      <c r="A101" s="1064">
        <v>100</v>
      </c>
      <c r="B101" t="s">
        <v>963</v>
      </c>
      <c r="C101" t="s">
        <v>973</v>
      </c>
      <c r="D101" t="s">
        <v>974</v>
      </c>
    </row>
    <row r="102" spans="1:4">
      <c r="A102" s="1064">
        <v>101</v>
      </c>
      <c r="B102" t="s">
        <v>963</v>
      </c>
      <c r="C102" t="s">
        <v>975</v>
      </c>
      <c r="D102" t="s">
        <v>976</v>
      </c>
    </row>
    <row r="103" spans="1:4">
      <c r="A103" s="1064">
        <v>102</v>
      </c>
      <c r="B103" t="s">
        <v>963</v>
      </c>
      <c r="C103" t="s">
        <v>977</v>
      </c>
      <c r="D103" t="s">
        <v>978</v>
      </c>
    </row>
    <row r="104" spans="1:4">
      <c r="A104" s="1064">
        <v>103</v>
      </c>
      <c r="B104" t="s">
        <v>963</v>
      </c>
      <c r="C104" t="s">
        <v>979</v>
      </c>
      <c r="D104" t="s">
        <v>980</v>
      </c>
    </row>
    <row r="105" spans="1:4">
      <c r="A105" s="1064">
        <v>104</v>
      </c>
      <c r="B105" t="s">
        <v>963</v>
      </c>
      <c r="C105" t="s">
        <v>981</v>
      </c>
      <c r="D105" t="s">
        <v>982</v>
      </c>
    </row>
    <row r="106" spans="1:4">
      <c r="A106" s="1064">
        <v>105</v>
      </c>
      <c r="B106" t="s">
        <v>963</v>
      </c>
      <c r="C106" t="s">
        <v>983</v>
      </c>
      <c r="D106" t="s">
        <v>984</v>
      </c>
    </row>
    <row r="107" spans="1:4">
      <c r="A107" s="1064">
        <v>106</v>
      </c>
      <c r="B107" t="s">
        <v>963</v>
      </c>
      <c r="C107" t="s">
        <v>985</v>
      </c>
      <c r="D107" t="s">
        <v>986</v>
      </c>
    </row>
    <row r="108" spans="1:4">
      <c r="A108" s="1064">
        <v>107</v>
      </c>
      <c r="B108" t="s">
        <v>987</v>
      </c>
      <c r="C108" t="s">
        <v>989</v>
      </c>
      <c r="D108" t="s">
        <v>990</v>
      </c>
    </row>
    <row r="109" spans="1:4">
      <c r="A109" s="1064">
        <v>108</v>
      </c>
      <c r="B109" t="s">
        <v>987</v>
      </c>
      <c r="C109" t="s">
        <v>991</v>
      </c>
      <c r="D109" t="s">
        <v>992</v>
      </c>
    </row>
    <row r="110" spans="1:4">
      <c r="A110" s="1064">
        <v>109</v>
      </c>
      <c r="B110" t="s">
        <v>987</v>
      </c>
      <c r="C110" t="s">
        <v>987</v>
      </c>
      <c r="D110" t="s">
        <v>988</v>
      </c>
    </row>
    <row r="111" spans="1:4">
      <c r="A111" s="1064">
        <v>110</v>
      </c>
      <c r="B111" t="s">
        <v>987</v>
      </c>
      <c r="C111" t="s">
        <v>993</v>
      </c>
      <c r="D111" t="s">
        <v>994</v>
      </c>
    </row>
    <row r="112" spans="1:4">
      <c r="A112" s="1064">
        <v>111</v>
      </c>
      <c r="B112" t="s">
        <v>987</v>
      </c>
      <c r="C112" t="s">
        <v>995</v>
      </c>
      <c r="D112" t="s">
        <v>996</v>
      </c>
    </row>
    <row r="113" spans="1:4">
      <c r="A113" s="1064">
        <v>112</v>
      </c>
      <c r="B113" t="s">
        <v>987</v>
      </c>
      <c r="C113" t="s">
        <v>997</v>
      </c>
      <c r="D113" t="s">
        <v>998</v>
      </c>
    </row>
    <row r="114" spans="1:4">
      <c r="A114" s="1064">
        <v>113</v>
      </c>
      <c r="B114" t="s">
        <v>987</v>
      </c>
      <c r="C114" t="s">
        <v>999</v>
      </c>
      <c r="D114" t="s">
        <v>1000</v>
      </c>
    </row>
    <row r="115" spans="1:4">
      <c r="A115" s="1064">
        <v>114</v>
      </c>
      <c r="B115" t="s">
        <v>1001</v>
      </c>
      <c r="C115" t="s">
        <v>1001</v>
      </c>
      <c r="D115" t="s">
        <v>1002</v>
      </c>
    </row>
    <row r="116" spans="1:4">
      <c r="A116" s="1064">
        <v>115</v>
      </c>
      <c r="B116" t="s">
        <v>1001</v>
      </c>
      <c r="C116" t="s">
        <v>1003</v>
      </c>
      <c r="D116" t="s">
        <v>1004</v>
      </c>
    </row>
    <row r="117" spans="1:4">
      <c r="A117" s="1064">
        <v>116</v>
      </c>
      <c r="B117" t="s">
        <v>1001</v>
      </c>
      <c r="C117" t="s">
        <v>1005</v>
      </c>
      <c r="D117" t="s">
        <v>1006</v>
      </c>
    </row>
    <row r="118" spans="1:4">
      <c r="A118" s="1064">
        <v>117</v>
      </c>
      <c r="B118" t="s">
        <v>1001</v>
      </c>
      <c r="C118" t="s">
        <v>1007</v>
      </c>
      <c r="D118" t="s">
        <v>1008</v>
      </c>
    </row>
    <row r="119" spans="1:4">
      <c r="A119" s="1064">
        <v>118</v>
      </c>
      <c r="B119" t="s">
        <v>1001</v>
      </c>
      <c r="C119" t="s">
        <v>1009</v>
      </c>
      <c r="D119" t="s">
        <v>1010</v>
      </c>
    </row>
    <row r="120" spans="1:4">
      <c r="A120" s="1064">
        <v>119</v>
      </c>
      <c r="B120" t="s">
        <v>1001</v>
      </c>
      <c r="C120" t="s">
        <v>1011</v>
      </c>
      <c r="D120" t="s">
        <v>1012</v>
      </c>
    </row>
    <row r="121" spans="1:4">
      <c r="A121" s="1064">
        <v>120</v>
      </c>
      <c r="B121" t="s">
        <v>1001</v>
      </c>
      <c r="C121" t="s">
        <v>1013</v>
      </c>
      <c r="D121" t="s">
        <v>1014</v>
      </c>
    </row>
    <row r="122" spans="1:4">
      <c r="A122" s="1064">
        <v>121</v>
      </c>
      <c r="B122" t="s">
        <v>1001</v>
      </c>
      <c r="C122" t="s">
        <v>1015</v>
      </c>
      <c r="D122" t="s">
        <v>1016</v>
      </c>
    </row>
    <row r="123" spans="1:4">
      <c r="A123" s="1064">
        <v>122</v>
      </c>
      <c r="B123" t="s">
        <v>1001</v>
      </c>
      <c r="C123" t="s">
        <v>1017</v>
      </c>
      <c r="D123" t="s">
        <v>1018</v>
      </c>
    </row>
    <row r="124" spans="1:4">
      <c r="A124" s="1064">
        <v>123</v>
      </c>
      <c r="B124" t="s">
        <v>1001</v>
      </c>
      <c r="C124" t="s">
        <v>1019</v>
      </c>
      <c r="D124" t="s">
        <v>1020</v>
      </c>
    </row>
    <row r="125" spans="1:4">
      <c r="A125" s="1064">
        <v>124</v>
      </c>
      <c r="B125" t="s">
        <v>1001</v>
      </c>
      <c r="C125" t="s">
        <v>1021</v>
      </c>
      <c r="D125" t="s">
        <v>1022</v>
      </c>
    </row>
    <row r="126" spans="1:4">
      <c r="A126" s="1064">
        <v>125</v>
      </c>
      <c r="B126" t="s">
        <v>1001</v>
      </c>
      <c r="C126" t="s">
        <v>1023</v>
      </c>
      <c r="D126" t="s">
        <v>1024</v>
      </c>
    </row>
    <row r="127" spans="1:4">
      <c r="A127" s="1064">
        <v>126</v>
      </c>
      <c r="B127" t="s">
        <v>1025</v>
      </c>
      <c r="C127" t="s">
        <v>1027</v>
      </c>
      <c r="D127" t="s">
        <v>1028</v>
      </c>
    </row>
    <row r="128" spans="1:4">
      <c r="A128" s="1064">
        <v>127</v>
      </c>
      <c r="B128" t="s">
        <v>1025</v>
      </c>
      <c r="C128" t="s">
        <v>1029</v>
      </c>
      <c r="D128" t="s">
        <v>1030</v>
      </c>
    </row>
    <row r="129" spans="1:4">
      <c r="A129" s="1064">
        <v>128</v>
      </c>
      <c r="B129" t="s">
        <v>1025</v>
      </c>
      <c r="C129" t="s">
        <v>1025</v>
      </c>
      <c r="D129" t="s">
        <v>1026</v>
      </c>
    </row>
    <row r="130" spans="1:4">
      <c r="A130" s="1064">
        <v>129</v>
      </c>
      <c r="B130" t="s">
        <v>1025</v>
      </c>
      <c r="C130" t="s">
        <v>1031</v>
      </c>
      <c r="D130" t="s">
        <v>1032</v>
      </c>
    </row>
    <row r="131" spans="1:4">
      <c r="A131" s="1064">
        <v>130</v>
      </c>
      <c r="B131" t="s">
        <v>1025</v>
      </c>
      <c r="C131" t="s">
        <v>1033</v>
      </c>
      <c r="D131" t="s">
        <v>1034</v>
      </c>
    </row>
    <row r="132" spans="1:4">
      <c r="A132" s="1064">
        <v>131</v>
      </c>
      <c r="B132" t="s">
        <v>1025</v>
      </c>
      <c r="C132" t="s">
        <v>1035</v>
      </c>
      <c r="D132" t="s">
        <v>1036</v>
      </c>
    </row>
    <row r="133" spans="1:4">
      <c r="A133" s="1064">
        <v>132</v>
      </c>
      <c r="B133" t="s">
        <v>1037</v>
      </c>
      <c r="C133" t="s">
        <v>1039</v>
      </c>
      <c r="D133" t="s">
        <v>1040</v>
      </c>
    </row>
    <row r="134" spans="1:4">
      <c r="A134" s="1064">
        <v>133</v>
      </c>
      <c r="B134" t="s">
        <v>1037</v>
      </c>
      <c r="C134" t="s">
        <v>1041</v>
      </c>
      <c r="D134" t="s">
        <v>1042</v>
      </c>
    </row>
    <row r="135" spans="1:4">
      <c r="A135" s="1064">
        <v>134</v>
      </c>
      <c r="B135" t="s">
        <v>1037</v>
      </c>
      <c r="C135" t="s">
        <v>1043</v>
      </c>
      <c r="D135" t="s">
        <v>1044</v>
      </c>
    </row>
    <row r="136" spans="1:4">
      <c r="A136" s="1064">
        <v>135</v>
      </c>
      <c r="B136" t="s">
        <v>1037</v>
      </c>
      <c r="C136" t="s">
        <v>1045</v>
      </c>
      <c r="D136" t="s">
        <v>1046</v>
      </c>
    </row>
    <row r="137" spans="1:4">
      <c r="A137" s="1064">
        <v>136</v>
      </c>
      <c r="B137" t="s">
        <v>1037</v>
      </c>
      <c r="C137" t="s">
        <v>1047</v>
      </c>
      <c r="D137" t="s">
        <v>1048</v>
      </c>
    </row>
    <row r="138" spans="1:4">
      <c r="A138" s="1064">
        <v>137</v>
      </c>
      <c r="B138" t="s">
        <v>1037</v>
      </c>
      <c r="C138" t="s">
        <v>1049</v>
      </c>
      <c r="D138" t="s">
        <v>1050</v>
      </c>
    </row>
    <row r="139" spans="1:4">
      <c r="A139" s="1064">
        <v>138</v>
      </c>
      <c r="B139" t="s">
        <v>1037</v>
      </c>
      <c r="C139" t="s">
        <v>1051</v>
      </c>
      <c r="D139" t="s">
        <v>1052</v>
      </c>
    </row>
    <row r="140" spans="1:4">
      <c r="A140" s="1064">
        <v>139</v>
      </c>
      <c r="B140" t="s">
        <v>1037</v>
      </c>
      <c r="C140" t="s">
        <v>1053</v>
      </c>
      <c r="D140" t="s">
        <v>1054</v>
      </c>
    </row>
    <row r="141" spans="1:4">
      <c r="A141" s="1064">
        <v>140</v>
      </c>
      <c r="B141" t="s">
        <v>1037</v>
      </c>
      <c r="C141" t="s">
        <v>1055</v>
      </c>
      <c r="D141" t="s">
        <v>1056</v>
      </c>
    </row>
    <row r="142" spans="1:4">
      <c r="A142" s="1064">
        <v>141</v>
      </c>
      <c r="B142" t="s">
        <v>1037</v>
      </c>
      <c r="C142" t="s">
        <v>1037</v>
      </c>
      <c r="D142" t="s">
        <v>1038</v>
      </c>
    </row>
    <row r="143" spans="1:4">
      <c r="A143" s="1064">
        <v>142</v>
      </c>
      <c r="B143" t="s">
        <v>1037</v>
      </c>
      <c r="C143" t="s">
        <v>1057</v>
      </c>
      <c r="D143" t="s">
        <v>1058</v>
      </c>
    </row>
    <row r="144" spans="1:4">
      <c r="A144" s="1064">
        <v>143</v>
      </c>
      <c r="B144" t="s">
        <v>1037</v>
      </c>
      <c r="C144" t="s">
        <v>1059</v>
      </c>
      <c r="D144" t="s">
        <v>1060</v>
      </c>
    </row>
    <row r="145" spans="1:4">
      <c r="A145" s="1064">
        <v>144</v>
      </c>
      <c r="B145" t="s">
        <v>1037</v>
      </c>
      <c r="C145" t="s">
        <v>1061</v>
      </c>
      <c r="D145" t="s">
        <v>1062</v>
      </c>
    </row>
    <row r="146" spans="1:4">
      <c r="A146" s="1064">
        <v>145</v>
      </c>
      <c r="B146" t="s">
        <v>1037</v>
      </c>
      <c r="C146" t="s">
        <v>1063</v>
      </c>
      <c r="D146" t="s">
        <v>1064</v>
      </c>
    </row>
    <row r="147" spans="1:4">
      <c r="A147" s="1064">
        <v>146</v>
      </c>
      <c r="B147" t="s">
        <v>1037</v>
      </c>
      <c r="C147" t="s">
        <v>1065</v>
      </c>
      <c r="D147" t="s">
        <v>1066</v>
      </c>
    </row>
    <row r="148" spans="1:4">
      <c r="A148" s="1064">
        <v>147</v>
      </c>
      <c r="B148" t="s">
        <v>1037</v>
      </c>
      <c r="C148" t="s">
        <v>1067</v>
      </c>
      <c r="D148" t="s">
        <v>1068</v>
      </c>
    </row>
    <row r="149" spans="1:4">
      <c r="A149" s="1064">
        <v>148</v>
      </c>
      <c r="B149" t="s">
        <v>1069</v>
      </c>
      <c r="C149" t="s">
        <v>1071</v>
      </c>
      <c r="D149" t="s">
        <v>1072</v>
      </c>
    </row>
    <row r="150" spans="1:4">
      <c r="A150" s="1064">
        <v>149</v>
      </c>
      <c r="B150" t="s">
        <v>1069</v>
      </c>
      <c r="C150" t="s">
        <v>1073</v>
      </c>
      <c r="D150" t="s">
        <v>1074</v>
      </c>
    </row>
    <row r="151" spans="1:4">
      <c r="A151" s="1064">
        <v>150</v>
      </c>
      <c r="B151" t="s">
        <v>1069</v>
      </c>
      <c r="C151" t="s">
        <v>1075</v>
      </c>
      <c r="D151" t="s">
        <v>1076</v>
      </c>
    </row>
    <row r="152" spans="1:4">
      <c r="A152" s="1064">
        <v>151</v>
      </c>
      <c r="B152" t="s">
        <v>1069</v>
      </c>
      <c r="C152" t="s">
        <v>1077</v>
      </c>
      <c r="D152" t="s">
        <v>1078</v>
      </c>
    </row>
    <row r="153" spans="1:4">
      <c r="A153" s="1064">
        <v>152</v>
      </c>
      <c r="B153" t="s">
        <v>1069</v>
      </c>
      <c r="C153" t="s">
        <v>1069</v>
      </c>
      <c r="D153" t="s">
        <v>1070</v>
      </c>
    </row>
    <row r="154" spans="1:4">
      <c r="A154" s="1064">
        <v>153</v>
      </c>
      <c r="B154" t="s">
        <v>1069</v>
      </c>
      <c r="C154" t="s">
        <v>1079</v>
      </c>
      <c r="D154" t="s">
        <v>1080</v>
      </c>
    </row>
    <row r="155" spans="1:4">
      <c r="A155" s="1064">
        <v>154</v>
      </c>
      <c r="B155" t="s">
        <v>1069</v>
      </c>
      <c r="C155" t="s">
        <v>1081</v>
      </c>
      <c r="D155" t="s">
        <v>1082</v>
      </c>
    </row>
    <row r="156" spans="1:4">
      <c r="A156" s="1064">
        <v>155</v>
      </c>
      <c r="B156" t="s">
        <v>1069</v>
      </c>
      <c r="C156" t="s">
        <v>1083</v>
      </c>
      <c r="D156" t="s">
        <v>1084</v>
      </c>
    </row>
    <row r="157" spans="1:4">
      <c r="A157" s="1064">
        <v>156</v>
      </c>
      <c r="B157" t="s">
        <v>1069</v>
      </c>
      <c r="C157" t="s">
        <v>1085</v>
      </c>
      <c r="D157" t="s">
        <v>1086</v>
      </c>
    </row>
    <row r="158" spans="1:4">
      <c r="A158" s="1064">
        <v>157</v>
      </c>
      <c r="B158" t="s">
        <v>1069</v>
      </c>
      <c r="C158" t="s">
        <v>1087</v>
      </c>
      <c r="D158" t="s">
        <v>1088</v>
      </c>
    </row>
    <row r="159" spans="1:4">
      <c r="A159" s="1064">
        <v>158</v>
      </c>
      <c r="B159" t="s">
        <v>1069</v>
      </c>
      <c r="C159" t="s">
        <v>1089</v>
      </c>
      <c r="D159" t="s">
        <v>1090</v>
      </c>
    </row>
    <row r="160" spans="1:4">
      <c r="A160" s="1064">
        <v>159</v>
      </c>
      <c r="B160" t="s">
        <v>1069</v>
      </c>
      <c r="C160" t="s">
        <v>1091</v>
      </c>
      <c r="D160" t="s">
        <v>1092</v>
      </c>
    </row>
    <row r="161" spans="1:4">
      <c r="A161" s="1064">
        <v>160</v>
      </c>
      <c r="B161" t="s">
        <v>1069</v>
      </c>
      <c r="C161" t="s">
        <v>1093</v>
      </c>
      <c r="D161" t="s">
        <v>1094</v>
      </c>
    </row>
    <row r="162" spans="1:4">
      <c r="A162" s="1064">
        <v>161</v>
      </c>
      <c r="B162" t="s">
        <v>1069</v>
      </c>
      <c r="C162" t="s">
        <v>1095</v>
      </c>
      <c r="D162" t="s">
        <v>1096</v>
      </c>
    </row>
    <row r="163" spans="1:4">
      <c r="A163" s="1064">
        <v>162</v>
      </c>
      <c r="B163" t="s">
        <v>1069</v>
      </c>
      <c r="C163" t="s">
        <v>1097</v>
      </c>
      <c r="D163" t="s">
        <v>1098</v>
      </c>
    </row>
    <row r="164" spans="1:4">
      <c r="A164" s="1064">
        <v>163</v>
      </c>
      <c r="B164" t="s">
        <v>1069</v>
      </c>
      <c r="C164" t="s">
        <v>1099</v>
      </c>
      <c r="D164" t="s">
        <v>1100</v>
      </c>
    </row>
    <row r="165" spans="1:4">
      <c r="A165" s="1064">
        <v>164</v>
      </c>
      <c r="B165" t="s">
        <v>1101</v>
      </c>
      <c r="C165" t="s">
        <v>1103</v>
      </c>
      <c r="D165" t="s">
        <v>1104</v>
      </c>
    </row>
    <row r="166" spans="1:4">
      <c r="A166" s="1064">
        <v>165</v>
      </c>
      <c r="B166" t="s">
        <v>1101</v>
      </c>
      <c r="C166" t="s">
        <v>1105</v>
      </c>
      <c r="D166" t="s">
        <v>1106</v>
      </c>
    </row>
    <row r="167" spans="1:4">
      <c r="A167" s="1064">
        <v>166</v>
      </c>
      <c r="B167" t="s">
        <v>1101</v>
      </c>
      <c r="C167" t="s">
        <v>1107</v>
      </c>
      <c r="D167" t="s">
        <v>1108</v>
      </c>
    </row>
    <row r="168" spans="1:4">
      <c r="A168" s="1064">
        <v>167</v>
      </c>
      <c r="B168" t="s">
        <v>1101</v>
      </c>
      <c r="C168" t="s">
        <v>1109</v>
      </c>
      <c r="D168" t="s">
        <v>1110</v>
      </c>
    </row>
    <row r="169" spans="1:4">
      <c r="A169" s="1064">
        <v>168</v>
      </c>
      <c r="B169" t="s">
        <v>1101</v>
      </c>
      <c r="C169" t="s">
        <v>1101</v>
      </c>
      <c r="D169" t="s">
        <v>1102</v>
      </c>
    </row>
    <row r="170" spans="1:4">
      <c r="A170" s="1064">
        <v>169</v>
      </c>
      <c r="B170" t="s">
        <v>1101</v>
      </c>
      <c r="C170" t="s">
        <v>1111</v>
      </c>
      <c r="D170" t="s">
        <v>1112</v>
      </c>
    </row>
    <row r="171" spans="1:4">
      <c r="A171" s="1064">
        <v>170</v>
      </c>
      <c r="B171" t="s">
        <v>1113</v>
      </c>
      <c r="C171" t="s">
        <v>1115</v>
      </c>
      <c r="D171" t="s">
        <v>1116</v>
      </c>
    </row>
    <row r="172" spans="1:4">
      <c r="A172" s="1064">
        <v>171</v>
      </c>
      <c r="B172" t="s">
        <v>1113</v>
      </c>
      <c r="C172" t="s">
        <v>1117</v>
      </c>
      <c r="D172" t="s">
        <v>1118</v>
      </c>
    </row>
    <row r="173" spans="1:4">
      <c r="A173" s="1064">
        <v>172</v>
      </c>
      <c r="B173" t="s">
        <v>1113</v>
      </c>
      <c r="C173" t="s">
        <v>1119</v>
      </c>
      <c r="D173" t="s">
        <v>1120</v>
      </c>
    </row>
    <row r="174" spans="1:4">
      <c r="A174" s="1064">
        <v>173</v>
      </c>
      <c r="B174" t="s">
        <v>1113</v>
      </c>
      <c r="C174" t="s">
        <v>1121</v>
      </c>
      <c r="D174" t="s">
        <v>1122</v>
      </c>
    </row>
    <row r="175" spans="1:4">
      <c r="A175" s="1064">
        <v>174</v>
      </c>
      <c r="B175" t="s">
        <v>1113</v>
      </c>
      <c r="C175" t="s">
        <v>1123</v>
      </c>
      <c r="D175" t="s">
        <v>1124</v>
      </c>
    </row>
    <row r="176" spans="1:4">
      <c r="A176" s="1064">
        <v>175</v>
      </c>
      <c r="B176" t="s">
        <v>1113</v>
      </c>
      <c r="C176" t="s">
        <v>1125</v>
      </c>
      <c r="D176" t="s">
        <v>1126</v>
      </c>
    </row>
    <row r="177" spans="1:4">
      <c r="A177" s="1064">
        <v>176</v>
      </c>
      <c r="B177" t="s">
        <v>1113</v>
      </c>
      <c r="C177" t="s">
        <v>1127</v>
      </c>
      <c r="D177" t="s">
        <v>1128</v>
      </c>
    </row>
    <row r="178" spans="1:4">
      <c r="A178" s="1064">
        <v>177</v>
      </c>
      <c r="B178" t="s">
        <v>1113</v>
      </c>
      <c r="C178" t="s">
        <v>1129</v>
      </c>
      <c r="D178" t="s">
        <v>1130</v>
      </c>
    </row>
    <row r="179" spans="1:4">
      <c r="A179" s="1064">
        <v>178</v>
      </c>
      <c r="B179" t="s">
        <v>1113</v>
      </c>
      <c r="C179" t="s">
        <v>1131</v>
      </c>
      <c r="D179" t="s">
        <v>1132</v>
      </c>
    </row>
    <row r="180" spans="1:4">
      <c r="A180" s="1064">
        <v>179</v>
      </c>
      <c r="B180" t="s">
        <v>1113</v>
      </c>
      <c r="C180" t="s">
        <v>1113</v>
      </c>
      <c r="D180" t="s">
        <v>1114</v>
      </c>
    </row>
    <row r="181" spans="1:4">
      <c r="A181" s="1064">
        <v>180</v>
      </c>
      <c r="B181" t="s">
        <v>1113</v>
      </c>
      <c r="C181" t="s">
        <v>1133</v>
      </c>
      <c r="D181" t="s">
        <v>1134</v>
      </c>
    </row>
    <row r="182" spans="1:4">
      <c r="A182" s="1064">
        <v>181</v>
      </c>
      <c r="B182" t="s">
        <v>1113</v>
      </c>
      <c r="C182" t="s">
        <v>1135</v>
      </c>
      <c r="D182" t="s">
        <v>1136</v>
      </c>
    </row>
    <row r="183" spans="1:4">
      <c r="A183" s="1064">
        <v>182</v>
      </c>
      <c r="B183" t="s">
        <v>1113</v>
      </c>
      <c r="C183" t="s">
        <v>1137</v>
      </c>
      <c r="D183" t="s">
        <v>1138</v>
      </c>
    </row>
    <row r="184" spans="1:4">
      <c r="A184" s="1064">
        <v>183</v>
      </c>
      <c r="B184" t="s">
        <v>1113</v>
      </c>
      <c r="C184" t="s">
        <v>1139</v>
      </c>
      <c r="D184" t="s">
        <v>1140</v>
      </c>
    </row>
    <row r="185" spans="1:4">
      <c r="A185" s="1064">
        <v>184</v>
      </c>
      <c r="B185" t="s">
        <v>1113</v>
      </c>
      <c r="C185" t="s">
        <v>1141</v>
      </c>
      <c r="D185" t="s">
        <v>1142</v>
      </c>
    </row>
    <row r="186" spans="1:4">
      <c r="A186" s="1064">
        <v>185</v>
      </c>
      <c r="B186" t="s">
        <v>1143</v>
      </c>
      <c r="C186" t="s">
        <v>1145</v>
      </c>
      <c r="D186" t="s">
        <v>1146</v>
      </c>
    </row>
    <row r="187" spans="1:4">
      <c r="A187" s="1064">
        <v>186</v>
      </c>
      <c r="B187" t="s">
        <v>1143</v>
      </c>
      <c r="C187" t="s">
        <v>1147</v>
      </c>
      <c r="D187" t="s">
        <v>1148</v>
      </c>
    </row>
    <row r="188" spans="1:4">
      <c r="A188" s="1064">
        <v>187</v>
      </c>
      <c r="B188" t="s">
        <v>1143</v>
      </c>
      <c r="C188" t="s">
        <v>1149</v>
      </c>
      <c r="D188" t="s">
        <v>1150</v>
      </c>
    </row>
    <row r="189" spans="1:4">
      <c r="A189" s="1064">
        <v>188</v>
      </c>
      <c r="B189" t="s">
        <v>1143</v>
      </c>
      <c r="C189" t="s">
        <v>1151</v>
      </c>
      <c r="D189" t="s">
        <v>1152</v>
      </c>
    </row>
    <row r="190" spans="1:4">
      <c r="A190" s="1064">
        <v>189</v>
      </c>
      <c r="B190" t="s">
        <v>1143</v>
      </c>
      <c r="C190" t="s">
        <v>1143</v>
      </c>
      <c r="D190" t="s">
        <v>1144</v>
      </c>
    </row>
    <row r="191" spans="1:4">
      <c r="A191" s="1064">
        <v>190</v>
      </c>
      <c r="B191" t="s">
        <v>1143</v>
      </c>
      <c r="C191" t="s">
        <v>1153</v>
      </c>
      <c r="D191" t="s">
        <v>1154</v>
      </c>
    </row>
    <row r="192" spans="1:4">
      <c r="A192" s="1064">
        <v>191</v>
      </c>
      <c r="B192" t="s">
        <v>1143</v>
      </c>
      <c r="C192" t="s">
        <v>1155</v>
      </c>
      <c r="D192" t="s">
        <v>1156</v>
      </c>
    </row>
    <row r="193" spans="1:4">
      <c r="A193" s="1064">
        <v>192</v>
      </c>
      <c r="B193" t="s">
        <v>1143</v>
      </c>
      <c r="C193" t="s">
        <v>1157</v>
      </c>
      <c r="D193" t="s">
        <v>1158</v>
      </c>
    </row>
    <row r="194" spans="1:4">
      <c r="A194" s="1064">
        <v>193</v>
      </c>
      <c r="B194" t="s">
        <v>1159</v>
      </c>
      <c r="C194" t="s">
        <v>1159</v>
      </c>
      <c r="D194" t="s">
        <v>1160</v>
      </c>
    </row>
    <row r="195" spans="1:4">
      <c r="A195" s="1064">
        <v>194</v>
      </c>
      <c r="B195" t="s">
        <v>1161</v>
      </c>
      <c r="C195" t="s">
        <v>781</v>
      </c>
      <c r="D195" t="s">
        <v>1163</v>
      </c>
    </row>
    <row r="196" spans="1:4">
      <c r="A196" s="1064">
        <v>195</v>
      </c>
      <c r="B196" t="s">
        <v>1161</v>
      </c>
      <c r="C196" t="s">
        <v>1164</v>
      </c>
      <c r="D196" t="s">
        <v>1165</v>
      </c>
    </row>
    <row r="197" spans="1:4">
      <c r="A197" s="1064">
        <v>196</v>
      </c>
      <c r="B197" t="s">
        <v>1161</v>
      </c>
      <c r="C197" t="s">
        <v>1166</v>
      </c>
      <c r="D197" t="s">
        <v>1167</v>
      </c>
    </row>
    <row r="198" spans="1:4">
      <c r="A198" s="1064">
        <v>197</v>
      </c>
      <c r="B198" t="s">
        <v>1161</v>
      </c>
      <c r="C198" t="s">
        <v>1168</v>
      </c>
      <c r="D198" t="s">
        <v>1169</v>
      </c>
    </row>
    <row r="199" spans="1:4">
      <c r="A199" s="1064">
        <v>198</v>
      </c>
      <c r="B199" t="s">
        <v>1161</v>
      </c>
      <c r="C199" t="s">
        <v>1170</v>
      </c>
      <c r="D199" t="s">
        <v>1171</v>
      </c>
    </row>
    <row r="200" spans="1:4">
      <c r="A200" s="1064">
        <v>199</v>
      </c>
      <c r="B200" t="s">
        <v>1161</v>
      </c>
      <c r="C200" t="s">
        <v>1172</v>
      </c>
      <c r="D200" t="s">
        <v>1173</v>
      </c>
    </row>
    <row r="201" spans="1:4">
      <c r="A201" s="1064">
        <v>200</v>
      </c>
      <c r="B201" t="s">
        <v>1161</v>
      </c>
      <c r="C201" t="s">
        <v>1161</v>
      </c>
      <c r="D201" t="s">
        <v>1162</v>
      </c>
    </row>
    <row r="202" spans="1:4">
      <c r="A202" s="1064">
        <v>201</v>
      </c>
      <c r="B202" t="s">
        <v>1161</v>
      </c>
      <c r="C202" t="s">
        <v>1174</v>
      </c>
      <c r="D202" t="s">
        <v>1175</v>
      </c>
    </row>
    <row r="203" spans="1:4">
      <c r="A203" s="1064">
        <v>202</v>
      </c>
      <c r="B203" t="s">
        <v>1161</v>
      </c>
      <c r="C203" t="s">
        <v>1176</v>
      </c>
      <c r="D203" t="s">
        <v>1177</v>
      </c>
    </row>
    <row r="204" spans="1:4">
      <c r="A204" s="1064">
        <v>203</v>
      </c>
      <c r="B204" t="s">
        <v>1161</v>
      </c>
      <c r="C204" t="s">
        <v>1178</v>
      </c>
      <c r="D204" t="s">
        <v>1179</v>
      </c>
    </row>
    <row r="205" spans="1:4">
      <c r="A205" s="1064">
        <v>204</v>
      </c>
      <c r="B205" t="s">
        <v>1180</v>
      </c>
      <c r="C205" t="s">
        <v>1182</v>
      </c>
      <c r="D205" t="s">
        <v>1183</v>
      </c>
    </row>
    <row r="206" spans="1:4">
      <c r="A206" s="1064">
        <v>205</v>
      </c>
      <c r="B206" t="s">
        <v>1180</v>
      </c>
      <c r="C206" t="s">
        <v>1184</v>
      </c>
      <c r="D206" t="s">
        <v>1185</v>
      </c>
    </row>
    <row r="207" spans="1:4">
      <c r="A207" s="1064">
        <v>206</v>
      </c>
      <c r="B207" t="s">
        <v>1180</v>
      </c>
      <c r="C207" t="s">
        <v>1186</v>
      </c>
      <c r="D207" t="s">
        <v>1187</v>
      </c>
    </row>
    <row r="208" spans="1:4">
      <c r="A208" s="1064">
        <v>207</v>
      </c>
      <c r="B208" t="s">
        <v>1180</v>
      </c>
      <c r="C208" t="s">
        <v>1109</v>
      </c>
      <c r="D208" t="s">
        <v>1188</v>
      </c>
    </row>
    <row r="209" spans="1:4">
      <c r="A209" s="1064">
        <v>208</v>
      </c>
      <c r="B209" t="s">
        <v>1180</v>
      </c>
      <c r="C209" t="s">
        <v>1189</v>
      </c>
      <c r="D209" t="s">
        <v>1190</v>
      </c>
    </row>
    <row r="210" spans="1:4">
      <c r="A210" s="1064">
        <v>209</v>
      </c>
      <c r="B210" t="s">
        <v>1180</v>
      </c>
      <c r="C210" t="s">
        <v>1191</v>
      </c>
      <c r="D210" t="s">
        <v>1192</v>
      </c>
    </row>
    <row r="211" spans="1:4">
      <c r="A211" s="1064">
        <v>210</v>
      </c>
      <c r="B211" t="s">
        <v>1180</v>
      </c>
      <c r="C211" t="s">
        <v>1193</v>
      </c>
      <c r="D211" t="s">
        <v>1194</v>
      </c>
    </row>
    <row r="212" spans="1:4">
      <c r="A212" s="1064">
        <v>211</v>
      </c>
      <c r="B212" t="s">
        <v>1180</v>
      </c>
      <c r="C212" t="s">
        <v>1180</v>
      </c>
      <c r="D212" t="s">
        <v>1181</v>
      </c>
    </row>
    <row r="213" spans="1:4">
      <c r="A213" s="1064">
        <v>212</v>
      </c>
      <c r="B213" t="s">
        <v>1180</v>
      </c>
      <c r="C213" t="s">
        <v>1195</v>
      </c>
      <c r="D213" t="s">
        <v>1196</v>
      </c>
    </row>
    <row r="214" spans="1:4">
      <c r="A214" s="1064">
        <v>213</v>
      </c>
      <c r="B214" t="s">
        <v>1180</v>
      </c>
      <c r="C214" t="s">
        <v>1197</v>
      </c>
      <c r="D214" t="s">
        <v>1198</v>
      </c>
    </row>
    <row r="215" spans="1:4">
      <c r="A215" s="1064">
        <v>214</v>
      </c>
      <c r="B215" t="s">
        <v>1180</v>
      </c>
      <c r="C215" t="s">
        <v>1199</v>
      </c>
      <c r="D215" t="s">
        <v>1200</v>
      </c>
    </row>
    <row r="216" spans="1:4">
      <c r="A216" s="1064">
        <v>215</v>
      </c>
      <c r="B216" t="s">
        <v>1180</v>
      </c>
      <c r="C216" t="s">
        <v>1201</v>
      </c>
      <c r="D216" t="s">
        <v>1202</v>
      </c>
    </row>
    <row r="217" spans="1:4">
      <c r="A217" s="1064">
        <v>216</v>
      </c>
      <c r="B217" t="s">
        <v>1180</v>
      </c>
      <c r="C217" t="s">
        <v>1203</v>
      </c>
      <c r="D217" t="s">
        <v>1204</v>
      </c>
    </row>
    <row r="218" spans="1:4">
      <c r="A218" s="1064">
        <v>217</v>
      </c>
      <c r="B218" t="s">
        <v>1180</v>
      </c>
      <c r="C218" t="s">
        <v>1205</v>
      </c>
      <c r="D218" t="s">
        <v>1206</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14" width="10.5703125" style="552"/>
    <col min="15" max="16384" width="10.5703125" style="491"/>
  </cols>
  <sheetData>
    <row r="1" spans="1:14" ht="3" customHeight="1">
      <c r="A1" s="558" t="s">
        <v>91</v>
      </c>
    </row>
    <row r="2" spans="1:14" ht="22.5">
      <c r="F2" s="1392" t="s">
        <v>469</v>
      </c>
      <c r="G2" s="1393"/>
      <c r="H2" s="1394"/>
      <c r="I2" s="607"/>
    </row>
    <row r="3" spans="1:14" ht="3" customHeight="1"/>
    <row r="4" spans="1:14" s="537" customFormat="1" ht="11.25">
      <c r="A4" s="557"/>
      <c r="B4" s="557"/>
      <c r="C4" s="557"/>
      <c r="D4" s="557"/>
      <c r="F4" s="1350" t="s">
        <v>444</v>
      </c>
      <c r="G4" s="1350"/>
      <c r="H4" s="1350"/>
      <c r="I4" s="1395" t="s">
        <v>445</v>
      </c>
      <c r="J4" s="557"/>
      <c r="K4" s="557"/>
      <c r="L4" s="557"/>
      <c r="M4" s="557"/>
      <c r="N4" s="557"/>
    </row>
    <row r="5" spans="1:14" s="537" customFormat="1" ht="11.25" customHeight="1">
      <c r="A5" s="557"/>
      <c r="B5" s="557"/>
      <c r="C5" s="557"/>
      <c r="D5" s="557"/>
      <c r="F5" s="573" t="s">
        <v>90</v>
      </c>
      <c r="G5" s="585" t="s">
        <v>447</v>
      </c>
      <c r="H5" s="572" t="s">
        <v>438</v>
      </c>
      <c r="I5" s="1395"/>
      <c r="J5" s="557"/>
      <c r="K5" s="557"/>
      <c r="L5" s="557"/>
      <c r="M5" s="557"/>
      <c r="N5" s="557"/>
    </row>
    <row r="6" spans="1:14" s="537" customFormat="1" ht="12" customHeight="1">
      <c r="A6" s="557"/>
      <c r="B6" s="557"/>
      <c r="C6" s="557"/>
      <c r="D6" s="557"/>
      <c r="F6" s="574" t="s">
        <v>91</v>
      </c>
      <c r="G6" s="576">
        <v>2</v>
      </c>
      <c r="H6" s="577">
        <v>3</v>
      </c>
      <c r="I6" s="575">
        <v>4</v>
      </c>
      <c r="J6" s="557">
        <v>4</v>
      </c>
      <c r="K6" s="557"/>
      <c r="L6" s="557"/>
      <c r="M6" s="557"/>
      <c r="N6" s="557"/>
    </row>
    <row r="7" spans="1:14" s="537" customFormat="1" ht="18.75">
      <c r="A7" s="557"/>
      <c r="B7" s="557"/>
      <c r="C7" s="557"/>
      <c r="D7" s="557"/>
      <c r="F7" s="583">
        <v>1</v>
      </c>
      <c r="G7" s="599" t="s">
        <v>470</v>
      </c>
      <c r="H7" s="571" t="str">
        <f>IF(dateCh="","",dateCh)</f>
        <v>23.09.2019</v>
      </c>
      <c r="I7" s="548" t="s">
        <v>471</v>
      </c>
      <c r="J7" s="582"/>
      <c r="K7" s="557"/>
      <c r="L7" s="557"/>
      <c r="M7" s="557"/>
      <c r="N7" s="557"/>
    </row>
    <row r="8" spans="1:14" s="537" customFormat="1" ht="45">
      <c r="A8" s="1396">
        <v>1</v>
      </c>
      <c r="B8" s="557"/>
      <c r="C8" s="557"/>
      <c r="D8" s="557"/>
      <c r="F8" s="583" t="e">
        <f ca="1">"2." &amp;mergeValue(A8)</f>
        <v>#NAME?</v>
      </c>
      <c r="G8" s="599" t="s">
        <v>472</v>
      </c>
      <c r="H8" s="571"/>
      <c r="I8" s="548" t="s">
        <v>567</v>
      </c>
      <c r="J8" s="582"/>
      <c r="K8" s="557"/>
      <c r="L8" s="557"/>
      <c r="M8" s="557"/>
      <c r="N8" s="557"/>
    </row>
    <row r="9" spans="1:14" s="537" customFormat="1" ht="22.5">
      <c r="A9" s="1396"/>
      <c r="B9" s="557"/>
      <c r="C9" s="557"/>
      <c r="D9" s="557"/>
      <c r="F9" s="583" t="e">
        <f ca="1">"3." &amp;mergeValue(A9)</f>
        <v>#NAME?</v>
      </c>
      <c r="G9" s="599" t="s">
        <v>473</v>
      </c>
      <c r="H9" s="571"/>
      <c r="I9" s="548" t="s">
        <v>565</v>
      </c>
      <c r="J9" s="582"/>
      <c r="K9" s="557"/>
      <c r="L9" s="557"/>
      <c r="M9" s="557"/>
      <c r="N9" s="557"/>
    </row>
    <row r="10" spans="1:14" s="537" customFormat="1" ht="22.5">
      <c r="A10" s="1396"/>
      <c r="B10" s="557"/>
      <c r="C10" s="557"/>
      <c r="D10" s="557"/>
      <c r="F10" s="583" t="e">
        <f ca="1">"4."&amp;mergeValue(A10)</f>
        <v>#NAME?</v>
      </c>
      <c r="G10" s="599" t="s">
        <v>474</v>
      </c>
      <c r="H10" s="572" t="s">
        <v>448</v>
      </c>
      <c r="I10" s="548"/>
      <c r="J10" s="582"/>
      <c r="K10" s="557"/>
      <c r="L10" s="557"/>
      <c r="M10" s="557"/>
      <c r="N10" s="557"/>
    </row>
    <row r="11" spans="1:14" s="537" customFormat="1" ht="18.75">
      <c r="A11" s="1396"/>
      <c r="B11" s="1396">
        <v>1</v>
      </c>
      <c r="C11" s="590"/>
      <c r="D11" s="590"/>
      <c r="F11" s="583" t="e">
        <f ca="1">"4."&amp;mergeValue(A11) &amp;"."&amp;mergeValue(B11)</f>
        <v>#NAME?</v>
      </c>
      <c r="G11" s="578" t="s">
        <v>569</v>
      </c>
      <c r="H11" s="571" t="str">
        <f>IF(region_name="","",region_name)</f>
        <v>Ленинградская область</v>
      </c>
      <c r="I11" s="548" t="s">
        <v>477</v>
      </c>
      <c r="J11" s="582"/>
      <c r="K11" s="557"/>
      <c r="L11" s="557"/>
      <c r="M11" s="557"/>
      <c r="N11" s="557"/>
    </row>
    <row r="12" spans="1:14" s="537" customFormat="1" ht="22.5">
      <c r="A12" s="1396"/>
      <c r="B12" s="1396"/>
      <c r="C12" s="1396">
        <v>1</v>
      </c>
      <c r="D12" s="590"/>
      <c r="F12" s="583" t="e">
        <f ca="1">"4."&amp;mergeValue(A12) &amp;"."&amp;mergeValue(B12)&amp;"."&amp;mergeValue(C12)</f>
        <v>#NAME?</v>
      </c>
      <c r="G12" s="589" t="s">
        <v>475</v>
      </c>
      <c r="H12" s="571"/>
      <c r="I12" s="548" t="s">
        <v>478</v>
      </c>
      <c r="J12" s="582"/>
      <c r="K12" s="557"/>
      <c r="L12" s="557"/>
      <c r="M12" s="557"/>
      <c r="N12" s="557"/>
    </row>
    <row r="13" spans="1:14" s="537" customFormat="1" ht="39" customHeight="1">
      <c r="A13" s="1396"/>
      <c r="B13" s="1396"/>
      <c r="C13" s="1396"/>
      <c r="D13" s="590">
        <v>1</v>
      </c>
      <c r="F13" s="583" t="e">
        <f ca="1">"4."&amp;mergeValue(A13) &amp;"."&amp;mergeValue(B13)&amp;"."&amp;mergeValue(C13)&amp;"."&amp;mergeValue(D13)</f>
        <v>#NAME?</v>
      </c>
      <c r="G13" s="600" t="s">
        <v>476</v>
      </c>
      <c r="H13" s="571"/>
      <c r="I13" s="1397" t="s">
        <v>568</v>
      </c>
      <c r="J13" s="582"/>
      <c r="K13" s="557"/>
      <c r="L13" s="557"/>
      <c r="M13" s="557"/>
      <c r="N13" s="557"/>
    </row>
    <row r="14" spans="1:14" s="537" customFormat="1" ht="18.75">
      <c r="A14" s="1396"/>
      <c r="B14" s="1396"/>
      <c r="C14" s="1396"/>
      <c r="D14" s="590"/>
      <c r="F14" s="586"/>
      <c r="G14" s="518" t="s">
        <v>4</v>
      </c>
      <c r="H14" s="591"/>
      <c r="I14" s="1397"/>
      <c r="J14" s="582"/>
      <c r="K14" s="557"/>
      <c r="L14" s="557"/>
      <c r="M14" s="557"/>
      <c r="N14" s="557"/>
    </row>
    <row r="15" spans="1:14" s="537" customFormat="1" ht="18.75">
      <c r="A15" s="1396"/>
      <c r="B15" s="1396"/>
      <c r="C15" s="590"/>
      <c r="D15" s="590"/>
      <c r="F15" s="601"/>
      <c r="G15" s="544" t="s">
        <v>400</v>
      </c>
      <c r="H15" s="602"/>
      <c r="I15" s="603"/>
      <c r="J15" s="582"/>
      <c r="K15" s="557"/>
      <c r="L15" s="557"/>
      <c r="M15" s="557"/>
      <c r="N15" s="557"/>
    </row>
    <row r="16" spans="1:14" s="537" customFormat="1" ht="18.75">
      <c r="A16" s="1396"/>
      <c r="B16" s="557"/>
      <c r="C16" s="557"/>
      <c r="D16" s="557"/>
      <c r="F16" s="586"/>
      <c r="G16" s="526" t="s">
        <v>482</v>
      </c>
      <c r="H16" s="587"/>
      <c r="I16" s="588"/>
      <c r="J16" s="582"/>
      <c r="K16" s="557"/>
      <c r="L16" s="557"/>
      <c r="M16" s="557"/>
      <c r="N16" s="557"/>
    </row>
    <row r="17" spans="1:14" s="537" customFormat="1" ht="18.75">
      <c r="A17" s="557"/>
      <c r="B17" s="557"/>
      <c r="C17" s="557"/>
      <c r="D17" s="557"/>
      <c r="F17" s="586"/>
      <c r="G17" s="533" t="s">
        <v>481</v>
      </c>
      <c r="H17" s="587"/>
      <c r="I17" s="588"/>
      <c r="J17" s="582"/>
      <c r="K17" s="557"/>
      <c r="L17" s="557"/>
      <c r="M17" s="557"/>
      <c r="N17" s="557"/>
    </row>
    <row r="18" spans="1:14" s="580" customFormat="1" ht="3" customHeight="1">
      <c r="A18" s="581"/>
      <c r="B18" s="581"/>
      <c r="C18" s="581"/>
      <c r="D18" s="581"/>
      <c r="F18" s="592"/>
      <c r="G18" s="593"/>
      <c r="H18" s="594"/>
      <c r="I18" s="595"/>
      <c r="J18" s="581"/>
      <c r="K18" s="581"/>
      <c r="L18" s="581"/>
      <c r="M18" s="581"/>
      <c r="N18" s="581"/>
    </row>
    <row r="19" spans="1:14" s="580" customFormat="1" ht="15" customHeight="1">
      <c r="A19" s="581"/>
      <c r="B19" s="581"/>
      <c r="C19" s="581"/>
      <c r="D19" s="581"/>
      <c r="F19" s="579"/>
      <c r="G19" s="1391" t="s">
        <v>570</v>
      </c>
      <c r="H19" s="1391"/>
      <c r="I19" s="561"/>
      <c r="J19" s="581"/>
      <c r="K19" s="581"/>
      <c r="L19" s="581"/>
      <c r="M19" s="581"/>
      <c r="N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8" width="10.5703125" style="552"/>
    <col min="29" max="16384" width="10.5703125" style="491"/>
  </cols>
  <sheetData>
    <row r="1" spans="1:28" hidden="1">
      <c r="Q1" s="550"/>
      <c r="R1" s="550"/>
    </row>
    <row r="2" spans="1:28" hidden="1">
      <c r="U2" s="550"/>
    </row>
    <row r="3" spans="1:28" hidden="1"/>
    <row r="4" spans="1:28" ht="3" customHeight="1">
      <c r="J4" s="497"/>
      <c r="K4" s="497"/>
      <c r="L4" s="492"/>
      <c r="M4" s="492"/>
      <c r="N4" s="492"/>
      <c r="O4" s="500"/>
      <c r="P4" s="500"/>
      <c r="Q4" s="500"/>
      <c r="R4" s="500"/>
      <c r="S4" s="500"/>
      <c r="T4" s="500"/>
      <c r="U4" s="500"/>
    </row>
    <row r="5" spans="1:28" ht="26.1" customHeight="1">
      <c r="J5" s="497"/>
      <c r="K5" s="497"/>
      <c r="L5" s="1413" t="s">
        <v>716</v>
      </c>
      <c r="M5" s="1413"/>
      <c r="N5" s="1413"/>
      <c r="O5" s="1413"/>
      <c r="P5" s="1413"/>
      <c r="Q5" s="1413"/>
      <c r="R5" s="1413"/>
      <c r="S5" s="1413"/>
      <c r="T5" s="1413"/>
      <c r="U5" s="631"/>
    </row>
    <row r="6" spans="1:28" ht="3" customHeight="1">
      <c r="J6" s="497"/>
      <c r="K6" s="497"/>
      <c r="L6" s="492"/>
      <c r="M6" s="492"/>
      <c r="N6" s="492"/>
      <c r="O6" s="496"/>
      <c r="P6" s="496"/>
      <c r="Q6" s="496"/>
      <c r="R6" s="496"/>
      <c r="S6" s="496"/>
      <c r="T6" s="496"/>
      <c r="U6" s="496"/>
      <c r="V6" s="500"/>
    </row>
    <row r="7" spans="1:28" s="744" customFormat="1" ht="5.25" hidden="1">
      <c r="A7" s="1113"/>
      <c r="B7" s="1113"/>
      <c r="C7" s="1113"/>
      <c r="D7" s="1113"/>
      <c r="E7" s="1113"/>
      <c r="F7" s="1113"/>
      <c r="G7" s="1113"/>
      <c r="H7" s="1113"/>
      <c r="L7" s="1162"/>
      <c r="M7" s="1039"/>
      <c r="O7" s="1419"/>
      <c r="P7" s="1419"/>
      <c r="Q7" s="1419"/>
      <c r="R7" s="1419"/>
      <c r="S7" s="1419"/>
      <c r="T7" s="1419"/>
      <c r="U7" s="778"/>
      <c r="V7" s="778"/>
      <c r="X7" s="1113"/>
      <c r="Y7" s="1113"/>
      <c r="Z7" s="1113"/>
      <c r="AA7" s="1113"/>
      <c r="AB7" s="1113"/>
    </row>
    <row r="8" spans="1:28"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7"/>
      <c r="O8" s="1420" t="str">
        <f>IF(datePr_ch="",IF(datePr="","",datePr),datePr_ch)</f>
        <v>19.09.2019</v>
      </c>
      <c r="P8" s="1420"/>
      <c r="Q8" s="1420"/>
      <c r="R8" s="1420"/>
      <c r="S8" s="1420"/>
      <c r="T8" s="1420"/>
      <c r="U8" s="549"/>
      <c r="V8" s="549"/>
      <c r="W8" s="487"/>
      <c r="X8" s="557"/>
      <c r="Y8" s="557"/>
      <c r="Z8" s="557"/>
      <c r="AA8" s="557"/>
      <c r="AB8" s="557"/>
    </row>
    <row r="9" spans="1:28"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7"/>
      <c r="O9" s="1420" t="str">
        <f>IF(numberPr_ch="",IF(numberPr="","",numberPr),numberPr_ch)</f>
        <v>01-13/38443</v>
      </c>
      <c r="P9" s="1420"/>
      <c r="Q9" s="1420"/>
      <c r="R9" s="1420"/>
      <c r="S9" s="1420"/>
      <c r="T9" s="1420"/>
      <c r="U9" s="549"/>
      <c r="V9" s="549"/>
      <c r="W9" s="487"/>
      <c r="X9" s="557"/>
      <c r="Y9" s="557"/>
      <c r="Z9" s="557"/>
      <c r="AA9" s="557"/>
      <c r="AB9" s="557"/>
    </row>
    <row r="10" spans="1:28" s="744" customFormat="1" ht="5.25" hidden="1">
      <c r="A10" s="1113"/>
      <c r="B10" s="1113"/>
      <c r="C10" s="1113"/>
      <c r="D10" s="1113"/>
      <c r="E10" s="1113"/>
      <c r="F10" s="1113"/>
      <c r="G10" s="1113"/>
      <c r="H10" s="1113"/>
      <c r="L10" s="1131"/>
      <c r="M10" s="1039"/>
      <c r="O10" s="1419"/>
      <c r="P10" s="1419"/>
      <c r="Q10" s="1419"/>
      <c r="R10" s="1419"/>
      <c r="S10" s="1419"/>
      <c r="T10" s="1419"/>
      <c r="U10" s="778"/>
      <c r="V10" s="778"/>
      <c r="X10" s="1113"/>
      <c r="Y10" s="1113"/>
      <c r="Z10" s="1113"/>
      <c r="AA10" s="1113"/>
      <c r="AB10" s="1113"/>
    </row>
    <row r="11" spans="1:28" s="537" customFormat="1" ht="11.25" hidden="1">
      <c r="A11" s="557"/>
      <c r="B11" s="557"/>
      <c r="C11" s="557"/>
      <c r="D11" s="557"/>
      <c r="E11" s="557"/>
      <c r="F11" s="557"/>
      <c r="G11" s="557"/>
      <c r="H11" s="557"/>
      <c r="L11" s="1414"/>
      <c r="M11" s="1414"/>
      <c r="N11" s="534"/>
      <c r="O11" s="549"/>
      <c r="P11" s="549"/>
      <c r="Q11" s="549"/>
      <c r="R11" s="549"/>
      <c r="S11" s="549"/>
      <c r="T11" s="549"/>
      <c r="U11" s="555" t="s">
        <v>370</v>
      </c>
      <c r="X11" s="557"/>
      <c r="Y11" s="557"/>
      <c r="Z11" s="557"/>
      <c r="AA11" s="557"/>
      <c r="AB11" s="557"/>
    </row>
    <row r="12" spans="1:28">
      <c r="J12" s="497"/>
      <c r="K12" s="497"/>
      <c r="L12" s="492"/>
      <c r="M12" s="492"/>
      <c r="N12" s="470"/>
      <c r="O12" s="1421"/>
      <c r="P12" s="1421"/>
      <c r="Q12" s="1421"/>
      <c r="R12" s="1421"/>
      <c r="S12" s="1421"/>
      <c r="T12" s="1421"/>
      <c r="U12" s="1421"/>
    </row>
    <row r="13" spans="1:28">
      <c r="J13" s="497"/>
      <c r="K13" s="497"/>
      <c r="L13" s="1350" t="s">
        <v>444</v>
      </c>
      <c r="M13" s="1350"/>
      <c r="N13" s="1350"/>
      <c r="O13" s="1350"/>
      <c r="P13" s="1350"/>
      <c r="Q13" s="1350"/>
      <c r="R13" s="1350"/>
      <c r="S13" s="1350"/>
      <c r="T13" s="1350"/>
      <c r="U13" s="1350"/>
      <c r="V13" s="1350"/>
      <c r="W13" s="1350" t="s">
        <v>445</v>
      </c>
    </row>
    <row r="14" spans="1:28" ht="14.25" customHeight="1">
      <c r="J14" s="497"/>
      <c r="K14" s="497"/>
      <c r="L14" s="1427" t="s">
        <v>90</v>
      </c>
      <c r="M14" s="1427" t="s">
        <v>601</v>
      </c>
      <c r="N14" s="628"/>
      <c r="O14" s="1428" t="s">
        <v>603</v>
      </c>
      <c r="P14" s="1429"/>
      <c r="Q14" s="1429"/>
      <c r="R14" s="1429"/>
      <c r="S14" s="1429"/>
      <c r="T14" s="1430"/>
      <c r="U14" s="1410" t="s">
        <v>338</v>
      </c>
      <c r="V14" s="1424" t="s">
        <v>273</v>
      </c>
      <c r="W14" s="1350"/>
    </row>
    <row r="15" spans="1:28" ht="14.25" customHeight="1">
      <c r="J15" s="497"/>
      <c r="K15" s="497"/>
      <c r="L15" s="1427"/>
      <c r="M15" s="1427"/>
      <c r="N15" s="629"/>
      <c r="O15" s="1433" t="s">
        <v>577</v>
      </c>
      <c r="P15" s="1431" t="s">
        <v>269</v>
      </c>
      <c r="Q15" s="1432"/>
      <c r="R15" s="1407" t="s">
        <v>614</v>
      </c>
      <c r="S15" s="1408"/>
      <c r="T15" s="1409"/>
      <c r="U15" s="1411"/>
      <c r="V15" s="1425"/>
      <c r="W15" s="1350"/>
    </row>
    <row r="16" spans="1:28" ht="33.75" customHeight="1">
      <c r="J16" s="497"/>
      <c r="K16" s="497"/>
      <c r="L16" s="1427"/>
      <c r="M16" s="1427"/>
      <c r="N16" s="630"/>
      <c r="O16" s="1434"/>
      <c r="P16" s="503" t="s">
        <v>578</v>
      </c>
      <c r="Q16" s="503" t="s">
        <v>6</v>
      </c>
      <c r="R16" s="504" t="s">
        <v>272</v>
      </c>
      <c r="S16" s="1422" t="s">
        <v>271</v>
      </c>
      <c r="T16" s="1423"/>
      <c r="U16" s="1412"/>
      <c r="V16" s="1426"/>
      <c r="W16" s="1350"/>
    </row>
    <row r="17" spans="1:28">
      <c r="J17" s="497"/>
      <c r="K17" s="536">
        <v>1</v>
      </c>
      <c r="L17" s="614" t="s">
        <v>91</v>
      </c>
      <c r="M17" s="614" t="s">
        <v>47</v>
      </c>
      <c r="N17" s="616" t="str">
        <f ca="1">OFFSET(N17,0,-1)</f>
        <v>2</v>
      </c>
      <c r="O17" s="615">
        <f ca="1">OFFSET(O17,0,-1)+1</f>
        <v>3</v>
      </c>
      <c r="P17" s="615">
        <f ca="1">OFFSET(P17,0,-1)+1</f>
        <v>4</v>
      </c>
      <c r="Q17" s="615">
        <f ca="1">OFFSET(Q17,0,-1)+1</f>
        <v>5</v>
      </c>
      <c r="R17" s="615">
        <f ca="1">OFFSET(R17,0,-1)+1</f>
        <v>6</v>
      </c>
      <c r="S17" s="1415">
        <f ca="1">OFFSET(S17,0,-1)+1</f>
        <v>7</v>
      </c>
      <c r="T17" s="1415"/>
      <c r="U17" s="615">
        <f ca="1">OFFSET(U17,0,-2)+1</f>
        <v>8</v>
      </c>
      <c r="V17" s="616">
        <f ca="1">OFFSET(V17,0,-1)</f>
        <v>8</v>
      </c>
      <c r="W17" s="615">
        <f ca="1">OFFSET(W17,0,-1)+1</f>
        <v>9</v>
      </c>
    </row>
    <row r="18" spans="1:28" ht="22.5">
      <c r="A18" s="1398">
        <v>1</v>
      </c>
      <c r="B18" s="793"/>
      <c r="C18" s="793"/>
      <c r="D18" s="793"/>
      <c r="E18" s="794"/>
      <c r="F18" s="795"/>
      <c r="G18" s="795"/>
      <c r="H18" s="795"/>
      <c r="I18" s="796"/>
      <c r="J18" s="791"/>
      <c r="K18" s="798"/>
      <c r="L18" s="560" t="e">
        <f ca="1">mergeValue(A18)</f>
        <v>#NAME?</v>
      </c>
      <c r="M18" s="608" t="s">
        <v>19</v>
      </c>
      <c r="N18" s="613"/>
      <c r="O18" s="1399"/>
      <c r="P18" s="1399"/>
      <c r="Q18" s="1399"/>
      <c r="R18" s="1399"/>
      <c r="S18" s="1399"/>
      <c r="T18" s="1399"/>
      <c r="U18" s="1399"/>
      <c r="V18" s="1399"/>
      <c r="W18" s="597" t="s">
        <v>717</v>
      </c>
      <c r="Y18" s="556"/>
      <c r="Z18" s="556" t="str">
        <f t="shared" ref="Z18:Z31" si="0">IF(M18="","",M18 )</f>
        <v>Наименование тарифа</v>
      </c>
      <c r="AA18" s="556"/>
      <c r="AB18" s="556"/>
    </row>
    <row r="19" spans="1:28" ht="22.5">
      <c r="A19" s="1398"/>
      <c r="B19" s="1398">
        <v>1</v>
      </c>
      <c r="C19" s="793"/>
      <c r="D19" s="793"/>
      <c r="E19" s="795"/>
      <c r="F19" s="795"/>
      <c r="G19" s="795"/>
      <c r="H19" s="795"/>
      <c r="I19" s="790"/>
      <c r="J19" s="789"/>
      <c r="K19" s="792"/>
      <c r="L19" s="560" t="e">
        <f ca="1">mergeValue(A19) &amp;"."&amp; mergeValue(B19)</f>
        <v>#NAME?</v>
      </c>
      <c r="M19" s="514" t="s">
        <v>15</v>
      </c>
      <c r="N19" s="613"/>
      <c r="O19" s="1399"/>
      <c r="P19" s="1399"/>
      <c r="Q19" s="1399"/>
      <c r="R19" s="1399"/>
      <c r="S19" s="1399"/>
      <c r="T19" s="1399"/>
      <c r="U19" s="1399"/>
      <c r="V19" s="1399"/>
      <c r="W19" s="597" t="s">
        <v>458</v>
      </c>
      <c r="Y19" s="556"/>
      <c r="Z19" s="556" t="str">
        <f t="shared" si="0"/>
        <v>Территория действия тарифа</v>
      </c>
      <c r="AA19" s="556"/>
      <c r="AB19" s="556"/>
    </row>
    <row r="20" spans="1:28" ht="22.5">
      <c r="A20" s="1398"/>
      <c r="B20" s="1398"/>
      <c r="C20" s="1398">
        <v>1</v>
      </c>
      <c r="D20" s="793"/>
      <c r="E20" s="795"/>
      <c r="F20" s="795"/>
      <c r="G20" s="795"/>
      <c r="H20" s="795"/>
      <c r="I20" s="797"/>
      <c r="J20" s="789"/>
      <c r="K20" s="792"/>
      <c r="L20" s="560" t="e">
        <f ca="1">mergeValue(A20) &amp;"."&amp; mergeValue(B20)&amp;"."&amp; mergeValue(C20)</f>
        <v>#NAME?</v>
      </c>
      <c r="M20" s="515" t="s">
        <v>7</v>
      </c>
      <c r="N20" s="613"/>
      <c r="O20" s="1399"/>
      <c r="P20" s="1399"/>
      <c r="Q20" s="1399"/>
      <c r="R20" s="1399"/>
      <c r="S20" s="1399"/>
      <c r="T20" s="1399"/>
      <c r="U20" s="1399"/>
      <c r="V20" s="1399"/>
      <c r="W20" s="597" t="s">
        <v>599</v>
      </c>
      <c r="Y20" s="556"/>
      <c r="Z20" s="556" t="str">
        <f t="shared" si="0"/>
        <v xml:space="preserve">Наименование системы теплоснабжения </v>
      </c>
      <c r="AA20" s="556"/>
      <c r="AB20" s="556"/>
    </row>
    <row r="21" spans="1:28" ht="22.5">
      <c r="A21" s="1398"/>
      <c r="B21" s="1398"/>
      <c r="C21" s="1398"/>
      <c r="D21" s="1398">
        <v>1</v>
      </c>
      <c r="E21" s="795"/>
      <c r="F21" s="795"/>
      <c r="G21" s="795"/>
      <c r="H21" s="795"/>
      <c r="I21" s="797"/>
      <c r="J21" s="789"/>
      <c r="K21" s="792"/>
      <c r="L21" s="560" t="e">
        <f ca="1">mergeValue(A21) &amp;"."&amp; mergeValue(B21)&amp;"."&amp; mergeValue(C21)&amp;"."&amp; mergeValue(D21)</f>
        <v>#NAME?</v>
      </c>
      <c r="M21" s="516" t="s">
        <v>21</v>
      </c>
      <c r="N21" s="613"/>
      <c r="O21" s="1399"/>
      <c r="P21" s="1399"/>
      <c r="Q21" s="1399"/>
      <c r="R21" s="1399"/>
      <c r="S21" s="1399"/>
      <c r="T21" s="1399"/>
      <c r="U21" s="1399"/>
      <c r="V21" s="1399"/>
      <c r="W21" s="597" t="s">
        <v>600</v>
      </c>
      <c r="Y21" s="556"/>
      <c r="Z21" s="556" t="str">
        <f t="shared" si="0"/>
        <v xml:space="preserve">Источник тепловой энергии  </v>
      </c>
      <c r="AA21" s="556"/>
      <c r="AB21" s="556"/>
    </row>
    <row r="22" spans="1:28" ht="78.75">
      <c r="A22" s="1398"/>
      <c r="B22" s="1398"/>
      <c r="C22" s="1398"/>
      <c r="D22" s="1398"/>
      <c r="E22" s="1398">
        <v>1</v>
      </c>
      <c r="F22" s="795"/>
      <c r="G22" s="795"/>
      <c r="H22" s="793">
        <v>1</v>
      </c>
      <c r="I22" s="1398">
        <v>1</v>
      </c>
      <c r="J22" s="795"/>
      <c r="K22" s="800"/>
      <c r="L22" s="560" t="e">
        <f ca="1">mergeValue(A22) &amp;"."&amp; mergeValue(B22)&amp;"."&amp; mergeValue(C22)&amp;"."&amp; mergeValue(D22)&amp;"."&amp; mergeValue(E22)</f>
        <v>#NAME?</v>
      </c>
      <c r="M22" s="522" t="s">
        <v>8</v>
      </c>
      <c r="N22" s="613"/>
      <c r="O22" s="1400"/>
      <c r="P22" s="1400"/>
      <c r="Q22" s="1400"/>
      <c r="R22" s="1400"/>
      <c r="S22" s="1400"/>
      <c r="T22" s="1400"/>
      <c r="U22" s="1400"/>
      <c r="V22" s="1400"/>
      <c r="W22" s="597" t="s">
        <v>718</v>
      </c>
      <c r="Y22" s="556"/>
      <c r="Z22" s="556" t="str">
        <f t="shared" si="0"/>
        <v>Схема подключения теплопотребляющей установки к коллектору источника тепловой энергии</v>
      </c>
      <c r="AA22" s="556"/>
      <c r="AB22" s="556"/>
    </row>
    <row r="23" spans="1:28" ht="33.75">
      <c r="A23" s="1398"/>
      <c r="B23" s="1398"/>
      <c r="C23" s="1398"/>
      <c r="D23" s="1398"/>
      <c r="E23" s="1398"/>
      <c r="F23" s="1398">
        <v>1</v>
      </c>
      <c r="G23" s="793"/>
      <c r="H23" s="793"/>
      <c r="I23" s="1398"/>
      <c r="J23" s="1398">
        <v>1</v>
      </c>
      <c r="K23" s="801"/>
      <c r="L23" s="560" t="e">
        <f ca="1">mergeValue(A23) &amp;"."&amp; mergeValue(B23)&amp;"."&amp; mergeValue(C23)&amp;"."&amp; mergeValue(D23)&amp;"."&amp; mergeValue(E23)&amp;"."&amp; mergeValue(F23)</f>
        <v>#NAME?</v>
      </c>
      <c r="M23" s="523" t="s">
        <v>9</v>
      </c>
      <c r="N23" s="613"/>
      <c r="O23" s="1401"/>
      <c r="P23" s="1402"/>
      <c r="Q23" s="1402"/>
      <c r="R23" s="1402"/>
      <c r="S23" s="1402"/>
      <c r="T23" s="1402"/>
      <c r="U23" s="1402"/>
      <c r="V23" s="1403"/>
      <c r="W23" s="597" t="s">
        <v>719</v>
      </c>
      <c r="Y23" s="556"/>
      <c r="Z23" s="556" t="str">
        <f t="shared" si="0"/>
        <v>Группа потребителей</v>
      </c>
      <c r="AA23" s="556"/>
      <c r="AB23" s="556"/>
    </row>
    <row r="24" spans="1:28" ht="122.1" customHeight="1">
      <c r="A24" s="1398"/>
      <c r="B24" s="1398"/>
      <c r="C24" s="1398"/>
      <c r="D24" s="1398"/>
      <c r="E24" s="1398"/>
      <c r="F24" s="1398"/>
      <c r="G24" s="793">
        <v>1</v>
      </c>
      <c r="H24" s="793"/>
      <c r="I24" s="1398"/>
      <c r="J24" s="1398"/>
      <c r="K24" s="801">
        <v>1</v>
      </c>
      <c r="L24" s="560" t="e">
        <f ca="1">mergeValue(A24) &amp;"."&amp; mergeValue(B24)&amp;"."&amp; mergeValue(C24)&amp;"."&amp; mergeValue(D24)&amp;"."&amp; mergeValue(E24)&amp;"."&amp; mergeValue(F24)&amp;"."&amp; mergeValue(G24)</f>
        <v>#NAME?</v>
      </c>
      <c r="M24" s="1081"/>
      <c r="N24" s="613"/>
      <c r="O24" s="530"/>
      <c r="P24" s="530"/>
      <c r="Q24" s="1033"/>
      <c r="R24" s="1404"/>
      <c r="S24" s="1406" t="s">
        <v>82</v>
      </c>
      <c r="T24" s="1405"/>
      <c r="U24" s="1406" t="s">
        <v>83</v>
      </c>
      <c r="V24" s="530"/>
      <c r="W24" s="1416" t="s">
        <v>720</v>
      </c>
      <c r="X24" s="552" t="e">
        <f ca="1">strCheckDate(O25:V25)</f>
        <v>#NAME?</v>
      </c>
      <c r="Y24" s="556"/>
      <c r="Z24" s="556" t="str">
        <f t="shared" si="0"/>
        <v/>
      </c>
      <c r="AA24" s="556"/>
      <c r="AB24" s="556"/>
    </row>
    <row r="25" spans="1:28" ht="11.25" hidden="1">
      <c r="A25" s="1398"/>
      <c r="B25" s="1398"/>
      <c r="C25" s="1398"/>
      <c r="D25" s="1398"/>
      <c r="E25" s="1398"/>
      <c r="F25" s="1398"/>
      <c r="G25" s="793"/>
      <c r="H25" s="793"/>
      <c r="I25" s="1398"/>
      <c r="J25" s="1398"/>
      <c r="K25" s="801"/>
      <c r="L25" s="567"/>
      <c r="M25" s="613"/>
      <c r="N25" s="613"/>
      <c r="O25" s="530"/>
      <c r="P25" s="530"/>
      <c r="Q25" s="551" t="str">
        <f>R24 &amp; "-" &amp; T24</f>
        <v>-</v>
      </c>
      <c r="R25" s="1405"/>
      <c r="S25" s="1406"/>
      <c r="T25" s="1405"/>
      <c r="U25" s="1406"/>
      <c r="V25" s="530"/>
      <c r="W25" s="1417"/>
      <c r="Y25" s="556"/>
      <c r="Z25" s="556" t="str">
        <f t="shared" si="0"/>
        <v/>
      </c>
      <c r="AA25" s="556"/>
      <c r="AB25" s="556"/>
    </row>
    <row r="26" spans="1:28" ht="15" customHeight="1">
      <c r="A26" s="1398"/>
      <c r="B26" s="1398"/>
      <c r="C26" s="1398"/>
      <c r="D26" s="1398"/>
      <c r="E26" s="1398"/>
      <c r="F26" s="1398"/>
      <c r="G26" s="795"/>
      <c r="H26" s="793"/>
      <c r="I26" s="1398"/>
      <c r="J26" s="1398"/>
      <c r="K26" s="800"/>
      <c r="L26" s="506"/>
      <c r="M26" s="525" t="s">
        <v>24</v>
      </c>
      <c r="N26" s="532"/>
      <c r="O26" s="532"/>
      <c r="P26" s="532"/>
      <c r="Q26" s="532"/>
      <c r="R26" s="532"/>
      <c r="S26" s="532"/>
      <c r="T26" s="532"/>
      <c r="U26" s="532"/>
      <c r="V26" s="528"/>
      <c r="W26" s="1418"/>
      <c r="Y26" s="556"/>
      <c r="Z26" s="556" t="str">
        <f t="shared" si="0"/>
        <v>Добавить вид теплоносителя (параметры теплоносителя)</v>
      </c>
      <c r="AA26" s="556"/>
      <c r="AB26" s="556"/>
    </row>
    <row r="27" spans="1:28" ht="15" customHeight="1">
      <c r="A27" s="1398"/>
      <c r="B27" s="1398"/>
      <c r="C27" s="1398"/>
      <c r="D27" s="1398"/>
      <c r="E27" s="1398"/>
      <c r="F27" s="795"/>
      <c r="G27" s="795"/>
      <c r="H27" s="793"/>
      <c r="I27" s="1398"/>
      <c r="J27" s="795"/>
      <c r="K27" s="800"/>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row>
    <row r="28" spans="1:28" ht="15" customHeight="1">
      <c r="A28" s="1398"/>
      <c r="B28" s="1398"/>
      <c r="C28" s="1398"/>
      <c r="D28" s="1398"/>
      <c r="E28" s="799"/>
      <c r="F28" s="795"/>
      <c r="G28" s="795"/>
      <c r="H28" s="795"/>
      <c r="I28" s="791"/>
      <c r="J28" s="788"/>
      <c r="K28" s="798"/>
      <c r="L28" s="506"/>
      <c r="M28" s="519" t="s">
        <v>11</v>
      </c>
      <c r="N28" s="532"/>
      <c r="O28" s="532"/>
      <c r="P28" s="532"/>
      <c r="Q28" s="532"/>
      <c r="R28" s="532"/>
      <c r="S28" s="532"/>
      <c r="T28" s="532"/>
      <c r="U28" s="531"/>
      <c r="V28" s="532"/>
      <c r="W28" s="632"/>
      <c r="Y28" s="556"/>
      <c r="Z28" s="556" t="str">
        <f t="shared" si="0"/>
        <v>Добавить схему подключения</v>
      </c>
      <c r="AA28" s="556"/>
      <c r="AB28" s="556"/>
    </row>
    <row r="29" spans="1:28" ht="15" customHeight="1">
      <c r="A29" s="1398"/>
      <c r="B29" s="1398"/>
      <c r="C29" s="1398"/>
      <c r="D29" s="799"/>
      <c r="E29" s="799"/>
      <c r="F29" s="795"/>
      <c r="G29" s="795"/>
      <c r="H29" s="795"/>
      <c r="I29" s="791"/>
      <c r="J29" s="788"/>
      <c r="K29" s="798"/>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row>
    <row r="30" spans="1:28" ht="15" customHeight="1">
      <c r="A30" s="1398"/>
      <c r="B30" s="1398"/>
      <c r="C30" s="799"/>
      <c r="D30" s="799"/>
      <c r="E30" s="799"/>
      <c r="F30" s="799"/>
      <c r="G30" s="804"/>
      <c r="H30" s="791"/>
      <c r="I30" s="802"/>
      <c r="J30" s="788"/>
      <c r="K30" s="803"/>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row>
    <row r="31" spans="1:28" ht="15" customHeight="1">
      <c r="A31" s="1398"/>
      <c r="B31" s="799"/>
      <c r="C31" s="799"/>
      <c r="D31" s="799"/>
      <c r="E31" s="799"/>
      <c r="F31" s="799"/>
      <c r="G31" s="804"/>
      <c r="H31" s="791"/>
      <c r="I31" s="791"/>
      <c r="J31" s="788"/>
      <c r="K31" s="798"/>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row>
    <row r="32" spans="1:28" s="490" customFormat="1" ht="15" customHeight="1">
      <c r="A32" s="787"/>
      <c r="B32" s="787"/>
      <c r="C32" s="787"/>
      <c r="D32" s="787"/>
      <c r="E32" s="787"/>
      <c r="F32" s="787"/>
      <c r="G32" s="787"/>
      <c r="H32" s="787"/>
      <c r="I32" s="787"/>
      <c r="J32" s="787"/>
      <c r="K32" s="787"/>
      <c r="L32" s="461"/>
      <c r="M32" s="533" t="s">
        <v>307</v>
      </c>
      <c r="N32" s="532"/>
      <c r="O32" s="532"/>
      <c r="P32" s="532"/>
      <c r="Q32" s="532"/>
      <c r="R32" s="532"/>
      <c r="S32" s="532"/>
      <c r="T32" s="532"/>
      <c r="U32" s="531"/>
      <c r="V32" s="532"/>
      <c r="W32" s="632"/>
      <c r="X32" s="554"/>
      <c r="Y32" s="554"/>
      <c r="Z32" s="554"/>
      <c r="AA32" s="554"/>
      <c r="AB32" s="554"/>
    </row>
    <row r="33" spans="1:28" ht="11.25">
      <c r="A33" s="491"/>
      <c r="B33" s="491"/>
      <c r="C33" s="491"/>
      <c r="D33" s="491"/>
      <c r="E33" s="491"/>
      <c r="F33" s="491"/>
      <c r="G33" s="491"/>
      <c r="H33" s="491"/>
      <c r="I33" s="491"/>
      <c r="J33" s="491"/>
      <c r="K33" s="491"/>
      <c r="X33" s="491"/>
      <c r="Y33" s="491"/>
      <c r="Z33" s="491"/>
      <c r="AA33" s="491"/>
      <c r="AB33" s="491"/>
    </row>
    <row r="34" spans="1:28" ht="89.25" customHeight="1">
      <c r="L34" s="1">
        <v>1</v>
      </c>
      <c r="M34" s="1391" t="s">
        <v>721</v>
      </c>
      <c r="N34" s="1391"/>
      <c r="O34" s="1391"/>
      <c r="P34" s="1391"/>
      <c r="Q34" s="1391"/>
      <c r="R34" s="1391"/>
      <c r="S34" s="1391"/>
      <c r="T34" s="1391"/>
      <c r="U34" s="1391"/>
      <c r="V34" s="1391"/>
      <c r="W34" s="1391"/>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392" t="s">
        <v>469</v>
      </c>
      <c r="G2" s="1393"/>
      <c r="H2" s="1394"/>
      <c r="I2" s="406"/>
    </row>
    <row r="3" spans="1:20" ht="3" customHeight="1"/>
    <row r="4" spans="1:20" s="182" customFormat="1" ht="11.25">
      <c r="A4" s="206"/>
      <c r="B4" s="206"/>
      <c r="C4" s="206"/>
      <c r="D4" s="206"/>
      <c r="F4" s="1350" t="s">
        <v>444</v>
      </c>
      <c r="G4" s="1350"/>
      <c r="H4" s="1350"/>
      <c r="I4" s="139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39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23.09.2019</v>
      </c>
      <c r="I7" s="188" t="s">
        <v>471</v>
      </c>
      <c r="J7" s="311"/>
      <c r="K7" s="206"/>
      <c r="L7" s="206"/>
      <c r="M7" s="206"/>
      <c r="N7" s="206"/>
      <c r="O7" s="206"/>
      <c r="P7" s="206"/>
      <c r="Q7" s="206"/>
      <c r="R7" s="206"/>
      <c r="S7" s="206"/>
      <c r="T7" s="206"/>
    </row>
    <row r="8" spans="1:20" s="182" customFormat="1" ht="45">
      <c r="A8" s="139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39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39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396"/>
      <c r="B11" s="1396">
        <v>1</v>
      </c>
      <c r="C11" s="320"/>
      <c r="D11" s="320"/>
      <c r="F11" s="312" t="e">
        <f ca="1">"4."&amp;mergeValue(A11) &amp;"."&amp;mergeValue(B11)</f>
        <v>#NAME?</v>
      </c>
      <c r="G11" s="304" t="s">
        <v>569</v>
      </c>
      <c r="H11" s="297" t="str">
        <f>IF(region_name="","",region_name)</f>
        <v>Ленинградская область</v>
      </c>
      <c r="I11" s="188" t="s">
        <v>477</v>
      </c>
      <c r="J11" s="311"/>
      <c r="K11" s="206"/>
      <c r="L11" s="206"/>
      <c r="M11" s="206"/>
      <c r="N11" s="206"/>
      <c r="O11" s="206"/>
      <c r="P11" s="206"/>
      <c r="Q11" s="206"/>
      <c r="R11" s="206"/>
      <c r="S11" s="206"/>
      <c r="T11" s="206"/>
    </row>
    <row r="12" spans="1:20" s="182" customFormat="1" ht="22.5">
      <c r="A12" s="1396"/>
      <c r="B12" s="1396"/>
      <c r="C12" s="139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396"/>
      <c r="B13" s="1396"/>
      <c r="C13" s="1396"/>
      <c r="D13" s="320">
        <v>1</v>
      </c>
      <c r="F13" s="312" t="e">
        <f ca="1">"4."&amp;mergeValue(A13) &amp;"."&amp;mergeValue(B13)&amp;"."&amp;mergeValue(C13)&amp;"."&amp;mergeValue(D13)</f>
        <v>#NAME?</v>
      </c>
      <c r="G13" s="391" t="s">
        <v>476</v>
      </c>
      <c r="H13" s="297"/>
      <c r="I13" s="1397" t="s">
        <v>568</v>
      </c>
      <c r="J13" s="311"/>
      <c r="K13" s="206"/>
      <c r="L13" s="206"/>
      <c r="M13" s="206"/>
      <c r="N13" s="206"/>
      <c r="O13" s="206"/>
      <c r="P13" s="206"/>
      <c r="Q13" s="206"/>
      <c r="R13" s="206"/>
      <c r="S13" s="206"/>
      <c r="T13" s="206"/>
    </row>
    <row r="14" spans="1:20" s="182" customFormat="1" ht="18.75">
      <c r="A14" s="1396"/>
      <c r="B14" s="1396"/>
      <c r="C14" s="1396"/>
      <c r="D14" s="320"/>
      <c r="F14" s="314"/>
      <c r="G14" s="143" t="s">
        <v>4</v>
      </c>
      <c r="H14" s="319"/>
      <c r="I14" s="1397"/>
      <c r="J14" s="311"/>
      <c r="K14" s="206"/>
      <c r="L14" s="206"/>
      <c r="M14" s="206"/>
      <c r="N14" s="206"/>
      <c r="O14" s="206"/>
      <c r="P14" s="206"/>
      <c r="Q14" s="206"/>
      <c r="R14" s="206"/>
      <c r="S14" s="206"/>
      <c r="T14" s="206"/>
    </row>
    <row r="15" spans="1:20" s="182" customFormat="1" ht="18.75">
      <c r="A15" s="1396"/>
      <c r="B15" s="1396"/>
      <c r="C15" s="320"/>
      <c r="D15" s="320"/>
      <c r="F15" s="392"/>
      <c r="G15" s="187" t="s">
        <v>400</v>
      </c>
      <c r="H15" s="393"/>
      <c r="I15" s="394"/>
      <c r="J15" s="311"/>
      <c r="K15" s="206"/>
      <c r="L15" s="206"/>
      <c r="M15" s="206"/>
      <c r="N15" s="206"/>
      <c r="O15" s="206"/>
      <c r="P15" s="206"/>
      <c r="Q15" s="206"/>
      <c r="R15" s="206"/>
      <c r="S15" s="206"/>
      <c r="T15" s="206"/>
    </row>
    <row r="16" spans="1:20" s="182" customFormat="1" ht="18.75">
      <c r="A16" s="139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391" t="s">
        <v>570</v>
      </c>
      <c r="H19" s="139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799</vt:i4>
      </vt:variant>
    </vt:vector>
  </HeadingPairs>
  <TitlesOfParts>
    <vt:vector size="81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Т-гор.вода</vt:lpstr>
      <vt:lpstr>Форма 4.10.4 | Т-гор.вода</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Васильев Руслан Юрьевич</cp:lastModifiedBy>
  <cp:lastPrinted>2019-09-23T12:10:41Z</cp:lastPrinted>
  <dcterms:created xsi:type="dcterms:W3CDTF">2004-05-21T07:18:45Z</dcterms:created>
  <dcterms:modified xsi:type="dcterms:W3CDTF">2019-10-03T12:14:17Z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