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0" yWindow="0" windowWidth="25200" windowHeight="1188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r:id="rId28"/>
    <sheet name="Форма 4.2.4 | Т-подкл" sheetId="633"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4"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тарифов'!$F$20:$F$52</definedName>
    <definedName name="add_CS_List05_1">'Форма 1.0.1 | Т-ТЭ | &gt;=25МВт'!$G$17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3">'Форма 4.2.1 | Т-ТЭ | предел'!$M$32</definedName>
    <definedName name="add_CT_3_i">'Форма 4.2.1 | Т-ТЭ | индикат'!$M$32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3">'Форма 4.2.1 | Т-ТЭ | предел'!$M$33</definedName>
    <definedName name="add_MO_3_i">'Форма 4.2.1 | Т-ТЭ | индикат'!$M$33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Т-гор.вода'!$M$26</definedName>
    <definedName name="add_Rate_1">'Форма 4.2.1 | Т-ТЭ | &gt;=25МВт'!$M$32</definedName>
    <definedName name="add_Rate_3">'Форма 4.2.1 | Т-ТЭ | предел'!$M$34</definedName>
    <definedName name="add_Rate_3_i">'Форма 4.2.1 | Т-ТЭ | индикат'!$M$34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3">'Форма 4.2.1 | Т-ТЭ | предел'!$M$31</definedName>
    <definedName name="add_Warm_3_i">'Форма 4.2.1 | Т-ТЭ | индикат'!$M$31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тарифов'!$E$20:$W$52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Т-подкл'!$M$19:$AG$43</definedName>
    <definedName name="checkCell_List06_10_double_date">'Форма 4.2.4 | Т-подкл'!$AH$19:$AH$43</definedName>
    <definedName name="checkCell_List06_10_plata">'Форма 4.2.4 | Т-подкл'!$Z$15:$AA$43</definedName>
    <definedName name="checkCell_List06_10_unique">'Форма 4.2.4 | Т-подкл'!$AI$19:$AI$43</definedName>
    <definedName name="checkCell_List06_13">'Форма 4.2.1 | Т-ТЭ | потр'!$M$18:$CH$42</definedName>
    <definedName name="checkCell_List06_13_double_date">'Форма 4.2.1 | Т-ТЭ | потр'!$CI$18:$CI$42</definedName>
    <definedName name="checkCell_List06_13_unique_t">'Форма 4.2.1 | Т-ТЭ | потр'!$M$18:$M$42</definedName>
    <definedName name="checkCell_List06_13_unique_t1">'Форма 4.2.1 | Т-ТЭ | потр'!$CJ$18:$CJ$42</definedName>
    <definedName name="checkCell_List06_2">'Форма 4.2.1 | Т-ТЭ | ТСО'!$M$18:$CH$36</definedName>
    <definedName name="checkCell_List06_2_double_date">'Форма 4.2.1 | Т-ТЭ | ТСО'!$CI$18:$CI$36</definedName>
    <definedName name="checkCell_List06_2_unique_t">'Форма 4.2.1 | Т-ТЭ | ТСО'!$M$18:$M$36</definedName>
    <definedName name="checkCell_List06_2_unique_t1">'Форма 4.2.1 | Т-ТЭ | ТСО'!$CJ$18:$CJ$36</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Т-ТН'!$M$18:$CH$28</definedName>
    <definedName name="checkCell_List06_4_double_date">'Форма 4.2.2 | Т-ТН'!$CI$18:$CI$28</definedName>
    <definedName name="checkCell_List06_4_unique_t">'Форма 4.2.2 | Т-ТН'!$M$18:$M$28</definedName>
    <definedName name="checkCell_List06_4_unique_t1">'Форма 4.2.2 | Т-ТН'!$CJ$18:$CJ$28</definedName>
    <definedName name="checkCell_List06_5">'Форма 4.2.3 | Т-гор.вода'!$M$18:$EF$39</definedName>
    <definedName name="checkCell_List06_5_double_date">'Форма 4.2.3 | Т-гор.вода'!$EG$18:$EG$39</definedName>
    <definedName name="checkCell_List06_5_unique_t">'Форма 4.2.3 | Т-гор.вода'!$M$18:$M$39</definedName>
    <definedName name="checkCell_List06_5_unique_t1">'Форма 4.2.3 | Т-гор.вода'!$EH$18:$EH$39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Т-подкл(инд)'!$M$19:$X$30</definedName>
    <definedName name="checkCell_List06_9_double_date">'Форма 4.2.5 | Т-подкл(инд)'!$Y$19:$Y$30</definedName>
    <definedName name="checkCell_List06_9_plata">'Форма 4.2.5 | Т-подкл(инд)'!$Q$15:$R$30</definedName>
    <definedName name="checkCell_List07">'Сведения об изменении'!$D$11:$E$13</definedName>
    <definedName name="checkCell_List11">'Форма 4.7'!$D$10:$G$24</definedName>
    <definedName name="checkCells_List05_1">'Форма 1.0.1 | Т-ТЭ | &gt;=25МВт'!$F$7:$I$17</definedName>
    <definedName name="checkCells_List05_10">'Форма 1.0.1 | Т-подкл'!$F$7:$I$13</definedName>
    <definedName name="checkCells_List05_11">'Форма 1.0.1 | Форма 4.7'!$F$7:$I$43</definedName>
    <definedName name="checkCells_List05_13">'Форма 1.0.1 | Т-ТЭ | потр'!$F$7:$I$13</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et_union_hor!$O$237:$CG$242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et_union_hor!$O$49:$CG$54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et_union_hor!$O$85:$CG$90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et_union_hor!$O$103:$EE$108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et_union_hor!$CG$237:$CG$250</definedName>
    <definedName name="et_pIns_List06_2_Period">et_union_hor!$CG$49:$CG$62</definedName>
    <definedName name="et_pIns_List06_3_i_Period">et_union_hor!$V$219:$V$232</definedName>
    <definedName name="et_pIns_List06_3_Period">et_union_hor!$V$67:$V$80</definedName>
    <definedName name="et_pIns_List06_4_Period">et_union_hor!$CG$85:$CG$98</definedName>
    <definedName name="et_pIns_List06_5_Period">et_union_hor!$EE$103:$EE$119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Т-подкл'!$V$18:$V$43</definedName>
    <definedName name="flagIndicat_List06_3">'Форма 4.2.1 | Т-ТЭ | предел'!$O$7</definedName>
    <definedName name="flagMO">'Перечень тарифов'!$K$20:$K$52</definedName>
    <definedName name="flagSource">'Перечень тарифов'!$S$20:$S$52</definedName>
    <definedName name="flagST">'Перечень тарифов'!$O$20:$O$52</definedName>
    <definedName name="flagTN">'Форма 4.2.4 | Т-подкл'!$N$18:$N$43</definedName>
    <definedName name="flagTS">'Форма 4.2.4 | Т-подкл'!$R$18:$R$43</definedName>
    <definedName name="flagTwoTariff">'Перечень тарифов'!$G$20:$G$52</definedName>
    <definedName name="flagUsedTer_List01">Территории!$P$11:$P$15</definedName>
    <definedName name="group_rates">'Перечень тарифов'!$E$20:$E$52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тарифов'!$A$20:$A$52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TEHSHEET!$AQ$2:$AQ$6</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Т-подкл'!$AF$19:$AF$43</definedName>
    <definedName name="List06_10_note">'Форма 4.2.4 | Т-подкл'!$AG$19:$AG$43</definedName>
    <definedName name="List06_10_Period">'Форма 4.2.4 | Т-подкл'!$Z$19:$AE$43</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потр'!$O$18:$O$42</definedName>
    <definedName name="List06_13_MC2">'Форма 4.2.1 | Т-ТЭ | потр'!$CG$18:$CG$42</definedName>
    <definedName name="List06_13_note">'Форма 4.2.1 | Т-ТЭ | потр'!$CH$18:$CH$42</definedName>
    <definedName name="List06_13_Period">'Форма 4.2.1 | Т-ТЭ | потр'!$O$18:$U$42</definedName>
    <definedName name="List06_2_DP">'Форма 4.2.1 | Т-ТЭ | ТСО'!$11:$11</definedName>
    <definedName name="List06_2_MC">'Форма 4.2.1 | Т-ТЭ | ТСО'!$O$18:$O$36</definedName>
    <definedName name="List06_2_MC2">'Форма 4.2.1 | Т-ТЭ | ТСО'!$CG$18:$CG$36</definedName>
    <definedName name="List06_2_note">'Форма 4.2.1 | Т-ТЭ | ТСО'!$CH$18:$CH$36</definedName>
    <definedName name="List06_2_Period">'Форма 4.2.1 | Т-ТЭ | ТСО'!$O$18:$U$36</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Т-ТН'!$CG$18:$CG$28</definedName>
    <definedName name="List06_4_note">'Форма 4.2.2 | Т-ТН'!$CH$18:$CH$28</definedName>
    <definedName name="List06_4_Period">'Форма 4.2.2 | Т-ТН'!$O$18:$U$28</definedName>
    <definedName name="List06_5_DP">'Форма 4.2.3 | Т-гор.вода'!$11:$11</definedName>
    <definedName name="List06_5_MC">'Форма 4.2.3 | Т-гор.вода'!$O$18:$O$39</definedName>
    <definedName name="List06_5_MC2">'Форма 4.2.3 | Т-гор.вода'!$EE$18:$EE$39</definedName>
    <definedName name="List06_5_note">'Форма 4.2.3 | Т-гор.вода'!$EF$18:$EF$39</definedName>
    <definedName name="List06_5_Period">'Форма 4.2.3 | Т-гор.вода'!$O$18:$Z$39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Т-подкл(инд)'!$O$19:$O$30</definedName>
    <definedName name="List06_9_MC2">'Форма 4.2.5 | Т-подкл(инд)'!$W$19:$W$30</definedName>
    <definedName name="List06_9_note">'Форма 4.2.5 | Т-подкл(инд)'!$X$19:$X$30</definedName>
    <definedName name="List06_9_Period">'Форма 4.2.5 | Т-подкл(инд)'!$Q$19:$V$30</definedName>
    <definedName name="List06_9_pl">'Форма 4.2.5 | Т-подкл(инд)'!$11:$11</definedName>
    <definedName name="List11_GroundMaterials_1">'Форма 4.7'!$F$12:$F$24</definedName>
    <definedName name="List11_note">'Форма 4.7'!$G$10:$G$24</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тарифов'!$N$20:$N$52</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тарифов'!$J$20:$J$52</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4.7'!$E$12:$E$18</definedName>
    <definedName name="pCng_List11_2">'Форма 4.7'!$E$20:$E$21</definedName>
    <definedName name="pCng_List11_3">'Форма 4.7'!$E$23:$E$24</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тарифов'!$C$20:$C$52</definedName>
    <definedName name="pDel_List02_1">'Перечень тарифов'!$H$20:$H$52</definedName>
    <definedName name="pDel_List02_2">'Перечень тарифов'!$L$20:$L$52</definedName>
    <definedName name="pDel_List02_3">'Перечень тарифов'!$P$20:$P$52</definedName>
    <definedName name="pDel_List02_4">'Перечень тарифов'!$T$20:$T$52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Т-подкл'!$N$19:$AF$43,'Форма 4.2.4 | Т-подкл'!$N$19:$AF$43,'Форма 4.2.4 | Т-подкл'!$N$19:$AF$43</definedName>
    <definedName name="pDel_List06_10_5">'Форма 4.2.4 | Т-подкл'!$K$19:$K$43</definedName>
    <definedName name="pDel_List06_13_1">'Форма 4.2.1 | Т-ТЭ | потр'!$K$18:$K$42</definedName>
    <definedName name="pDel_List06_13_2">'Форма 4.2.1 | Т-ТЭ | потр'!$J$18:$J$42</definedName>
    <definedName name="pDel_List06_13_3">'Форма 4.2.1 | Т-ТЭ | потр'!$I$18:$I$42</definedName>
    <definedName name="pDel_List06_2_1">'Форма 4.2.1 | Т-ТЭ | ТСО'!$K$18:$K$36</definedName>
    <definedName name="pDel_List06_2_2">'Форма 4.2.1 | Т-ТЭ | ТСО'!$J$18:$J$36</definedName>
    <definedName name="pDel_List06_2_3">'Форма 4.2.1 | Т-ТЭ | ТСО'!$I$18:$I$36</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Т-подкл(инд)'!$K$19:$K$30</definedName>
    <definedName name="pDel_List07">'Сведения об изменении'!$C$11:$C$13</definedName>
    <definedName name="pDel_List11_1">'Форма 4.7'!$C$12:$C$18</definedName>
    <definedName name="pDel_List11_2">'Форма 4.7'!$C$20:$C$21</definedName>
    <definedName name="pDel_List11_3">'Форма 4.7'!$C$23:$C$24</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тарифов'!$E$52</definedName>
    <definedName name="pIns_List03">'Форма 1.0.2'!$E$13</definedName>
    <definedName name="pIns_List06_1_Period">'Форма 4.2.1 | Т-ТЭ | &gt;=25МВт'!$V$14:$V$32</definedName>
    <definedName name="pIns_List06_10_Period">'Форма 4.2.4 | Т-подкл'!$AF$15:$AF$43</definedName>
    <definedName name="pIns_List06_13_Period">'Форма 4.2.1 | Т-ТЭ | потр'!$CG$13:$CG$42</definedName>
    <definedName name="pIns_List06_2_Period">'Форма 4.2.1 | Т-ТЭ | ТСО'!$CG$13:$CG$36</definedName>
    <definedName name="pIns_List06_3_i_Period">'Форма 4.2.1 | Т-ТЭ | индикат'!$V$16:$V$34</definedName>
    <definedName name="pIns_List06_3_Period">'Форма 4.2.1 | Т-ТЭ | предел'!$V$16:$V$34</definedName>
    <definedName name="pIns_List06_4_Period">'Форма 4.2.2 | Т-ТН'!$CG$18:$CG$28</definedName>
    <definedName name="pIns_List06_5_Period">'Форма 4.2.3 | Т-гор.вода'!$EE$14:$EE$39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Т-подкл(инд)'!$W$15:$W$30</definedName>
    <definedName name="pIns_List07">'Сведения об изменении'!$E$13</definedName>
    <definedName name="pIns_List11_1">'Форма 4.7'!$E$18</definedName>
    <definedName name="pIns_List11_2">'Форма 4.7'!$E$21</definedName>
    <definedName name="pIns_List11_3">'Форма 4.7'!$E$24</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тарифов'!$R$20:$R$52</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тарифов'!$W$20:$W$52</definedName>
    <definedName name="warmSource">'Перечень тарифов'!$V$20:$V$52</definedName>
    <definedName name="year_list">TEHSHEET!$C$2:$C$6</definedName>
    <definedName name="year_list1">TEHSHEET!$B$2:$B$27</definedName>
  </definedNames>
  <calcPr calcId="145621"/>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A377" i="612"/>
  <c r="A378" i="612"/>
  <c r="A379" i="612"/>
  <c r="A380" i="612"/>
  <c r="A381" i="612"/>
  <c r="A382" i="612"/>
  <c r="A383" i="612"/>
  <c r="A384" i="612"/>
  <c r="A385" i="612"/>
  <c r="A386" i="612"/>
  <c r="A387" i="612"/>
  <c r="A388" i="612"/>
  <c r="A389" i="612"/>
  <c r="A390" i="612"/>
  <c r="A391" i="612"/>
  <c r="A392" i="612"/>
  <c r="A393" i="612"/>
  <c r="A394" i="612"/>
  <c r="A395" i="612"/>
  <c r="A396" i="612"/>
  <c r="A397" i="612"/>
  <c r="A398" i="612"/>
  <c r="A399" i="612"/>
  <c r="A400" i="612"/>
  <c r="A401" i="612"/>
  <c r="A402" i="612"/>
  <c r="A403" i="612"/>
  <c r="A404" i="612"/>
  <c r="A405" i="612"/>
  <c r="A406" i="612"/>
  <c r="A407" i="612"/>
  <c r="A408" i="612"/>
  <c r="A409" i="612"/>
  <c r="A410" i="612"/>
  <c r="A411" i="612"/>
  <c r="A412" i="612"/>
  <c r="A413" i="612"/>
  <c r="A414" i="612"/>
  <c r="A415" i="612"/>
  <c r="A416" i="612"/>
  <c r="A417" i="612"/>
  <c r="A418" i="612"/>
  <c r="A419" i="612"/>
  <c r="A420" i="612"/>
  <c r="A421" i="612"/>
  <c r="A422" i="612"/>
  <c r="A423" i="612"/>
  <c r="A424" i="612"/>
  <c r="A425" i="612"/>
  <c r="A426" i="612"/>
  <c r="A427" i="612"/>
  <c r="A428" i="612"/>
  <c r="A429" i="612"/>
  <c r="A430" i="612"/>
  <c r="A431" i="612"/>
  <c r="A432" i="612"/>
  <c r="A433" i="612"/>
  <c r="A434" i="612"/>
  <c r="A435" i="612"/>
  <c r="A436" i="612"/>
  <c r="A437" i="612"/>
  <c r="A438" i="612"/>
  <c r="A439" i="612"/>
  <c r="A440" i="612"/>
  <c r="A441" i="612"/>
  <c r="A442" i="612"/>
  <c r="A443" i="612"/>
  <c r="A444" i="612"/>
  <c r="A445" i="612"/>
  <c r="A446" i="612"/>
  <c r="A447" i="612"/>
  <c r="A448" i="612"/>
  <c r="A449" i="612"/>
  <c r="A450" i="612"/>
  <c r="A451" i="612"/>
  <c r="A452" i="612"/>
  <c r="A453" i="612"/>
  <c r="A454" i="612"/>
  <c r="A455" i="612"/>
  <c r="A456" i="612"/>
  <c r="A457" i="612"/>
  <c r="A458" i="612"/>
  <c r="A459" i="612"/>
  <c r="A460" i="612"/>
  <c r="A461" i="612"/>
  <c r="A462" i="612"/>
  <c r="A463" i="612"/>
  <c r="A464" i="612"/>
  <c r="A465" i="612"/>
  <c r="A466" i="612"/>
  <c r="A467" i="612"/>
  <c r="A468" i="612"/>
  <c r="A469" i="612"/>
  <c r="A470" i="612"/>
  <c r="A471" i="612"/>
  <c r="A472" i="612"/>
  <c r="A473" i="612"/>
  <c r="A474" i="612"/>
  <c r="A475" i="612"/>
  <c r="A476" i="612"/>
  <c r="A477" i="612"/>
  <c r="A478" i="612"/>
  <c r="A479" i="612"/>
  <c r="A480" i="612"/>
  <c r="A481" i="612"/>
  <c r="A482" i="612"/>
  <c r="A483" i="612"/>
  <c r="A484" i="612"/>
  <c r="A485" i="612"/>
  <c r="A486" i="612"/>
  <c r="A487" i="612"/>
  <c r="A488" i="612"/>
  <c r="A489" i="612"/>
  <c r="A490" i="612"/>
  <c r="A491" i="612"/>
  <c r="A492" i="612"/>
  <c r="A493" i="612"/>
  <c r="A494" i="612"/>
  <c r="A495" i="612"/>
  <c r="A496" i="612"/>
  <c r="A497" i="612"/>
  <c r="A498" i="612"/>
  <c r="A499" i="612"/>
  <c r="A500" i="612"/>
  <c r="A501" i="612"/>
  <c r="A502" i="612"/>
  <c r="A503" i="612"/>
  <c r="A504" i="612"/>
  <c r="A505" i="612"/>
  <c r="A506" i="612"/>
  <c r="A507" i="612"/>
  <c r="A508" i="612"/>
  <c r="A509" i="612"/>
  <c r="A510" i="612"/>
  <c r="A511" i="612"/>
  <c r="A512" i="612"/>
  <c r="A513" i="612"/>
  <c r="A514" i="612"/>
  <c r="A515" i="612"/>
  <c r="A516" i="612"/>
  <c r="A517" i="612"/>
  <c r="A518" i="612"/>
  <c r="A519" i="612"/>
  <c r="A520" i="612"/>
  <c r="A521" i="612"/>
  <c r="A522" i="612"/>
  <c r="A523" i="612"/>
  <c r="A524" i="612"/>
  <c r="A525" i="612"/>
  <c r="A526" i="612"/>
  <c r="A527" i="612"/>
  <c r="A528" i="612"/>
  <c r="A529" i="612"/>
  <c r="A530" i="612"/>
  <c r="A531" i="612"/>
  <c r="A532" i="612"/>
  <c r="A533" i="612"/>
  <c r="A534" i="612"/>
  <c r="A535" i="612"/>
  <c r="A536" i="612"/>
  <c r="A537" i="612"/>
  <c r="A538" i="612"/>
  <c r="A539" i="612"/>
  <c r="A540" i="612"/>
  <c r="A541" i="612"/>
  <c r="A542" i="612"/>
  <c r="A543" i="612"/>
  <c r="A544" i="612"/>
  <c r="A545" i="612"/>
  <c r="A546" i="612"/>
  <c r="A547" i="612"/>
  <c r="A548" i="612"/>
  <c r="A549" i="612"/>
  <c r="A550" i="612"/>
  <c r="A551" i="612"/>
  <c r="A552" i="612"/>
  <c r="A553" i="612"/>
  <c r="A554" i="612"/>
  <c r="A555" i="612"/>
  <c r="A556" i="612"/>
  <c r="A557" i="612"/>
  <c r="A558" i="612"/>
  <c r="A559" i="612"/>
  <c r="A560" i="612"/>
  <c r="A561" i="612"/>
  <c r="A562" i="612"/>
  <c r="A563" i="612"/>
  <c r="A564" i="612"/>
  <c r="A565" i="612"/>
  <c r="A566" i="612"/>
  <c r="A567" i="612"/>
  <c r="A568" i="612"/>
  <c r="A569" i="612"/>
  <c r="A570" i="612"/>
  <c r="A571" i="612"/>
  <c r="A572" i="612"/>
  <c r="A573" i="612"/>
  <c r="A574" i="612"/>
  <c r="A575" i="612"/>
  <c r="A576" i="612"/>
  <c r="A577" i="612"/>
  <c r="A578" i="612"/>
  <c r="A579" i="612"/>
  <c r="A580" i="612"/>
  <c r="A581" i="612"/>
  <c r="A582" i="612"/>
  <c r="A583" i="612"/>
  <c r="A584" i="612"/>
  <c r="A585" i="612"/>
  <c r="A586" i="612"/>
  <c r="A587" i="612"/>
  <c r="A588" i="612"/>
  <c r="A589" i="612"/>
  <c r="A590" i="612"/>
  <c r="A591" i="612"/>
  <c r="A592" i="612"/>
  <c r="A593" i="612"/>
  <c r="A594" i="612"/>
  <c r="A595" i="612"/>
  <c r="A596" i="612"/>
  <c r="A597" i="612"/>
  <c r="A598" i="612"/>
  <c r="A599" i="612"/>
  <c r="A600" i="612"/>
  <c r="A601" i="612"/>
  <c r="A602" i="612"/>
  <c r="A603" i="612"/>
  <c r="A604" i="612"/>
  <c r="A605" i="612"/>
  <c r="A606" i="612"/>
  <c r="A607" i="612"/>
  <c r="A608" i="612"/>
  <c r="A609" i="612"/>
  <c r="A610" i="612"/>
  <c r="A611" i="612"/>
  <c r="A612" i="612"/>
  <c r="A613" i="612"/>
  <c r="A614" i="612"/>
  <c r="A615" i="612"/>
  <c r="A616" i="612"/>
  <c r="A617" i="612"/>
  <c r="A618" i="612"/>
  <c r="A619" i="612"/>
  <c r="A620" i="612"/>
  <c r="A621" i="612"/>
  <c r="A622" i="612"/>
  <c r="A623" i="612"/>
  <c r="A624" i="612"/>
  <c r="A625" i="612"/>
  <c r="A626" i="612"/>
  <c r="A627" i="612"/>
  <c r="A628" i="612"/>
  <c r="A629" i="612"/>
  <c r="A630" i="612"/>
  <c r="A631" i="612"/>
  <c r="A632" i="612"/>
  <c r="A633" i="612"/>
  <c r="A634" i="612"/>
  <c r="A635" i="612"/>
  <c r="A636" i="612"/>
  <c r="A637" i="612"/>
  <c r="A638" i="612"/>
  <c r="A639" i="612"/>
  <c r="A640" i="612"/>
  <c r="A641" i="612"/>
  <c r="A642" i="612"/>
  <c r="A643" i="612"/>
  <c r="A644" i="612"/>
  <c r="A645" i="612"/>
  <c r="A646" i="612"/>
  <c r="A647" i="612"/>
  <c r="A648" i="612"/>
  <c r="A649" i="612"/>
  <c r="A650" i="612"/>
  <c r="A651" i="612"/>
  <c r="A652" i="612"/>
  <c r="A653" i="612"/>
  <c r="A654" i="612"/>
  <c r="A655" i="612"/>
  <c r="A656" i="612"/>
  <c r="A657" i="612"/>
  <c r="A658" i="612"/>
  <c r="A659" i="612"/>
  <c r="A660" i="612"/>
  <c r="A661" i="612"/>
  <c r="A662" i="612"/>
  <c r="A663" i="612"/>
  <c r="A664" i="612"/>
  <c r="A665" i="612"/>
  <c r="A666" i="612"/>
  <c r="A667" i="612"/>
  <c r="A668" i="612"/>
  <c r="A669" i="612"/>
  <c r="A670" i="612"/>
  <c r="A671" i="612"/>
  <c r="A672" i="612"/>
  <c r="A673" i="612"/>
  <c r="A674" i="612"/>
  <c r="A675" i="612"/>
  <c r="A676" i="612"/>
  <c r="A677" i="612"/>
  <c r="A678" i="612"/>
  <c r="A679" i="612"/>
  <c r="A680" i="612"/>
  <c r="A681" i="612"/>
  <c r="A682" i="612"/>
  <c r="A683" i="612"/>
  <c r="A684" i="612"/>
  <c r="A685" i="612"/>
  <c r="A686" i="612"/>
  <c r="A687" i="612"/>
  <c r="A688" i="612"/>
  <c r="A689" i="612"/>
  <c r="A690" i="612"/>
  <c r="A691" i="612"/>
  <c r="A692" i="612"/>
  <c r="A693" i="612"/>
  <c r="A694" i="612"/>
  <c r="A695" i="612"/>
  <c r="A696" i="612"/>
  <c r="A697" i="612"/>
  <c r="A698" i="612"/>
  <c r="A699" i="612"/>
  <c r="A700" i="612"/>
  <c r="A701" i="612"/>
  <c r="A702" i="612"/>
  <c r="A703" i="612"/>
  <c r="A704" i="612"/>
  <c r="A705" i="612"/>
  <c r="A706" i="612"/>
  <c r="A707" i="612"/>
  <c r="A708" i="612"/>
  <c r="A709" i="612"/>
  <c r="A710" i="612"/>
  <c r="A711" i="612"/>
  <c r="A712" i="612"/>
  <c r="A713" i="612"/>
  <c r="A714" i="612"/>
  <c r="A715" i="612"/>
  <c r="B3" i="525"/>
  <c r="Z27" i="633" l="1"/>
  <c r="Z31" i="633"/>
  <c r="Z35" i="633"/>
  <c r="Z39" i="633"/>
  <c r="O7" i="632" l="1"/>
  <c r="O8" i="632"/>
  <c r="O9" i="632"/>
  <c r="O10" i="632"/>
  <c r="O18" i="632"/>
  <c r="P18" i="632" s="1"/>
  <c r="Q18" i="632" s="1"/>
  <c r="R18" i="632" s="1"/>
  <c r="S18" i="632" s="1"/>
  <c r="T18" i="632" s="1"/>
  <c r="V18" i="632" s="1"/>
  <c r="X18" i="632" s="1"/>
  <c r="O19" i="632"/>
  <c r="R29" i="632"/>
  <c r="L23" i="632"/>
  <c r="L22" i="632"/>
  <c r="Y28" i="632"/>
  <c r="L28" i="632"/>
  <c r="L20" i="632"/>
  <c r="L25" i="632"/>
  <c r="Y25" i="632"/>
  <c r="Y26" i="632"/>
  <c r="L27" i="632"/>
  <c r="L19" i="632"/>
  <c r="Y27" i="632"/>
  <c r="L26" i="632"/>
  <c r="Y24" i="632"/>
  <c r="Y23" i="632"/>
  <c r="L24" i="632"/>
  <c r="L21" i="632"/>
  <c r="N7" i="633" l="1"/>
  <c r="N8" i="633"/>
  <c r="N9" i="633"/>
  <c r="N10" i="633"/>
  <c r="N18" i="633"/>
  <c r="R18" i="633" s="1"/>
  <c r="Y18" i="633" s="1"/>
  <c r="Z18" i="633" s="1"/>
  <c r="AA18" i="633" s="1"/>
  <c r="AB18" i="633" s="1"/>
  <c r="AC18" i="633" s="1"/>
  <c r="AE18" i="633" s="1"/>
  <c r="AG18" i="633" s="1"/>
  <c r="N19" i="633"/>
  <c r="AA24" i="633"/>
  <c r="AI23" i="633"/>
  <c r="AA28" i="633"/>
  <c r="AI27" i="633"/>
  <c r="AA32" i="633"/>
  <c r="AI31" i="633"/>
  <c r="AA36" i="633"/>
  <c r="AI35" i="633"/>
  <c r="AA40" i="633"/>
  <c r="AI39" i="633"/>
  <c r="AH31" i="633"/>
  <c r="L27" i="633"/>
  <c r="L20" i="633"/>
  <c r="L35" i="633"/>
  <c r="AH27" i="633"/>
  <c r="AH23" i="633"/>
  <c r="L23" i="633"/>
  <c r="L19" i="633"/>
  <c r="L31" i="633"/>
  <c r="AH39" i="633"/>
  <c r="L21" i="633"/>
  <c r="L39" i="633"/>
  <c r="L22" i="633"/>
  <c r="AH35" i="633"/>
  <c r="O7" i="628" l="1"/>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I17" i="628" s="1"/>
  <c r="CJ17" i="628" s="1"/>
  <c r="CK17" i="628" s="1"/>
  <c r="CL17" i="628" s="1"/>
  <c r="CM17" i="628" s="1"/>
  <c r="CN17" i="628" s="1"/>
  <c r="CO17" i="628" s="1"/>
  <c r="CP17" i="628" s="1"/>
  <c r="CQ17" i="628" s="1"/>
  <c r="CR17" i="628" s="1"/>
  <c r="CT17" i="628" s="1"/>
  <c r="CU17" i="628" s="1"/>
  <c r="CV17" i="628" s="1"/>
  <c r="CW17" i="628" s="1"/>
  <c r="CX17" i="628" s="1"/>
  <c r="CY17" i="628" s="1"/>
  <c r="CZ17" i="628" s="1"/>
  <c r="DA17" i="628" s="1"/>
  <c r="DB17" i="628" s="1"/>
  <c r="DC17" i="628" s="1"/>
  <c r="DD17" i="628" s="1"/>
  <c r="DF17" i="628" s="1"/>
  <c r="DG17" i="628" s="1"/>
  <c r="DH17" i="628" s="1"/>
  <c r="DI17" i="628" s="1"/>
  <c r="DJ17" i="628" s="1"/>
  <c r="DK17" i="628" s="1"/>
  <c r="DL17" i="628" s="1"/>
  <c r="DM17" i="628" s="1"/>
  <c r="DN17" i="628" s="1"/>
  <c r="DO17" i="628" s="1"/>
  <c r="DP17" i="628" s="1"/>
  <c r="DR17" i="628" s="1"/>
  <c r="DS17" i="628" s="1"/>
  <c r="DT17" i="628" s="1"/>
  <c r="DU17" i="628" s="1"/>
  <c r="DV17" i="628" s="1"/>
  <c r="DW17" i="628" s="1"/>
  <c r="DX17" i="628" s="1"/>
  <c r="DY17" i="628" s="1"/>
  <c r="DZ17" i="628" s="1"/>
  <c r="EA17" i="628" s="1"/>
  <c r="EB17" i="628" s="1"/>
  <c r="ED17" i="628" s="1"/>
  <c r="EF17" i="628" s="1"/>
  <c r="O18" i="628"/>
  <c r="EI24" i="628"/>
  <c r="V24" i="628"/>
  <c r="AH24" i="628"/>
  <c r="AT24" i="628"/>
  <c r="BF24" i="628"/>
  <c r="BR24" i="628"/>
  <c r="CD24" i="628"/>
  <c r="CP24" i="628"/>
  <c r="DB24" i="628"/>
  <c r="DN24" i="628"/>
  <c r="DZ24" i="628"/>
  <c r="EJ25" i="628"/>
  <c r="EI29" i="628"/>
  <c r="O29" i="628"/>
  <c r="A203" i="612" s="1"/>
  <c r="V29" i="628"/>
  <c r="AH29" i="628"/>
  <c r="AT29" i="628"/>
  <c r="BF29" i="628"/>
  <c r="BR29" i="628"/>
  <c r="CD29" i="628"/>
  <c r="CP29" i="628"/>
  <c r="DB29" i="628"/>
  <c r="DN29" i="628"/>
  <c r="DZ29" i="628"/>
  <c r="EJ30" i="628"/>
  <c r="EI34" i="628"/>
  <c r="V34" i="628"/>
  <c r="AH34" i="628"/>
  <c r="AT34" i="628"/>
  <c r="BF34" i="628"/>
  <c r="BR34" i="628"/>
  <c r="CD34" i="628"/>
  <c r="CP34" i="628"/>
  <c r="DB34" i="628"/>
  <c r="DN34" i="628"/>
  <c r="DZ34" i="628"/>
  <c r="EJ35" i="628"/>
  <c r="DZ119" i="471"/>
  <c r="DZ109" i="471"/>
  <c r="DN119" i="471"/>
  <c r="DN109" i="471"/>
  <c r="DB119" i="471"/>
  <c r="DB109" i="471"/>
  <c r="CP119" i="471"/>
  <c r="CP109" i="471"/>
  <c r="CD119" i="471"/>
  <c r="CD109" i="471"/>
  <c r="BR119" i="471"/>
  <c r="BR109" i="471"/>
  <c r="BF119" i="471"/>
  <c r="BF109" i="471"/>
  <c r="AT119" i="471"/>
  <c r="AT109" i="471"/>
  <c r="AH119" i="471"/>
  <c r="AH109" i="471"/>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BU17" i="627" s="1"/>
  <c r="BV17" i="627" s="1"/>
  <c r="BW17" i="627" s="1"/>
  <c r="BY17" i="627" s="1"/>
  <c r="BZ17" i="627" s="1"/>
  <c r="CA17" i="627" s="1"/>
  <c r="CB17" i="627" s="1"/>
  <c r="CC17" i="627" s="1"/>
  <c r="CD17" i="627" s="1"/>
  <c r="CF17" i="627" s="1"/>
  <c r="CG17" i="627" s="1"/>
  <c r="CH17" i="627" s="1"/>
  <c r="O18" i="627"/>
  <c r="CK24" i="627"/>
  <c r="Q25" i="627"/>
  <c r="X25" i="627"/>
  <c r="AE25" i="627"/>
  <c r="AL25" i="627"/>
  <c r="AS25" i="627"/>
  <c r="AZ25" i="627"/>
  <c r="BG25" i="627"/>
  <c r="BN25" i="627"/>
  <c r="BU25" i="627"/>
  <c r="CB25" i="627"/>
  <c r="CB92" i="471"/>
  <c r="BU92" i="471"/>
  <c r="BN92" i="471"/>
  <c r="BG92" i="471"/>
  <c r="AZ92" i="471"/>
  <c r="AS92" i="471"/>
  <c r="AL92" i="471"/>
  <c r="AE92" i="471"/>
  <c r="X92" i="471"/>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O18" i="642"/>
  <c r="CK18" i="642"/>
  <c r="CK19" i="642"/>
  <c r="CK20" i="642"/>
  <c r="CK21" i="642"/>
  <c r="CK22" i="642"/>
  <c r="CK23" i="642"/>
  <c r="Q25" i="642"/>
  <c r="X25" i="642"/>
  <c r="AE25" i="642"/>
  <c r="AL25" i="642"/>
  <c r="AS25" i="642"/>
  <c r="AZ25" i="642"/>
  <c r="BG25" i="642"/>
  <c r="BN25" i="642"/>
  <c r="BU25" i="642"/>
  <c r="CB25" i="642"/>
  <c r="CK24" i="642"/>
  <c r="CK25" i="642"/>
  <c r="CK26" i="642"/>
  <c r="CK27" i="642"/>
  <c r="Q29" i="642"/>
  <c r="X29" i="642"/>
  <c r="AE29" i="642"/>
  <c r="AL29" i="642"/>
  <c r="AS29" i="642"/>
  <c r="AZ29" i="642"/>
  <c r="BG29" i="642"/>
  <c r="BN29" i="642"/>
  <c r="BU29" i="642"/>
  <c r="CB29" i="642"/>
  <c r="CK28" i="642"/>
  <c r="CK29" i="642"/>
  <c r="CK30" i="642"/>
  <c r="CK31" i="642"/>
  <c r="Q33" i="642"/>
  <c r="X33" i="642"/>
  <c r="AE33" i="642"/>
  <c r="AL33" i="642"/>
  <c r="AS33" i="642"/>
  <c r="AZ33" i="642"/>
  <c r="BG33" i="642"/>
  <c r="BN33" i="642"/>
  <c r="BU33" i="642"/>
  <c r="CB33" i="642"/>
  <c r="CK32" i="642"/>
  <c r="CK33" i="642"/>
  <c r="CK34" i="642"/>
  <c r="CK35" i="642"/>
  <c r="CK36" i="642"/>
  <c r="CK37" i="642"/>
  <c r="Q39" i="642"/>
  <c r="X39" i="642"/>
  <c r="AE39" i="642"/>
  <c r="AL39" i="642"/>
  <c r="AS39" i="642"/>
  <c r="AZ39" i="642"/>
  <c r="BG39" i="642"/>
  <c r="BN39" i="642"/>
  <c r="BU39" i="642"/>
  <c r="CB39" i="642"/>
  <c r="CK38" i="642"/>
  <c r="CK39" i="642"/>
  <c r="CK40" i="642"/>
  <c r="CK41" i="642"/>
  <c r="CK42" i="642"/>
  <c r="CB244" i="471"/>
  <c r="BU244" i="471"/>
  <c r="BN244" i="471"/>
  <c r="BG244" i="471"/>
  <c r="AZ244" i="471"/>
  <c r="AS244" i="471"/>
  <c r="AL244" i="471"/>
  <c r="AE244" i="471"/>
  <c r="X244" i="471"/>
  <c r="CI32" i="642"/>
  <c r="EG24" i="628"/>
  <c r="CJ23" i="627"/>
  <c r="EG34" i="628"/>
  <c r="L19" i="642"/>
  <c r="CI24" i="642"/>
  <c r="L31" i="642"/>
  <c r="L18" i="627"/>
  <c r="L21" i="628"/>
  <c r="EH28" i="628"/>
  <c r="L20" i="628"/>
  <c r="CI24" i="627"/>
  <c r="L38" i="642"/>
  <c r="L18" i="642"/>
  <c r="EH33" i="628"/>
  <c r="L21" i="627"/>
  <c r="EG29" i="628"/>
  <c r="L36" i="642"/>
  <c r="CI38" i="642"/>
  <c r="L19" i="628"/>
  <c r="L20" i="627"/>
  <c r="L21" i="642"/>
  <c r="L23" i="642"/>
  <c r="CI28" i="642"/>
  <c r="L28" i="628"/>
  <c r="L27" i="642"/>
  <c r="L37" i="642"/>
  <c r="L20" i="642"/>
  <c r="L23" i="628"/>
  <c r="L23" i="627"/>
  <c r="L32" i="642"/>
  <c r="L29" i="628"/>
  <c r="L24" i="628"/>
  <c r="L22" i="642"/>
  <c r="L24" i="627"/>
  <c r="L18" i="628"/>
  <c r="L33" i="628"/>
  <c r="EH23" i="628"/>
  <c r="L28" i="642"/>
  <c r="L19" i="627"/>
  <c r="L34" i="628"/>
  <c r="L24" i="642"/>
  <c r="E29" i="610" l="1"/>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BG17" i="625" s="1"/>
  <c r="BH17" i="625" s="1"/>
  <c r="BI17" i="625" s="1"/>
  <c r="BK17" i="625" s="1"/>
  <c r="BL17" i="625" s="1"/>
  <c r="BM17" i="625" s="1"/>
  <c r="BN17" i="625" s="1"/>
  <c r="BO17" i="625" s="1"/>
  <c r="BP17" i="625" s="1"/>
  <c r="BR17" i="625" s="1"/>
  <c r="BS17" i="625" s="1"/>
  <c r="BT17" i="625" s="1"/>
  <c r="BU17" i="625" s="1"/>
  <c r="BV17" i="625" s="1"/>
  <c r="BW17" i="625" s="1"/>
  <c r="BY17" i="625" s="1"/>
  <c r="BZ17" i="625" s="1"/>
  <c r="CA17" i="625" s="1"/>
  <c r="CB17" i="625" s="1"/>
  <c r="CC17" i="625" s="1"/>
  <c r="CD17" i="625" s="1"/>
  <c r="CF17" i="625" s="1"/>
  <c r="CG17" i="625" s="1"/>
  <c r="CH17" i="625" s="1"/>
  <c r="O18" i="625"/>
  <c r="CK18" i="625"/>
  <c r="CK19" i="625"/>
  <c r="CK20" i="625"/>
  <c r="O21" i="625"/>
  <c r="CK21" i="625"/>
  <c r="CK22" i="625"/>
  <c r="CK23" i="625"/>
  <c r="Q25" i="625"/>
  <c r="X25" i="625"/>
  <c r="AE25" i="625"/>
  <c r="AL25" i="625"/>
  <c r="AS25" i="625"/>
  <c r="AZ25" i="625"/>
  <c r="BG25" i="625"/>
  <c r="BN25" i="625"/>
  <c r="BU25" i="625"/>
  <c r="CB25" i="625"/>
  <c r="CK24" i="625"/>
  <c r="CK25" i="625"/>
  <c r="CK26" i="625"/>
  <c r="CK27" i="625"/>
  <c r="CK28" i="625"/>
  <c r="O29" i="625"/>
  <c r="CK29" i="625"/>
  <c r="CK30" i="625"/>
  <c r="CK31" i="625"/>
  <c r="Q33" i="625"/>
  <c r="X33" i="625"/>
  <c r="AE33" i="625"/>
  <c r="AL33" i="625"/>
  <c r="AS33" i="625"/>
  <c r="AZ33" i="625"/>
  <c r="BG33" i="625"/>
  <c r="BN33" i="625"/>
  <c r="BU33" i="625"/>
  <c r="CB33" i="625"/>
  <c r="CK32" i="625"/>
  <c r="CK33" i="625"/>
  <c r="CK34" i="625"/>
  <c r="CK35" i="625"/>
  <c r="CK36" i="625"/>
  <c r="CB56" i="471"/>
  <c r="BU56" i="471"/>
  <c r="BN56" i="471"/>
  <c r="BG56" i="471"/>
  <c r="AZ56" i="471"/>
  <c r="AS56" i="471"/>
  <c r="AL56" i="471"/>
  <c r="AE56" i="471"/>
  <c r="X56" i="471"/>
  <c r="L24" i="625"/>
  <c r="L21" i="625"/>
  <c r="L23" i="625"/>
  <c r="L22" i="625"/>
  <c r="L31" i="625"/>
  <c r="L19" i="625"/>
  <c r="L20" i="625"/>
  <c r="CI24" i="625"/>
  <c r="L18" i="625"/>
  <c r="L32" i="625"/>
  <c r="L29" i="625"/>
  <c r="CI32" i="625"/>
  <c r="L30" i="625"/>
  <c r="H42" i="644" l="1"/>
  <c r="H41" i="644"/>
  <c r="H39" i="644"/>
  <c r="H38" i="644"/>
  <c r="H36" i="644"/>
  <c r="H35" i="644"/>
  <c r="H33" i="644"/>
  <c r="H32" i="644"/>
  <c r="H30" i="644"/>
  <c r="H29" i="644"/>
  <c r="H27" i="644"/>
  <c r="H26" i="644"/>
  <c r="H24" i="644"/>
  <c r="H23" i="644"/>
  <c r="H21" i="644"/>
  <c r="H20" i="644"/>
  <c r="H18" i="644"/>
  <c r="H17" i="644"/>
  <c r="H15" i="644"/>
  <c r="H14" i="644"/>
  <c r="H12" i="644"/>
  <c r="H11" i="644"/>
  <c r="H9" i="644"/>
  <c r="H8" i="644"/>
  <c r="H7" i="644"/>
  <c r="H42" i="622"/>
  <c r="H39" i="622"/>
  <c r="H38" i="622"/>
  <c r="H41" i="622"/>
  <c r="H36" i="622"/>
  <c r="H33" i="622"/>
  <c r="H32" i="622"/>
  <c r="H35" i="622"/>
  <c r="H30" i="622"/>
  <c r="H27" i="622"/>
  <c r="H26" i="622"/>
  <c r="H29" i="622"/>
  <c r="H24" i="622"/>
  <c r="H21" i="622"/>
  <c r="H20" i="622"/>
  <c r="H23" i="622"/>
  <c r="H18" i="622"/>
  <c r="H15" i="622"/>
  <c r="H14" i="622"/>
  <c r="H17" i="622"/>
  <c r="H12" i="622"/>
  <c r="H9" i="622"/>
  <c r="H8" i="622"/>
  <c r="H12" i="617"/>
  <c r="H9" i="617"/>
  <c r="H8" i="617"/>
  <c r="H12" i="618"/>
  <c r="H9" i="618"/>
  <c r="H8" i="618"/>
  <c r="H12" i="637"/>
  <c r="H9" i="637"/>
  <c r="H8" i="637"/>
  <c r="H12" i="616"/>
  <c r="H9" i="616"/>
  <c r="H8" i="616"/>
  <c r="H12" i="614"/>
  <c r="H9" i="614"/>
  <c r="H8" i="614"/>
  <c r="H12" i="643"/>
  <c r="H9" i="643"/>
  <c r="H8" i="643"/>
  <c r="F23" i="644"/>
  <c r="F29" i="622"/>
  <c r="F37" i="644"/>
  <c r="F27" i="644"/>
  <c r="F36" i="644"/>
  <c r="F12" i="644"/>
  <c r="F37" i="622"/>
  <c r="F18" i="644"/>
  <c r="F11" i="644"/>
  <c r="F40" i="622"/>
  <c r="F32" i="622"/>
  <c r="F29" i="644"/>
  <c r="F23" i="622"/>
  <c r="F39" i="622"/>
  <c r="F10" i="644"/>
  <c r="F18" i="622"/>
  <c r="F21" i="622"/>
  <c r="F15" i="622"/>
  <c r="F24" i="644"/>
  <c r="F34" i="622"/>
  <c r="F42" i="644"/>
  <c r="F20" i="622"/>
  <c r="F39" i="644"/>
  <c r="F33" i="644"/>
  <c r="F30" i="622"/>
  <c r="F25" i="644"/>
  <c r="F19" i="622"/>
  <c r="F14" i="644"/>
  <c r="F31" i="622"/>
  <c r="F8" i="644"/>
  <c r="F21" i="644"/>
  <c r="F35" i="622"/>
  <c r="F24" i="622"/>
  <c r="F14" i="622"/>
  <c r="F13" i="644"/>
  <c r="F43" i="622"/>
  <c r="F43" i="644"/>
  <c r="F16" i="644"/>
  <c r="F38" i="644"/>
  <c r="F35" i="644"/>
  <c r="F33" i="622"/>
  <c r="F42" i="622"/>
  <c r="F22" i="644"/>
  <c r="F17" i="644"/>
  <c r="F26" i="644"/>
  <c r="F17" i="622"/>
  <c r="F40" i="644"/>
  <c r="F9" i="644"/>
  <c r="F30" i="644"/>
  <c r="F19" i="644"/>
  <c r="F34" i="644"/>
  <c r="F41" i="622"/>
  <c r="F41" i="644"/>
  <c r="F28" i="622"/>
  <c r="F32" i="644"/>
  <c r="F28" i="644"/>
  <c r="F22" i="622"/>
  <c r="F36" i="622"/>
  <c r="F26" i="622"/>
  <c r="F20" i="644"/>
  <c r="F16" i="622"/>
  <c r="F27" i="622"/>
  <c r="F15" i="644"/>
  <c r="F31" i="644"/>
  <c r="F38" i="622"/>
  <c r="F25" i="622"/>
  <c r="R14" i="601" l="1"/>
  <c r="R13" i="601"/>
  <c r="R12" i="601"/>
  <c r="P12" i="601"/>
  <c r="M12" i="601"/>
  <c r="M13" i="601"/>
  <c r="M14" i="601"/>
  <c r="H43" i="644" l="1"/>
  <c r="H31" i="644"/>
  <c r="H19" i="644"/>
  <c r="H37" i="622"/>
  <c r="H25" i="622"/>
  <c r="H13" i="622"/>
  <c r="H13" i="617"/>
  <c r="H13" i="637"/>
  <c r="H13" i="614"/>
  <c r="H13" i="643"/>
  <c r="H37" i="644"/>
  <c r="H25" i="644"/>
  <c r="H13" i="644"/>
  <c r="H43" i="622"/>
  <c r="H31" i="622"/>
  <c r="H19" i="622"/>
  <c r="H13" i="618"/>
  <c r="H13" i="616"/>
  <c r="E3" i="437"/>
  <c r="B2" i="525"/>
  <c r="M12" i="550" l="1"/>
  <c r="CK250" i="471" l="1"/>
  <c r="CK249" i="471"/>
  <c r="CK248" i="471"/>
  <c r="CK247" i="471"/>
  <c r="CK246" i="471"/>
  <c r="CK245" i="471"/>
  <c r="CK244" i="471"/>
  <c r="Q244" i="471"/>
  <c r="CK243" i="471"/>
  <c r="CK242" i="471"/>
  <c r="CK241" i="471"/>
  <c r="CK240" i="471"/>
  <c r="CK239" i="471"/>
  <c r="CK238" i="471"/>
  <c r="CK237" i="471"/>
  <c r="H11" i="643"/>
  <c r="H7" i="643"/>
  <c r="F8" i="643"/>
  <c r="L238" i="471"/>
  <c r="L242" i="471"/>
  <c r="L240" i="471"/>
  <c r="F10" i="643"/>
  <c r="L237" i="471"/>
  <c r="F9" i="643"/>
  <c r="F11" i="643"/>
  <c r="F13" i="643"/>
  <c r="F12" i="643"/>
  <c r="L239" i="471"/>
  <c r="CI243" i="471"/>
  <c r="L243" i="471"/>
  <c r="L241"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9" i="641"/>
  <c r="L222" i="471"/>
  <c r="L223" i="471"/>
  <c r="F12" i="641"/>
  <c r="L219" i="471"/>
  <c r="L25" i="640"/>
  <c r="L26" i="640"/>
  <c r="L23" i="640"/>
  <c r="L220" i="471"/>
  <c r="L225" i="471"/>
  <c r="L224" i="471"/>
  <c r="F10" i="641"/>
  <c r="X225" i="471"/>
  <c r="F11" i="641"/>
  <c r="L221" i="471"/>
  <c r="F8" i="641"/>
  <c r="L21" i="640"/>
  <c r="L24" i="640"/>
  <c r="L22" i="640"/>
  <c r="X26" i="640"/>
  <c r="F13" i="641"/>
  <c r="L20" i="640"/>
  <c r="V19" i="640" l="1"/>
  <c r="W19" i="640" s="1"/>
  <c r="AA197" i="471" l="1"/>
  <c r="AI196" i="471"/>
  <c r="R183" i="471"/>
  <c r="V119" i="471"/>
  <c r="EJ110" i="471"/>
  <c r="EI109" i="471"/>
  <c r="V109" i="471"/>
  <c r="Q149" i="471"/>
  <c r="Z148" i="471"/>
  <c r="Q131" i="471"/>
  <c r="Z130" i="471"/>
  <c r="Q92" i="471"/>
  <c r="CK91" i="471"/>
  <c r="Q167" i="471"/>
  <c r="Z166" i="471"/>
  <c r="AA165" i="471"/>
  <c r="Z80" i="471"/>
  <c r="Z79" i="471"/>
  <c r="Z78" i="471"/>
  <c r="Z77" i="471"/>
  <c r="Z76" i="471"/>
  <c r="Z75" i="471"/>
  <c r="Z74" i="471"/>
  <c r="Q74" i="471"/>
  <c r="Z73" i="471"/>
  <c r="Z72" i="471"/>
  <c r="Z71" i="471"/>
  <c r="Z70" i="471"/>
  <c r="Z69" i="471"/>
  <c r="Z68" i="471"/>
  <c r="Z67" i="471"/>
  <c r="CK62" i="471"/>
  <c r="CK61" i="471"/>
  <c r="CK60" i="471"/>
  <c r="CK59" i="471"/>
  <c r="CK58" i="471"/>
  <c r="CK57" i="471"/>
  <c r="CK56" i="471"/>
  <c r="Q56" i="471"/>
  <c r="CK55" i="471"/>
  <c r="CK54" i="471"/>
  <c r="CK53" i="471"/>
  <c r="CK52" i="471"/>
  <c r="CK51" i="471"/>
  <c r="CK50" i="471"/>
  <c r="CK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O10" i="630"/>
  <c r="O9" i="630"/>
  <c r="O8" i="630"/>
  <c r="O7" i="630"/>
  <c r="O10" i="629"/>
  <c r="O9" i="629"/>
  <c r="O8" i="629"/>
  <c r="O7" i="629"/>
  <c r="L52" i="471"/>
  <c r="L162" i="471"/>
  <c r="F9" i="634"/>
  <c r="L125" i="471"/>
  <c r="X73" i="471"/>
  <c r="L192" i="471"/>
  <c r="L164" i="471"/>
  <c r="L144" i="471"/>
  <c r="L71" i="471"/>
  <c r="L143" i="471"/>
  <c r="L181" i="471"/>
  <c r="L31" i="471"/>
  <c r="L165" i="471"/>
  <c r="L49" i="471"/>
  <c r="L108" i="471"/>
  <c r="F13" i="635"/>
  <c r="L72" i="471"/>
  <c r="L180" i="471"/>
  <c r="X148" i="471"/>
  <c r="F9" i="639"/>
  <c r="L85" i="471"/>
  <c r="L129" i="471"/>
  <c r="L127" i="471"/>
  <c r="F12" i="635"/>
  <c r="F9" i="636"/>
  <c r="F8" i="638"/>
  <c r="L142" i="471"/>
  <c r="L36" i="471"/>
  <c r="L119" i="471"/>
  <c r="F11" i="638"/>
  <c r="L179" i="471"/>
  <c r="L109" i="471"/>
  <c r="L67" i="471"/>
  <c r="L73" i="471"/>
  <c r="L163" i="471"/>
  <c r="L105" i="471"/>
  <c r="L195" i="471"/>
  <c r="F12" i="637"/>
  <c r="F10" i="639"/>
  <c r="CJ90" i="471"/>
  <c r="X37" i="471"/>
  <c r="L86" i="471"/>
  <c r="L54" i="471"/>
  <c r="F11" i="639"/>
  <c r="F13" i="636"/>
  <c r="F11" i="637"/>
  <c r="L106" i="471"/>
  <c r="F12" i="639"/>
  <c r="F9" i="635"/>
  <c r="F12" i="636"/>
  <c r="L166" i="471"/>
  <c r="L37" i="471"/>
  <c r="F10" i="637"/>
  <c r="L193" i="471"/>
  <c r="F10" i="635"/>
  <c r="F13" i="639"/>
  <c r="L126" i="471"/>
  <c r="L124" i="471"/>
  <c r="L104" i="471"/>
  <c r="L68" i="471"/>
  <c r="F11" i="636"/>
  <c r="Y182" i="471"/>
  <c r="CI55" i="471"/>
  <c r="F9" i="637"/>
  <c r="Y129" i="471"/>
  <c r="AH196" i="471"/>
  <c r="L182" i="471"/>
  <c r="L160" i="471"/>
  <c r="L50" i="471"/>
  <c r="L147" i="471"/>
  <c r="L90" i="471"/>
  <c r="L88" i="471"/>
  <c r="L145" i="471"/>
  <c r="F12" i="638"/>
  <c r="F8" i="637"/>
  <c r="L178" i="471"/>
  <c r="X130" i="471"/>
  <c r="F12" i="634"/>
  <c r="Y165" i="471"/>
  <c r="L51" i="471"/>
  <c r="L196" i="471"/>
  <c r="F9" i="638"/>
  <c r="L130" i="471"/>
  <c r="F13" i="634"/>
  <c r="EH108" i="471"/>
  <c r="EG119" i="471"/>
  <c r="X166" i="471"/>
  <c r="F11" i="635"/>
  <c r="L70" i="471"/>
  <c r="F10" i="634"/>
  <c r="CI91" i="471"/>
  <c r="L69" i="471"/>
  <c r="L33" i="471"/>
  <c r="L103" i="471"/>
  <c r="F8" i="636"/>
  <c r="F13" i="638"/>
  <c r="L53" i="471"/>
  <c r="L32" i="471"/>
  <c r="L148" i="471"/>
  <c r="L35" i="471"/>
  <c r="L87" i="471"/>
  <c r="Y147" i="471"/>
  <c r="F8" i="634"/>
  <c r="L34" i="471"/>
  <c r="L194" i="471"/>
  <c r="L161" i="471"/>
  <c r="EG109" i="471"/>
  <c r="L91" i="471"/>
  <c r="L55" i="471"/>
  <c r="F11" i="634"/>
  <c r="F13" i="637"/>
  <c r="F10" i="636"/>
  <c r="F10" i="638"/>
  <c r="F8" i="639"/>
  <c r="F8" i="635"/>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18" i="624"/>
  <c r="L24" i="624"/>
  <c r="L21" i="624"/>
  <c r="L24" i="626"/>
  <c r="L22" i="626"/>
  <c r="L23" i="626"/>
  <c r="L22" i="624"/>
  <c r="L25" i="626"/>
  <c r="L20" i="626"/>
  <c r="X26" i="626"/>
  <c r="L21" i="626"/>
  <c r="L23" i="624"/>
  <c r="L26" i="626"/>
  <c r="L20" i="624"/>
  <c r="X24" i="624"/>
  <c r="L19" i="624"/>
  <c r="V19" i="626" l="1"/>
  <c r="W19" i="626" s="1"/>
  <c r="V17" i="624"/>
  <c r="W17" i="624" s="1"/>
  <c r="Q25" i="631"/>
  <c r="Z24" i="631"/>
  <c r="AA23" i="631"/>
  <c r="O17" i="631"/>
  <c r="P17" i="631" s="1"/>
  <c r="Q17" i="631" s="1"/>
  <c r="R17" i="631" s="1"/>
  <c r="S17" i="631" s="1"/>
  <c r="Q25" i="630"/>
  <c r="Z24" i="630"/>
  <c r="W17" i="630"/>
  <c r="Y23" i="630"/>
  <c r="L21" i="631"/>
  <c r="L22" i="631"/>
  <c r="L19" i="630"/>
  <c r="X24" i="630"/>
  <c r="L23" i="631"/>
  <c r="L20" i="631"/>
  <c r="L19" i="631"/>
  <c r="L23" i="630"/>
  <c r="X24" i="631"/>
  <c r="L21" i="630"/>
  <c r="L24" i="630"/>
  <c r="Y23" i="631"/>
  <c r="L18" i="630"/>
  <c r="L24" i="631"/>
  <c r="L20" i="630"/>
  <c r="L18" i="631"/>
  <c r="U17" i="631" l="1"/>
  <c r="Q25" i="629"/>
  <c r="Z24" i="629"/>
  <c r="O17" i="629"/>
  <c r="P17" i="629" s="1"/>
  <c r="Q17" i="629" s="1"/>
  <c r="R17" i="629" s="1"/>
  <c r="E2" i="437"/>
  <c r="Y23" i="629"/>
  <c r="L19" i="629"/>
  <c r="X24" i="629"/>
  <c r="L24" i="629"/>
  <c r="L18" i="629"/>
  <c r="L23" i="629"/>
  <c r="L20" i="629"/>
  <c r="L21"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8" i="622"/>
  <c r="F339" i="471"/>
  <c r="F12" i="617"/>
  <c r="F8" i="616"/>
  <c r="F9" i="616"/>
  <c r="F13" i="618"/>
  <c r="F338" i="471"/>
  <c r="F8" i="614"/>
  <c r="F9" i="618"/>
  <c r="F13" i="622"/>
  <c r="F336" i="471"/>
  <c r="F11" i="618"/>
  <c r="F9" i="617"/>
  <c r="F11" i="622"/>
  <c r="F13" i="614"/>
  <c r="F12" i="616"/>
  <c r="F12" i="622"/>
  <c r="F9" i="614"/>
  <c r="F10" i="617"/>
  <c r="F11" i="616"/>
  <c r="F337" i="471"/>
  <c r="F10" i="616"/>
  <c r="F13" i="617"/>
  <c r="F10" i="618"/>
  <c r="F13" i="616"/>
  <c r="F10" i="614"/>
  <c r="M296" i="471"/>
  <c r="F11" i="614"/>
  <c r="F10" i="622"/>
  <c r="F341" i="471"/>
  <c r="F8" i="617"/>
  <c r="F11" i="617"/>
  <c r="F340" i="471"/>
  <c r="M306" i="471"/>
  <c r="M301" i="471"/>
  <c r="F8" i="618"/>
  <c r="F9" i="622"/>
  <c r="F12" i="614"/>
  <c r="F12" i="618"/>
</calcChain>
</file>

<file path=xl/sharedStrings.xml><?xml version="1.0" encoding="utf-8"?>
<sst xmlns="http://schemas.openxmlformats.org/spreadsheetml/2006/main" count="5259" uniqueCount="1771">
  <si>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</si>
  <si>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</si>
  <si>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</si>
  <si>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</si>
  <si>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</si>
  <si>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</si>
  <si>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</si>
  <si>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</si>
  <si>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</si>
  <si>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</si>
  <si>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</si>
  <si>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</si>
  <si>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</si>
  <si>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</si>
  <si>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</si>
  <si>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</si>
  <si>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</si>
  <si>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</si>
  <si>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</si>
  <si>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</si>
  <si>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</si>
  <si>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</si>
  <si>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</si>
  <si>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</si>
  <si>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</si>
  <si>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</si>
  <si>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</si>
  <si>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</si>
  <si>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</si>
  <si>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</si>
  <si>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</si>
  <si>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</si>
  <si>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</si>
  <si>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</si>
  <si>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</si>
  <si>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</si>
  <si>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</si>
  <si>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</si>
  <si>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</si>
  <si>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</si>
  <si>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</si>
  <si>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</si>
  <si>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</si>
  <si>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</si>
  <si>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</si>
  <si>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</si>
  <si>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</si>
  <si>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</si>
  <si>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</si>
  <si>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</si>
  <si>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</si>
  <si>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</si>
  <si>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</si>
  <si>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</si>
  <si>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</si>
  <si>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</si>
  <si>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</si>
  <si>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</si>
  <si>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</si>
  <si>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</si>
  <si>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</si>
  <si>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</si>
  <si>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</si>
  <si>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</si>
  <si>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</si>
  <si>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</si>
  <si>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</si>
  <si>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</si>
  <si>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</si>
  <si>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</si>
  <si>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</si>
  <si>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</si>
  <si>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</si>
  <si>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</si>
  <si>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</si>
  <si>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</si>
  <si>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</si>
  <si>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</si>
  <si>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</si>
  <si>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</si>
  <si>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</si>
  <si>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</si>
  <si>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</si>
  <si>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</si>
  <si>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</si>
  <si>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</si>
  <si>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</si>
  <si>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</si>
  <si>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</si>
  <si>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</si>
  <si>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</si>
  <si>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</si>
  <si>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</si>
  <si>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</si>
  <si>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</si>
  <si>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</si>
  <si>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</si>
  <si>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</si>
  <si>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</si>
  <si>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</si>
  <si>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</si>
  <si>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</si>
  <si>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</si>
  <si>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</si>
  <si>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</si>
  <si>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</si>
  <si>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</si>
  <si>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</si>
  <si>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</si>
  <si>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</si>
  <si>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</si>
  <si>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</si>
  <si>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</si>
  <si>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</si>
  <si>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</si>
  <si>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</si>
  <si>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</si>
  <si>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</si>
  <si>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</si>
  <si>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</si>
  <si>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</si>
  <si>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</si>
  <si>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</si>
  <si>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</si>
  <si>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</si>
  <si>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</si>
  <si>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</si>
  <si>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</si>
  <si>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</si>
  <si>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</si>
  <si>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</si>
  <si>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</si>
  <si>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</si>
  <si>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</si>
  <si>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</si>
  <si>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</si>
  <si>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</si>
  <si>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</si>
  <si>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</si>
  <si>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</si>
  <si>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</si>
  <si>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</si>
  <si>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</si>
  <si>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</si>
  <si>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</si>
  <si>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</si>
  <si>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</si>
  <si>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</si>
  <si>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</si>
  <si>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</si>
  <si>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</si>
  <si>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</si>
  <si>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</si>
  <si>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</si>
  <si>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</si>
  <si>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</si>
  <si>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</si>
  <si>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</si>
  <si>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</si>
  <si>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</si>
  <si>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</si>
  <si>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</si>
  <si>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</si>
  <si>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</si>
  <si>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</si>
  <si>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</si>
  <si>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</si>
  <si>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</si>
  <si>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</si>
  <si>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</si>
  <si>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</si>
  <si>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</si>
  <si>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</si>
  <si>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</si>
  <si>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</si>
  <si>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</si>
  <si>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</si>
  <si>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</si>
  <si>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</si>
  <si>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</si>
  <si>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</si>
  <si>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</si>
  <si>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</si>
  <si>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</si>
  <si>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</si>
  <si>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</si>
  <si>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</si>
  <si>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</si>
  <si>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</si>
  <si>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</si>
  <si>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</si>
  <si>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</si>
  <si>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</si>
  <si>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</si>
  <si>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</si>
  <si>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</si>
  <si>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</si>
  <si>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</si>
  <si>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</si>
  <si>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</si>
  <si>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</si>
  <si>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</si>
  <si>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</si>
  <si>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</si>
  <si>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</si>
  <si>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</si>
  <si>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</si>
  <si>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</si>
  <si>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</si>
  <si>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</si>
  <si>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</si>
  <si>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</si>
  <si>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</si>
  <si>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</si>
  <si>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</si>
  <si>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</si>
  <si>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</si>
  <si>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</si>
  <si>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</si>
  <si>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</si>
  <si>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</si>
  <si>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</si>
  <si>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</si>
  <si>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</si>
  <si>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</si>
  <si>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</si>
  <si>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</si>
  <si>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</si>
  <si>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</si>
  <si>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</si>
  <si>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</si>
  <si>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</si>
  <si>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</si>
  <si>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</si>
  <si>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</si>
  <si>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</si>
  <si>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</si>
  <si>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</si>
  <si>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</si>
  <si>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</si>
  <si>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</si>
  <si>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</si>
  <si>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</si>
  <si>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</si>
  <si>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</si>
  <si>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</si>
  <si>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</si>
  <si>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</si>
  <si>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</si>
  <si>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</si>
  <si>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</si>
  <si>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</si>
  <si>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</si>
  <si>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</si>
  <si>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</si>
  <si>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</si>
  <si>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</si>
  <si>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</si>
  <si>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</si>
  <si>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</si>
  <si>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</si>
  <si>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</si>
  <si>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</si>
  <si>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</si>
  <si>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</si>
  <si>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</si>
  <si>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</si>
  <si>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</si>
  <si>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</si>
  <si>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</si>
  <si>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</si>
  <si>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</si>
  <si>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</si>
  <si>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</si>
  <si>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</si>
  <si>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</si>
  <si>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</si>
  <si>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</si>
  <si>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</si>
  <si>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</si>
  <si>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</si>
  <si>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</si>
  <si>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</si>
  <si>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</si>
  <si>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</si>
  <si>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</si>
  <si>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</si>
  <si>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</si>
  <si>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</si>
  <si>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</si>
  <si>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</si>
  <si>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</si>
  <si>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</si>
  <si>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</si>
  <si>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</si>
  <si>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</si>
  <si>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</si>
  <si>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</si>
  <si>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</si>
  <si>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</si>
  <si>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</si>
  <si>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</si>
  <si>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</si>
  <si>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</si>
  <si>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</si>
  <si>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</si>
  <si>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</si>
  <si>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</si>
  <si>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</si>
  <si>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</si>
  <si>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</si>
  <si>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</si>
  <si>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</si>
  <si>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</si>
  <si>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</si>
  <si>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</si>
  <si>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</si>
  <si>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</si>
  <si>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</si>
  <si>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</si>
  <si>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</si>
  <si>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</si>
  <si>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</si>
  <si>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</si>
  <si>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</si>
  <si>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</si>
  <si>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</si>
  <si>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</si>
  <si>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</si>
  <si>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</si>
  <si>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</si>
  <si>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</si>
  <si>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</si>
  <si>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</si>
  <si>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</si>
  <si>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</si>
  <si>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</si>
  <si>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</si>
  <si>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</si>
  <si>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</si>
  <si>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</si>
  <si>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</si>
  <si>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</si>
  <si>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</si>
  <si>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</si>
  <si>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</si>
  <si>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</si>
  <si>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</si>
  <si>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</si>
  <si>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</si>
  <si>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</si>
  <si>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</si>
  <si>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</si>
  <si>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</si>
  <si>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</si>
  <si>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</si>
  <si>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</si>
  <si>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</si>
  <si>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</si>
  <si>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</si>
  <si>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</si>
  <si>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</si>
  <si>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</si>
  <si>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</si>
  <si>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</si>
  <si>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</si>
  <si>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</si>
  <si>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</si>
  <si>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</si>
  <si>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</si>
  <si>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</si>
  <si>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</si>
  <si>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</si>
  <si>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</si>
  <si>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</si>
  <si>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</si>
  <si>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</si>
  <si>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</si>
  <si>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</si>
  <si>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</si>
  <si>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</si>
  <si>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</si>
  <si>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</si>
  <si>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</si>
  <si>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</si>
  <si>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</si>
  <si>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</si>
  <si>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</si>
  <si>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</si>
  <si>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</si>
  <si>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</si>
  <si>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</si>
  <si>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</si>
  <si>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</si>
  <si>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</si>
  <si>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</si>
  <si>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</si>
  <si>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</si>
  <si>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</si>
  <si>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</si>
  <si>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</si>
  <si>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</si>
  <si>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</si>
  <si>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</si>
  <si>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</si>
  <si>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</si>
  <si>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</si>
  <si>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</si>
  <si>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</si>
  <si>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</si>
  <si>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</si>
  <si>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</si>
  <si>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</si>
  <si>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</si>
  <si>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</si>
  <si>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</si>
  <si>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</si>
  <si>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</si>
  <si>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</si>
  <si>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</si>
  <si>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</si>
  <si>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</si>
  <si>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</si>
  <si>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</si>
  <si>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</si>
  <si>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</si>
  <si>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</si>
  <si>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</si>
  <si>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</si>
  <si>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</si>
  <si>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</si>
  <si>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</si>
  <si>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</si>
  <si>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</si>
  <si>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</si>
  <si>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</si>
  <si>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</si>
  <si>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</si>
  <si>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</si>
  <si>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</si>
  <si>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</si>
  <si>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</si>
  <si>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</si>
  <si>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</si>
  <si>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</si>
  <si>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</si>
  <si>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</si>
  <si>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</si>
  <si>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</si>
  <si>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</si>
  <si>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</si>
  <si>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</si>
  <si>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</si>
  <si>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</si>
  <si>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</si>
  <si>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</si>
  <si>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</si>
  <si>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</si>
  <si>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</si>
  <si>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</si>
  <si>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</si>
  <si>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</si>
  <si>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</si>
  <si>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</si>
  <si>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</si>
  <si>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</si>
  <si>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</si>
  <si>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</si>
  <si>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</si>
  <si>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</si>
  <si>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</si>
  <si>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</si>
  <si>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</si>
  <si>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</si>
  <si>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</si>
  <si>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</si>
  <si>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</si>
  <si>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</si>
  <si>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</si>
  <si>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</si>
  <si>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</si>
  <si>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</si>
  <si>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</si>
  <si>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</si>
  <si>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</si>
  <si>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</si>
  <si>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</si>
  <si>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</si>
  <si>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</si>
  <si>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</si>
  <si>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</si>
  <si>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</si>
  <si>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</si>
  <si>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</si>
  <si>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</si>
  <si>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</si>
  <si>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</si>
  <si>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</si>
  <si>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</si>
  <si>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</si>
  <si>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</si>
  <si>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</si>
  <si>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</si>
  <si>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</si>
  <si>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</si>
  <si>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</si>
  <si>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</si>
  <si>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</si>
  <si>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</si>
  <si>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</si>
  <si>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</si>
  <si>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</si>
  <si>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</si>
  <si>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</si>
  <si>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</si>
  <si>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</si>
  <si>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</si>
  <si>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</si>
  <si>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</si>
  <si>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</si>
  <si>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</si>
  <si>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</si>
  <si>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</si>
  <si>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</si>
  <si>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</si>
  <si>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</si>
  <si>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</si>
  <si>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</si>
  <si>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</si>
  <si>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</si>
  <si>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</si>
  <si>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</si>
  <si>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</si>
  <si>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</si>
  <si>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</si>
  <si>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</si>
  <si>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</si>
  <si>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</si>
  <si>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</si>
  <si>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</si>
  <si>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</si>
  <si>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</si>
  <si>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</si>
  <si>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</si>
  <si>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</si>
  <si>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</si>
  <si>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</si>
  <si>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</si>
  <si>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</si>
  <si>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</si>
  <si>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</si>
  <si>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</si>
  <si>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</si>
  <si>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</si>
  <si>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</si>
  <si>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</si>
  <si>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</si>
  <si>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</si>
  <si>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</si>
  <si>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</si>
  <si>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</si>
  <si>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</si>
  <si>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</si>
  <si>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</si>
  <si>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</si>
  <si>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</si>
  <si>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</si>
  <si>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</si>
  <si>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</si>
  <si>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</si>
  <si>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</si>
  <si>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</si>
  <si>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</si>
  <si>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</si>
  <si>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</si>
  <si>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</si>
  <si>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</si>
  <si>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</si>
  <si>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</si>
  <si>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</si>
  <si>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</si>
  <si>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</si>
  <si>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</si>
  <si>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</si>
  <si>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</si>
  <si>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</si>
  <si>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</si>
  <si>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</si>
  <si>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</si>
  <si>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</si>
  <si>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</si>
  <si>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</si>
  <si>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</si>
  <si>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</si>
  <si>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</si>
  <si>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</si>
  <si>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</si>
  <si>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</si>
  <si>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</si>
  <si>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</si>
  <si>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</si>
  <si>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</si>
  <si>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</si>
  <si>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</si>
  <si>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</si>
  <si>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</si>
  <si>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</si>
  <si>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</si>
  <si>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</si>
  <si>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</si>
  <si>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</si>
  <si>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</si>
  <si>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</si>
  <si>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</si>
  <si>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</si>
  <si>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</si>
  <si>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</si>
  <si>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</si>
  <si>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</si>
  <si>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</si>
  <si>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</si>
  <si>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</si>
  <si>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</si>
  <si>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</si>
  <si>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</si>
  <si>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</si>
  <si>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</si>
  <si>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</si>
  <si>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</si>
  <si>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</si>
  <si>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</si>
  <si>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</si>
  <si>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</si>
  <si>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</si>
  <si>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</si>
  <si>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</si>
  <si>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</si>
  <si>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</si>
  <si>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</si>
  <si>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</si>
  <si>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</si>
  <si>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</si>
  <si>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</si>
  <si>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</si>
  <si>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</si>
  <si>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</si>
  <si>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</si>
  <si>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</si>
  <si>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</si>
  <si>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</si>
  <si>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</si>
  <si>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</si>
  <si>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</si>
  <si>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</si>
  <si>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</si>
  <si>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</si>
  <si>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</si>
  <si>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</si>
  <si>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</si>
  <si>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</si>
  <si>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</si>
  <si>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</si>
  <si>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</si>
  <si>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</si>
  <si>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</si>
  <si>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</si>
  <si>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</si>
  <si>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</si>
  <si>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</si>
  <si>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</si>
  <si>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</si>
  <si>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</si>
  <si>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</si>
  <si>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</si>
  <si>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</si>
  <si>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</si>
  <si>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</si>
  <si>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</si>
  <si>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</si>
  <si>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</si>
  <si>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</si>
  <si>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</si>
  <si>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</si>
  <si>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</si>
  <si>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</si>
  <si>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</si>
  <si>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</si>
  <si>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</si>
  <si>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</si>
  <si>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</si>
  <si>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</si>
  <si>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</si>
  <si>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</si>
  <si>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</si>
  <si>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</si>
  <si>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</si>
  <si>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</si>
  <si>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</si>
  <si>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</si>
  <si>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</si>
  <si>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</si>
  <si>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</si>
  <si>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</si>
  <si>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</si>
  <si>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</si>
  <si>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</si>
  <si>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</si>
  <si>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</si>
  <si>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</si>
  <si>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</si>
  <si>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</si>
  <si>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</si>
  <si>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</si>
  <si>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</si>
  <si>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</si>
  <si>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</si>
  <si>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</si>
  <si>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</si>
  <si>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</si>
  <si>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</si>
  <si>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</si>
  <si>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</si>
  <si>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</si>
  <si>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</si>
  <si>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</si>
  <si>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</si>
  <si>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</si>
  <si>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</si>
  <si>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</si>
  <si>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</si>
  <si>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</si>
  <si>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</si>
  <si>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</si>
  <si>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</si>
  <si>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</si>
  <si>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</si>
  <si>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</si>
  <si>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</si>
  <si>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</si>
  <si>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</si>
  <si>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</si>
  <si>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</si>
  <si>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</si>
  <si>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</si>
  <si>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</si>
  <si>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</si>
  <si>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</si>
  <si>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</si>
  <si>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</si>
  <si>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</si>
  <si>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</si>
  <si>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</si>
  <si>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</si>
  <si>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</si>
  <si>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</si>
  <si>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</si>
  <si>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</si>
  <si>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</si>
  <si>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</si>
  <si>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</si>
  <si>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</si>
  <si>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</si>
  <si>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</si>
  <si>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</si>
  <si>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</si>
  <si>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</si>
  <si>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</si>
  <si>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</si>
  <si>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</si>
  <si>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</si>
  <si>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</si>
  <si>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</si>
  <si>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</si>
  <si>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26.12.2018</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</si>
  <si>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</si>
  <si>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</si>
  <si>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</si>
  <si>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</si>
  <si>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</si>
  <si>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</si>
  <si>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</si>
  <si>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</si>
  <si>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</si>
  <si>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</si>
  <si>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</si>
  <si>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</si>
  <si>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</si>
  <si>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</si>
  <si>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</si>
  <si>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</si>
  <si>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</si>
  <si>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</si>
  <si>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</si>
  <si>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</si>
  <si>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</si>
  <si>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</si>
  <si>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</si>
  <si>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</si>
  <si>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</si>
  <si>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</si>
  <si>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</si>
  <si>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</si>
  <si>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</si>
  <si>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</si>
  <si>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</si>
  <si>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</si>
  <si>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</si>
  <si>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</si>
  <si>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</si>
  <si>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</si>
  <si>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</si>
  <si>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</si>
  <si>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</si>
  <si>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</si>
  <si>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</si>
  <si>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</si>
  <si>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</si>
  <si>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</si>
  <si>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</si>
  <si>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</si>
  <si>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</si>
  <si>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</si>
  <si>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</si>
  <si>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</si>
  <si>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</si>
  <si>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</si>
  <si>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</si>
  <si>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</si>
  <si>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</si>
  <si>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</si>
  <si>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</si>
  <si>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</si>
  <si>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</si>
  <si>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</si>
  <si>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</si>
  <si>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</si>
  <si>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</si>
  <si>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</si>
  <si>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</si>
  <si>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</si>
  <si>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</si>
  <si>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</si>
  <si>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</si>
  <si>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</si>
  <si>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</si>
  <si>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</si>
  <si>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</si>
  <si>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</si>
  <si>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</si>
  <si>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</si>
  <si>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</si>
  <si>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</si>
  <si>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</si>
  <si>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</si>
  <si>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</si>
  <si>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</si>
  <si>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</si>
  <si>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</si>
  <si>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</si>
  <si>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</si>
  <si>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</si>
  <si>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</si>
  <si>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</si>
  <si>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</si>
  <si>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</si>
  <si>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</si>
  <si>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</si>
  <si>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</si>
  <si>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</si>
  <si>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</si>
  <si>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</si>
  <si>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</si>
  <si>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</si>
  <si>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</si>
  <si>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</si>
  <si>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</si>
  <si>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</si>
  <si>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</si>
  <si>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</si>
  <si>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</si>
  <si>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</si>
  <si>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</si>
  <si>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</si>
  <si>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</si>
  <si>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</si>
  <si>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</si>
  <si>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</si>
  <si>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</si>
  <si>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</si>
  <si>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</si>
  <si>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</si>
  <si>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</si>
  <si>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</si>
  <si>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</si>
  <si>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</si>
  <si>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</si>
  <si>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</si>
  <si>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</si>
  <si>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</si>
  <si>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</si>
  <si>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</si>
  <si>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</si>
  <si>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</si>
  <si>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</si>
  <si>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</si>
  <si>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</si>
  <si>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</si>
  <si>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</si>
  <si>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</si>
  <si>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</si>
  <si>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</si>
  <si>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</si>
  <si>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</si>
  <si>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</si>
  <si>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</si>
  <si>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</si>
  <si>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</si>
  <si>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</si>
  <si>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</si>
  <si>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</si>
  <si>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</si>
  <si>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</si>
  <si>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</si>
  <si>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</si>
  <si>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</si>
  <si>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</si>
  <si>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</si>
  <si>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</si>
  <si>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</si>
  <si>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</si>
  <si>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</si>
  <si>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</si>
  <si>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</si>
  <si>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</si>
  <si>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</si>
  <si>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</si>
  <si>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</si>
  <si>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</si>
  <si>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</si>
  <si>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</si>
  <si>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</si>
  <si>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</si>
  <si>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Черная речка</t>
  </si>
  <si>
    <t>40323000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</si>
  <si>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</si>
  <si>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</si>
  <si>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</si>
  <si>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</si>
  <si>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</si>
  <si>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</si>
  <si>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</si>
  <si>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</si>
  <si>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</si>
  <si>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</si>
  <si>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</si>
  <si>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</si>
  <si>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</si>
  <si>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</si>
  <si>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</si>
  <si>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</si>
  <si>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</si>
  <si>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</si>
  <si>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</si>
  <si>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</si>
  <si>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</si>
  <si>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</si>
  <si>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</si>
  <si>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</si>
  <si>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</si>
  <si>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</si>
  <si>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</si>
  <si>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</si>
  <si>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</si>
  <si>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</si>
  <si>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</si>
  <si>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</si>
  <si>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</si>
  <si>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</si>
  <si>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</si>
  <si>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</si>
  <si>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</si>
  <si>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</si>
  <si>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</si>
  <si>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</si>
  <si>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</si>
  <si>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</si>
  <si>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</si>
  <si>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</si>
  <si>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</si>
  <si>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</si>
  <si>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</si>
  <si>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</si>
  <si>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</si>
  <si>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</si>
  <si>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</si>
  <si>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</si>
  <si>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</si>
  <si>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</si>
  <si>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</si>
  <si>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</si>
  <si>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</si>
  <si>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</si>
  <si>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</si>
  <si>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</si>
  <si>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</si>
  <si>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</si>
  <si>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</si>
  <si>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</si>
  <si>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</si>
  <si>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</si>
  <si>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</si>
  <si>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</si>
  <si>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</si>
  <si>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</si>
  <si>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</si>
  <si>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783450001</t>
  </si>
  <si>
    <t>ГУП "ТЭК СПб"</t>
  </si>
  <si>
    <t>7830001028</t>
  </si>
  <si>
    <t>Комитет по тарифам Санкт-Петербурга</t>
  </si>
  <si>
    <t>19.12.2018</t>
  </si>
  <si>
    <t>251-р, 252-р, 253-р</t>
  </si>
  <si>
    <t>официальный сайт Комитета по тарифам Санкт-Петербурга</t>
  </si>
  <si>
    <t>Россия, 190000, Санкт-Петербург, Малая Морская ул., д.12, лит. А</t>
  </si>
  <si>
    <t>Фёдоров Игорь Геннадьевич</t>
  </si>
  <si>
    <t>Краснова Алина Вячеславовна</t>
  </si>
  <si>
    <t>заместитель начальника отдела анализа и тарифообразования</t>
  </si>
  <si>
    <t>494-87-03 (2264)</t>
  </si>
  <si>
    <t>krasnovaav@gptek.spb.ru</t>
  </si>
  <si>
    <t>http://gptek.spb.ru/abonentam/connect/</t>
  </si>
  <si>
    <t>https://portal.eias.ru/Portal/DownloadPage.aspx?type=12&amp;guid=6466eb13-3d8f-412d-b92d-2b8a8dfefe77</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</si>
  <si>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</si>
  <si>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https://portal.eias.ru/Portal/DownloadPage.aspx?type=12&amp;guid=8238de94-2ed7-4e81-bf0e-726ef8641e57</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</si>
  <si>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</si>
  <si>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</si>
  <si>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</si>
  <si>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https://portal.eias.ru/Portal/DownloadPage.aspx?type=12&amp;guid=078230b2-0149-45c9-bc93-75b183965148</t>
  </si>
  <si>
    <t>Типовая форма договора о подключении к системе теплоснабжения представлена по ссылке</t>
  </si>
  <si>
    <t>https://portal.eias.ru/Portal/DownloadPage.aspx?type=12&amp;guid=700e5dbd-c503-46a1-a098-cc400ac8a703</t>
  </si>
  <si>
    <t>https://portal.eias.ru/Portal/DownloadPage.aspx?type=12&amp;guid=c3c7aeae-43a1-4f17-a559-bf571a54218d</t>
  </si>
  <si>
    <t>О</t>
  </si>
  <si>
    <t>город Санкт-Петербург, город Санкт-Петербург (40000000);</t>
  </si>
  <si>
    <t>Производство тепловой энергии. Некомбинированная выработка; Передача. Тепловая энергия; Сбыт. Тепловая энергия</t>
  </si>
  <si>
    <t>Производство. Теплоноситель; Передача. Теплоноситель; Сбыт. Теплоноситель</t>
  </si>
  <si>
    <t>Закрытое акционерное общество «Тепломагистраль»</t>
  </si>
  <si>
    <t>ОБЩЕСТВО С ОГРАНИЧЕННОЙ ОТВЕТСТВЕН­НОСТЬЮ «ТЕПЛОЭНЕРГО»</t>
  </si>
  <si>
    <t>Тарифы на тепловую энергию (мощность), поставляемую
государственным унитарным предприятием «Топливно-энергетический комплекс
Санкт-Петербурга» теплоснабжающим, теплосетевым организациям, приобретающим
тепловую энергию с целью компенсации потерь тепловой энергии, на 2019-2023 годы</t>
  </si>
  <si>
    <t>Тарифы на тепловую энергию, поставляемую
государственным унитарным предприятием
«Топливно-энергетический комплекс Санкт-Петербурга»
потребителям, расположенным на территории Санкт-Петербурга, на 2019-2023 годы
Тарифы на тепловую энергию, поставляемую
государственным унитарным предприятием
«Топливно-энергетический комплекс Санкт-Петербурга»
на коллекторах источников тепловой энергии потребителям, расположенным на территории Санкт-Петербурга, на 2019-2023 годы</t>
  </si>
  <si>
    <t>Тарифы (приложение 1 к расп. КТ СПб от 19.12.18 №252-р)
* Тарифы с учетом стоимости теплоносителя.
1. Группа "Население"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1 пол.: с 1 января по 30 июня; 2 пол.: с 1 июля по 31 декабря
Тарифы с коллекторов (приложение 2 к расп. КТ СПб от 19.12.18 №252-р)
1. В тарифы не включен НДС.
2. 1 пол.: с 1 января по 30 июня; 2 пол.: с 1 июля по 31 декабря.
3. Величина расходов на топливо, отнесенных на 1 Гкал тепловой энергии, отпускаемой в виде воды и пара от источника тепловой энергии ГУП «Топливно-энергетический комплекс Санкт-Петербурга»», составляет в 2019 году - 771.63 руб./Гкал, в 2020 году - 787.39 руб./Гкал, в 2021 году - 810.89 руб./Ткал, в 2022 году - 815.64 руб./Гкал, в 2023 году- 840.04 руб./Гкал.</t>
  </si>
  <si>
    <t>Тарифы на горячую воду (горячее водоснабжение), поставляемую государственным унитарным предприятием
«Топливно-энергетический комплекс Санкт-Петербурга»
в открытых системах теплоснабжения потребителям,
расположенным на территории Санкт-Петербурга, на 2019-2023 годы</t>
  </si>
  <si>
    <t>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 на территории Санкт-Петербурга на 2019 год</t>
  </si>
  <si>
    <t>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t>
  </si>
  <si>
    <t>Приложение 3 к расп. КТ СПб от 19.12.18 №252-р
1. В тарифы не включен НДС.
2. 1 полугодие: с 1 января по 30 июня; 2 полугодие: с 1 июля по 31 декабря.</t>
  </si>
  <si>
    <t>Приложение 5 к расп. КТ СПб от 19.12.18 №252-р
* Тарифы с учетом стоимости теплоносителя.
1.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3. 1 полугодие: с 1 января по 30 июня; 2 полугодие: с 1 июля по 31 декабря.
4. Тарифы на теплоноситель установлены Приложением 4 к распоряжению.</t>
  </si>
  <si>
    <t>Приложение 4 к расп. КТ СПб от 19.12.18 №252-р
1. В тарифы не включен НДС.
2. 1 полугодие: с 1 января по 30 июня; 2 полугодие: с 1 июля по 31 декабря.</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</si>
  <si>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</si>
  <si>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</si>
  <si>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</si>
  <si>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</si>
  <si>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</si>
  <si>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</si>
  <si>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</si>
  <si>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</si>
  <si>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</si>
  <si>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</si>
  <si>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</si>
  <si>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</si>
  <si>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</si>
  <si>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</si>
  <si>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</si>
  <si>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</si>
  <si>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</si>
  <si>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</si>
  <si>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</si>
  <si>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5.3.2</t>
  </si>
  <si>
    <t>c 14:00 до 17:00</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</si>
  <si>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</si>
  <si>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</si>
  <si>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</si>
  <si>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</si>
  <si>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07.07.2023</t>
  </si>
  <si>
    <t>Добавить подключаемую тепловую нагрузку</t>
  </si>
  <si>
    <t>ООО «Капитал Северо-Запад»</t>
  </si>
  <si>
    <t>«Многоквартирный дом со встроенно-пристроенным гаражом» по адресу: Санкт-Петербург, Московское шоссе, д. 13, лит. ЕА</t>
  </si>
  <si>
    <t>22.12.2017</t>
  </si>
  <si>
    <t>ООО «Мегаполис-Инвест»</t>
  </si>
  <si>
    <t>16.03.2018</t>
  </si>
  <si>
    <t>ООО «Теплоэнерго»</t>
  </si>
  <si>
    <t>«Пиковая котельная»,г. Санкт-Петербург, территория предприятия «Предпортовый» (Ленинские искры)</t>
  </si>
  <si>
    <t>«Многоквартирный жилой дом со встроенно-пристроенной закрытой подземной автостоянкой и встроенными нежилыми помещениями» по адресу: Санкт-Петербург, ул. Тамбасова, участок 69 (юго-восточнее д. 5, литера В по ул. Тамбасова)</t>
  </si>
  <si>
    <t>ООО «Сэтл Сити»</t>
  </si>
  <si>
    <t>«Многоквартирный жилой дом со встроенными помещениями и подземной автостоянкой» по адресу: Санкт-Петербург, г. Кронштадт, Тулонская аллея, дом 2, литера В</t>
  </si>
  <si>
    <t>04.04.2018</t>
  </si>
  <si>
    <t>13.04.2018</t>
  </si>
  <si>
    <t>ООО «Пальмира»</t>
  </si>
  <si>
    <t xml:space="preserve"> «Многоквартирный дом со встроенными помещениями и встроенным подземным гаражом» по адресу: Санкт-Петербург, ул. Тамбасова, участок 68 (восточнее дома 5, лит. В по ул. Тамбасова)</t>
  </si>
  <si>
    <t>ООО «КВС-Выборгский»</t>
  </si>
  <si>
    <t>24.10.2018</t>
  </si>
  <si>
    <t>15.06.2018</t>
  </si>
  <si>
    <t>«Многоквартирные жилые дома со встроенными помещениями и встроенно-пристроенными гаражами. Отдельно стоящие ДОО на 150 мест, 1, 2, 3, 4 этапы строительства» по адресу: Санкт-Петербург, пос. Парголово, Пригородный, участок 439 (восточнее дома 162, литера А по проспекту Энгельса)</t>
  </si>
  <si>
    <t>Заявители, подключаемая нагрузка которых не превышает 0,1 Гкал/ч</t>
  </si>
  <si>
    <t>Заявители, подключаемая нагрузка которых более 0,1 Гкал/ч и не превышает 1,5 Гкал/ч</t>
  </si>
  <si>
    <t>Заявители, подключаемая нагрузка которых превышает 1,5 Гкал/ч при наличии технической возможности подключения</t>
  </si>
  <si>
    <t>1.1.2</t>
  </si>
  <si>
    <t>1.1.3</t>
  </si>
  <si>
    <t>1.1.4</t>
  </si>
  <si>
    <t>Типовая форма договора теплоснабжения с ИКУ представлена по ссылке</t>
  </si>
  <si>
    <t>1.1.5</t>
  </si>
  <si>
    <t>1.1.6</t>
  </si>
  <si>
    <t>https://portal.eias.ru/Portal/DownloadPage.aspx?type=12&amp;guid=27455546-6b0e-4cc3-af1a-e758424544c1</t>
  </si>
  <si>
    <t>Типовая форма договора теплоснабжения с Бюджетными организациями представлена по ссылке</t>
  </si>
  <si>
    <t>https://portal.eias.ru/Portal/DownloadPage.aspx?type=12&amp;guid=bdafa67f-9213-40aa-9215-46eb0e7652c0</t>
  </si>
  <si>
    <t>Типовая форма договора теплоснабжения с Прочими организациями представлена по ссылке</t>
  </si>
  <si>
    <t>https://portal.eias.ru/Portal/DownloadPage.aspx?type=12&amp;guid=04747e1a-c957-4200-86de-4a9432c8d25e</t>
  </si>
  <si>
    <t>https://portal.eias.ru/Portal/DownloadPage.aspx?type=12&amp;guid=4d966f9f-84ee-49fa-a3e1-e6cc34c99241</t>
  </si>
  <si>
    <t>Типовая форма договора теплоснабжения с Физическими лицами представлена по ссылке</t>
  </si>
  <si>
    <t>https://portal.eias.ru/Portal/DownloadPage.aspx?type=12&amp;guid=fe5886c8-8939-4aa5-8379-06d075e6453f</t>
  </si>
  <si>
    <t>Типовая форма договора теплоснабжения с Прочими физическими лицами представлена по ссылке</t>
  </si>
  <si>
    <t>Типовая форма договора теплоснабжения по Пустующим жилым помещениям в МКД представлена по ссылке</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</si>
  <si>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</si>
  <si>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</si>
  <si>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</si>
  <si>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</si>
  <si>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Создание резервной копии отменено, обновление прервано</t>
  </si>
  <si>
    <t>Предупреждение</t>
  </si>
  <si>
    <t>14.06.2019</t>
  </si>
  <si>
    <t>52-р</t>
  </si>
  <si>
    <t>Изменения внесены в части тарифов с 01.07.2019 года</t>
  </si>
  <si>
    <t>Сохранение файла резервной копии: \\Srv-dfs-2\экономическое управление\210117\Стандарты раскрытия информации\2019_ПУБЛИКАЦИЯ\СЗ на публикацию 2019\14 Тариф 2019 со снижением СПб_Карпину и Андреевой\Формы 4.2_Инфо о величинах тарифов на тэ_СПб_2019_2023_Скор.BKP..xlsb</t>
  </si>
  <si>
    <t>Резервная копия создана: \\Srv-dfs-2\экономическое управление\210117\Стандарты раскрытия информации\2019_ПУБЛИКАЦИЯ\СЗ на публикацию 2019\14 Тариф 2019 со снижением СПб_Карпину и Андреевой\Формы 4.2_Инфо о величинах тарифов на тэ_СПб_2019_2023_Скор.BKP..xlsb</t>
  </si>
  <si>
    <t>Создание книги для установки обновлений...</t>
  </si>
  <si>
    <t>Ошибка при инициализации обновления</t>
  </si>
  <si>
    <t>Ошибка</t>
  </si>
  <si>
    <t>Сохранение файла резервной копии: \\Srv-dfs-2\экономическое управление\210117\Стандарты раскрытия информации\2019_ПУБЛИКАЦИЯ\СЗ на публикацию 2019\14 Тариф 2019 со снижением СПб_Карпину и Андреевой\Формы 4.2_Инфо о тарифах на тэ_СПб_2019_2023_Скор.BKP..xlsb</t>
  </si>
  <si>
    <t>Резервная копия создана: \\Srv-dfs-2\экономическое управление\210117\Стандарты раскрытия информации\2019_ПУБЛИКАЦИЯ\СЗ на публикацию 2019\14 Тариф 2019 со снижением СПб_Карпину и Андреевой\Формы 4.2_Инфо о тарифах на тэ_СПб_2019_2023_Скор.BKP..xlsb</t>
  </si>
  <si>
    <t>Сохранение файла резервной копии: D:\TMP\123.BKP.xlsb</t>
  </si>
  <si>
    <t>Резервная копия создана: D:\TMP\123.BKP.xlsb</t>
  </si>
  <si>
    <t>население и приравненные категории</t>
  </si>
  <si>
    <t>REGION_ID</t>
  </si>
  <si>
    <t>REGION_NAME</t>
  </si>
  <si>
    <t>RST_ORG_ID</t>
  </si>
  <si>
    <t>ORG_NAME</t>
  </si>
  <si>
    <t>INN_NAME</t>
  </si>
  <si>
    <t>KPP_NAME</t>
  </si>
  <si>
    <t>ORG_START_DATE</t>
  </si>
  <si>
    <t>ORG_END_DATE</t>
  </si>
  <si>
    <t>2614</t>
  </si>
  <si>
    <t>26641633</t>
  </si>
  <si>
    <t>АО "АТЭК"</t>
  </si>
  <si>
    <t>7826135558</t>
  </si>
  <si>
    <t>780501001</t>
  </si>
  <si>
    <t>26420583</t>
  </si>
  <si>
    <t>АО "Аэропорт "Пулково"</t>
  </si>
  <si>
    <t>7810091320</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</si>
  <si>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</si>
  <si>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</si>
  <si>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</si>
  <si>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</si>
  <si>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</si>
  <si>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</si>
  <si>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</si>
  <si>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</si>
  <si>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</si>
  <si>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</si>
  <si>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</si>
  <si>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</si>
  <si>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</si>
  <si>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</si>
  <si>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</si>
  <si>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</si>
  <si>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</si>
  <si>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</si>
  <si>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</si>
  <si>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</si>
  <si>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</si>
  <si>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</si>
  <si>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</si>
  <si>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</si>
  <si>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</si>
  <si>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</si>
  <si>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</si>
  <si>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</si>
  <si>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</si>
  <si>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</si>
  <si>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</si>
  <si>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</si>
  <si>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780201001</t>
  </si>
  <si>
    <t>26641637</t>
  </si>
  <si>
    <t>АО "Завод имени А.А.Кулакова"</t>
  </si>
  <si>
    <t>7813346618</t>
  </si>
  <si>
    <t>781301001</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</si>
  <si>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</si>
  <si>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</si>
  <si>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</si>
  <si>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</si>
  <si>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</si>
  <si>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</si>
  <si>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</si>
  <si>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</si>
  <si>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</si>
  <si>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</si>
  <si>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</si>
  <si>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</si>
  <si>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</si>
  <si>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</si>
  <si>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</si>
  <si>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</si>
  <si>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</si>
  <si>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</si>
  <si>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</si>
  <si>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</si>
  <si>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</si>
  <si>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</si>
  <si>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</si>
  <si>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</si>
  <si>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</si>
  <si>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</si>
  <si>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</si>
  <si>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</si>
  <si>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</si>
  <si>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</si>
  <si>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</si>
  <si>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</si>
  <si>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</si>
  <si>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</si>
  <si>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</si>
  <si>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</si>
  <si>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</si>
  <si>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</si>
  <si>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</si>
  <si>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</si>
  <si>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</si>
  <si>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</si>
  <si>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</si>
  <si>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</si>
  <si>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</si>
  <si>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</si>
  <si>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</si>
  <si>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</si>
  <si>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</si>
  <si>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</si>
  <si>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</si>
  <si>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</si>
  <si>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</si>
  <si>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</si>
  <si>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</si>
  <si>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</si>
  <si>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</si>
  <si>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</si>
  <si>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</si>
  <si>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</si>
  <si>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</si>
  <si>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</si>
  <si>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</si>
  <si>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28143840</t>
  </si>
  <si>
    <t>АО "Рыбокомбинат"</t>
  </si>
  <si>
    <t>7804036909</t>
  </si>
  <si>
    <t>26590970</t>
  </si>
  <si>
    <t>АО "Совавто-С.Петербург"</t>
  </si>
  <si>
    <t>7810216498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</si>
  <si>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</si>
  <si>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</si>
  <si>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</si>
  <si>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</si>
  <si>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</si>
  <si>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</si>
  <si>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</si>
  <si>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</si>
  <si>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</si>
  <si>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</si>
  <si>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</si>
  <si>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</si>
  <si>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</si>
  <si>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</si>
  <si>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</si>
  <si>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</si>
  <si>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</si>
  <si>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</si>
  <si>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</si>
  <si>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</si>
  <si>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</si>
  <si>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</si>
  <si>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</si>
  <si>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</si>
  <si>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</si>
  <si>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</si>
  <si>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</si>
  <si>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</si>
  <si>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</si>
  <si>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</si>
  <si>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</si>
  <si>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</si>
  <si>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</si>
  <si>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</si>
  <si>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</si>
  <si>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</si>
  <si>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</si>
  <si>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</si>
  <si>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</si>
  <si>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</si>
  <si>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</si>
  <si>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</si>
  <si>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</si>
  <si>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</si>
  <si>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</si>
  <si>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</si>
  <si>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</si>
  <si>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</si>
  <si>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</si>
  <si>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</si>
  <si>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</si>
  <si>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</si>
  <si>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</si>
  <si>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</si>
  <si>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</si>
  <si>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</si>
  <si>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</si>
  <si>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</si>
  <si>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</si>
  <si>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28072594</t>
  </si>
  <si>
    <t>ЗАО "РУСТ-95"</t>
  </si>
  <si>
    <t>7728120384</t>
  </si>
  <si>
    <t>770501001</t>
  </si>
  <si>
    <t>26533889</t>
  </si>
  <si>
    <t>ЗАО "Ресурс-Экономия"</t>
  </si>
  <si>
    <t>7820039657</t>
  </si>
  <si>
    <t>782001001</t>
  </si>
  <si>
    <t>27997575</t>
  </si>
  <si>
    <t>ЗАО "СВ-Сити"</t>
  </si>
  <si>
    <t>7816206305</t>
  </si>
  <si>
    <t>781601001</t>
  </si>
  <si>
    <t>28135540</t>
  </si>
  <si>
    <t>ЗАО "Сокол"</t>
  </si>
  <si>
    <t>7810014646</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</si>
  <si>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</si>
  <si>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</si>
  <si>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</si>
  <si>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</si>
  <si>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</si>
  <si>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</si>
  <si>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</si>
  <si>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</si>
  <si>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</si>
  <si>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</si>
  <si>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</si>
  <si>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</si>
  <si>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</si>
  <si>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</si>
  <si>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</si>
  <si>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</si>
  <si>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</si>
  <si>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</si>
  <si>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</si>
  <si>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</si>
  <si>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</si>
  <si>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</si>
  <si>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</si>
  <si>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</si>
  <si>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</si>
  <si>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</si>
  <si>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</si>
  <si>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</si>
  <si>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</si>
  <si>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</si>
  <si>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</si>
  <si>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</si>
  <si>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</si>
  <si>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</si>
  <si>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</si>
  <si>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</si>
  <si>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</si>
  <si>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</si>
  <si>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</si>
  <si>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26422350</t>
  </si>
  <si>
    <t>ОАО "Аккумуляторная компания "Ригель"</t>
  </si>
  <si>
    <t>7813054118</t>
  </si>
  <si>
    <t>26422149</t>
  </si>
  <si>
    <t>ОАО "БИЗНЕС-ЦЕНТР "АКВИЛОН"</t>
  </si>
  <si>
    <t>7802067080</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</si>
  <si>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</si>
  <si>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</si>
  <si>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</si>
  <si>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</si>
  <si>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</si>
  <si>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</si>
  <si>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</si>
  <si>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</si>
  <si>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</si>
  <si>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</si>
  <si>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</si>
  <si>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</si>
  <si>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</si>
  <si>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</si>
  <si>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</si>
  <si>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</si>
  <si>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</si>
  <si>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</si>
  <si>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</si>
  <si>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</si>
  <si>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</si>
  <si>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</si>
  <si>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</si>
  <si>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</si>
  <si>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</si>
  <si>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</si>
  <si>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</si>
  <si>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26422098</t>
  </si>
  <si>
    <t>ОАО "Зеркальный завод"</t>
  </si>
  <si>
    <t>7810301471</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</si>
  <si>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</si>
  <si>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</si>
  <si>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</si>
  <si>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</si>
  <si>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</si>
  <si>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</si>
  <si>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</si>
  <si>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</si>
  <si>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</si>
  <si>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</si>
  <si>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</si>
  <si>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</si>
  <si>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</si>
  <si>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</si>
  <si>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</si>
  <si>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</si>
  <si>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</si>
  <si>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</si>
  <si>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</si>
  <si>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</si>
  <si>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</si>
  <si>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</si>
  <si>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</si>
  <si>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</si>
  <si>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</si>
  <si>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</si>
  <si>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</si>
  <si>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</si>
  <si>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</si>
  <si>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</si>
  <si>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</si>
  <si>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</si>
  <si>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</si>
  <si>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</si>
  <si>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</si>
  <si>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</si>
  <si>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</si>
  <si>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</si>
  <si>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</si>
  <si>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</si>
  <si>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</si>
  <si>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</si>
  <si>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</si>
  <si>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</si>
  <si>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</si>
  <si>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</si>
  <si>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</si>
  <si>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</si>
  <si>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</si>
  <si>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</si>
  <si>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</si>
  <si>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</si>
  <si>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</si>
  <si>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</si>
  <si>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</si>
  <si>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</si>
  <si>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</si>
  <si>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</si>
  <si>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</si>
  <si>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</si>
  <si>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</si>
  <si>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28091963</t>
  </si>
  <si>
    <t>ОАО "Телерадиокомпания "Петербург"</t>
  </si>
  <si>
    <t>7825404448</t>
  </si>
  <si>
    <t>27961378</t>
  </si>
  <si>
    <t>ОАО "Фирма Медполимер"</t>
  </si>
  <si>
    <t>7806008745</t>
  </si>
  <si>
    <t>28145322</t>
  </si>
  <si>
    <t>ОАО "Штурманские приборы"</t>
  </si>
  <si>
    <t>7806016697</t>
  </si>
  <si>
    <t>28427914</t>
  </si>
  <si>
    <t>ООО "АЛЬТЕРНАТИВА"</t>
  </si>
  <si>
    <t>7804509545</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</si>
  <si>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</si>
  <si>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</si>
  <si>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</si>
  <si>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</si>
  <si>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</si>
  <si>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</si>
  <si>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</si>
  <si>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</si>
  <si>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</si>
  <si>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</si>
  <si>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</si>
  <si>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</si>
  <si>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</si>
  <si>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</si>
  <si>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</si>
  <si>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</si>
  <si>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</si>
  <si>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</si>
  <si>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</si>
  <si>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</si>
  <si>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</si>
  <si>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</si>
  <si>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</si>
  <si>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</si>
  <si>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</si>
  <si>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</si>
  <si>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</si>
  <si>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</si>
  <si>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</si>
  <si>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</si>
  <si>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</si>
  <si>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</si>
  <si>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</si>
  <si>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</si>
  <si>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</si>
  <si>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</si>
  <si>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</si>
  <si>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</si>
  <si>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</si>
  <si>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</si>
  <si>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</si>
  <si>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</si>
  <si>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28448967</t>
  </si>
  <si>
    <t>ООО "Зеленый дом"</t>
  </si>
  <si>
    <t>7804099257</t>
  </si>
  <si>
    <t>26361092</t>
  </si>
  <si>
    <t>ООО "ИНТЕРМ"</t>
  </si>
  <si>
    <t>7802127477</t>
  </si>
  <si>
    <t>28042497</t>
  </si>
  <si>
    <t>ООО "ИнвестКонсалт"</t>
  </si>
  <si>
    <t>7717662353</t>
  </si>
  <si>
    <t>28134896</t>
  </si>
  <si>
    <t>ООО "Инженерная компания"</t>
  </si>
  <si>
    <t>7806150886</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</si>
  <si>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</si>
  <si>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</si>
  <si>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</si>
  <si>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</si>
  <si>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</si>
  <si>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</si>
  <si>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</si>
  <si>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</si>
  <si>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</si>
  <si>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</si>
  <si>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</si>
  <si>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</si>
  <si>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</si>
  <si>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</si>
  <si>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</si>
  <si>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</si>
  <si>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</si>
  <si>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</si>
  <si>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27546308</t>
  </si>
  <si>
    <t>ООО "МегаСтрой"</t>
  </si>
  <si>
    <t>7801185204</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</si>
  <si>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</si>
  <si>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</si>
  <si>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</si>
  <si>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</si>
  <si>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</si>
  <si>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</si>
  <si>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</si>
  <si>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</si>
  <si>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</si>
  <si>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</si>
  <si>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26422005</t>
  </si>
  <si>
    <t>ООО "Петербургская торгово-промышленная компания"</t>
  </si>
  <si>
    <t>7825487243</t>
  </si>
  <si>
    <t>27266270</t>
  </si>
  <si>
    <t>ООО "Петербургтеплоэнерго"</t>
  </si>
  <si>
    <t>7838024362</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</si>
  <si>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</si>
  <si>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</si>
  <si>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</si>
  <si>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</si>
  <si>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</si>
  <si>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</si>
  <si>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</si>
  <si>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</si>
  <si>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</si>
  <si>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</si>
  <si>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</si>
  <si>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</si>
  <si>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26361108</t>
  </si>
  <si>
    <t>ООО "Пулковская ТЭЦ"</t>
  </si>
  <si>
    <t>7810095885</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</si>
  <si>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</si>
  <si>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</si>
  <si>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</si>
  <si>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</si>
  <si>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</si>
  <si>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</si>
  <si>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</si>
  <si>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</si>
  <si>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</si>
  <si>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</si>
  <si>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</si>
  <si>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</si>
  <si>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</si>
  <si>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</si>
  <si>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</si>
  <si>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</si>
  <si>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</si>
  <si>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</si>
  <si>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</si>
  <si>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</si>
  <si>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</si>
  <si>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</si>
  <si>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</si>
  <si>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</si>
  <si>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783901001</t>
  </si>
  <si>
    <t>26361121</t>
  </si>
  <si>
    <t>ООО "ТВК Лесное"</t>
  </si>
  <si>
    <t>7820029472</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</si>
  <si>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</si>
  <si>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</si>
  <si>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</si>
  <si>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</si>
  <si>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</si>
  <si>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</si>
  <si>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</si>
  <si>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</si>
  <si>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</si>
  <si>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</si>
  <si>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</si>
  <si>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</si>
  <si>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</si>
  <si>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26421986</t>
  </si>
  <si>
    <t>ООО "Таймс"</t>
  </si>
  <si>
    <t>7814122120</t>
  </si>
  <si>
    <t>28422808</t>
  </si>
  <si>
    <t>ООО "ТеплоЭнергоВент"</t>
  </si>
  <si>
    <t>7806438628</t>
  </si>
  <si>
    <t>26361135</t>
  </si>
  <si>
    <t>ООО "Теплодар"</t>
  </si>
  <si>
    <t>7841314985</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</si>
  <si>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</si>
  <si>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</si>
  <si>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</si>
  <si>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</si>
  <si>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</si>
  <si>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</si>
  <si>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</si>
  <si>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</si>
  <si>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</si>
  <si>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</si>
  <si>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</si>
  <si>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</si>
  <si>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</si>
  <si>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</si>
  <si>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</si>
  <si>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</si>
  <si>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</si>
  <si>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</si>
  <si>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</si>
  <si>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</si>
  <si>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</si>
  <si>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</si>
  <si>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</si>
  <si>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</si>
  <si>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</si>
  <si>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</si>
  <si>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</si>
  <si>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</si>
  <si>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</si>
  <si>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</si>
  <si>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</si>
  <si>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26422092</t>
  </si>
  <si>
    <t>ООО "ЭРМАС"</t>
  </si>
  <si>
    <t>7806007029</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</si>
  <si>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</si>
  <si>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</si>
  <si>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</si>
  <si>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</si>
  <si>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</si>
  <si>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</si>
  <si>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</si>
  <si>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</si>
  <si>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</si>
  <si>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</si>
  <si>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</si>
  <si>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</si>
  <si>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</si>
  <si>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</si>
  <si>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</si>
  <si>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</si>
  <si>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</si>
  <si>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</si>
  <si>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</si>
  <si>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</si>
  <si>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</si>
  <si>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</si>
  <si>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</si>
  <si>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</si>
  <si>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</si>
  <si>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</si>
  <si>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</si>
  <si>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</si>
  <si>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</si>
  <si>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</si>
  <si>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</si>
  <si>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</si>
  <si>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</si>
  <si>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</si>
  <si>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</si>
  <si>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</si>
  <si>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</si>
  <si>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26361106</t>
  </si>
  <si>
    <t>ПАО "Русские самоцветы"</t>
  </si>
  <si>
    <t>7806007100</t>
  </si>
  <si>
    <t>27054332</t>
  </si>
  <si>
    <t>ПАО "ТГК-1"</t>
  </si>
  <si>
    <t>7841312071</t>
  </si>
  <si>
    <t>26539356</t>
  </si>
  <si>
    <t>ПАО "ТГК-1" филиал "Невский"</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</si>
  <si>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</si>
  <si>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</si>
  <si>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</si>
  <si>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</si>
  <si>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</si>
  <si>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</si>
  <si>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</si>
  <si>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</si>
  <si>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</si>
  <si>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</si>
  <si>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</si>
  <si>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</si>
  <si>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</si>
  <si>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</si>
  <si>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</si>
  <si>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</si>
  <si>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</si>
  <si>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</si>
  <si>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</si>
  <si>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</si>
  <si>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</si>
  <si>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</si>
  <si>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</si>
  <si>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</si>
  <si>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</si>
  <si>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</si>
  <si>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</si>
  <si>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</si>
  <si>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</si>
  <si>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</si>
  <si>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</si>
  <si>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</si>
  <si>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</si>
  <si>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</si>
  <si>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</si>
  <si>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</si>
  <si>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</si>
  <si>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</si>
  <si>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</si>
  <si>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</si>
  <si>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</si>
  <si>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</si>
  <si>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</si>
  <si>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</si>
  <si>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</si>
  <si>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</si>
  <si>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</si>
  <si>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</si>
  <si>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</si>
  <si>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</si>
  <si>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</si>
  <si>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</si>
  <si>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</si>
  <si>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</si>
  <si>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24.06.2019 18:49:34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</si>
</sst>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4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74" fillId="9" borderId="5"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49" fontId="37" fillId="0" borderId="5" xfId="5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7" borderId="5"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169" fontId="0" fillId="2" borderId="5" xfId="0" applyNumberFormat="1" applyFill="1" applyBorder="1" applyAlignment="1" applyProtection="1">
      <alignment horizontal="right" vertical="center"/>
      <protection locked="0"/>
    </xf>
    <xf numFmtId="4" fontId="10" fillId="9" borderId="5" xfId="54" applyNumberFormat="1" applyFont="1" applyFill="1" applyBorder="1" applyAlignment="1" applyProtection="1">
      <alignment horizontal="left" vertical="center" wrapText="1"/>
      <protection locked="0"/>
    </xf>
    <xf numFmtId="0" fontId="0" fillId="0" borderId="0" xfId="0" applyNumberFormat="1">
      <alignment vertical="top"/>
    </xf>
    <xf numFmtId="0" fontId="37" fillId="7" borderId="0" xfId="54" applyFont="1" applyFill="1" applyBorder="1" applyAlignment="1" applyProtection="1">
      <alignment horizontal="center" vertical="center" wrapText="1"/>
    </xf>
    <xf numFmtId="49" fontId="0" fillId="7" borderId="5" xfId="5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7" fillId="0" borderId="0" xfId="54" applyFont="1" applyFill="1" applyBorder="1" applyAlignment="1" applyProtection="1">
      <alignment horizontal="center" vertical="center" wrapText="1"/>
    </xf>
    <xf numFmtId="49" fontId="0" fillId="0" borderId="5" xfId="53" applyNumberFormat="1" applyFont="1" applyFill="1" applyBorder="1" applyAlignment="1" applyProtection="1">
      <alignment horizontal="center" vertical="center" wrapText="1"/>
    </xf>
    <xf numFmtId="49" fontId="41" fillId="0" borderId="5" xfId="53"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0" fillId="7" borderId="5" xfId="53" applyNumberFormat="1" applyFont="1" applyFill="1" applyBorder="1" applyAlignment="1" applyProtection="1">
      <alignment horizontal="center" vertical="center" wrapText="1"/>
    </xf>
    <xf numFmtId="49" fontId="41" fillId="7" borderId="5" xfId="5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37" fillId="0" borderId="5"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8"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31</xdr:row>
      <xdr:rowOff>0</xdr:rowOff>
    </xdr:from>
    <xdr:to>
      <xdr:col>84</xdr:col>
      <xdr:colOff>228600</xdr:colOff>
      <xdr:row>31</xdr:row>
      <xdr:rowOff>190500</xdr:rowOff>
    </xdr:to>
    <xdr:grpSp>
      <xdr:nvGrpSpPr>
        <xdr:cNvPr id="4" name="shCalendar" hidden="1"/>
        <xdr:cNvGrpSpPr>
          <a:grpSpLocks/>
        </xdr:cNvGrpSpPr>
      </xdr:nvGrpSpPr>
      <xdr:grpSpPr bwMode="auto">
        <a:xfrm>
          <a:off x="36052125" y="53911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4899600" y="4076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28</xdr:row>
      <xdr:rowOff>0</xdr:rowOff>
    </xdr:from>
    <xdr:to>
      <xdr:col>35</xdr:col>
      <xdr:colOff>228600</xdr:colOff>
      <xdr:row>28</xdr:row>
      <xdr:rowOff>190500</xdr:rowOff>
    </xdr:to>
    <xdr:grpSp>
      <xdr:nvGrpSpPr>
        <xdr:cNvPr id="4" name="shCalendar" hidden="1"/>
        <xdr:cNvGrpSpPr>
          <a:grpSpLocks/>
        </xdr:cNvGrpSpPr>
      </xdr:nvGrpSpPr>
      <xdr:grpSpPr bwMode="auto">
        <a:xfrm>
          <a:off x="11868150" y="56769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134</xdr:col>
      <xdr:colOff>0</xdr:colOff>
      <xdr:row>23</xdr:row>
      <xdr:rowOff>0</xdr:rowOff>
    </xdr:from>
    <xdr:ext cx="190500" cy="190500"/>
    <xdr:grpSp>
      <xdr:nvGrpSpPr>
        <xdr:cNvPr id="7" name="shCalendar" hidden="1"/>
        <xdr:cNvGrpSpPr>
          <a:grpSpLocks/>
        </xdr:cNvGrpSpPr>
      </xdr:nvGrpSpPr>
      <xdr:grpSpPr bwMode="auto">
        <a:xfrm>
          <a:off x="48291750" y="35337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134</xdr:col>
      <xdr:colOff>0</xdr:colOff>
      <xdr:row>23</xdr:row>
      <xdr:rowOff>0</xdr:rowOff>
    </xdr:from>
    <xdr:ext cx="190500" cy="190500"/>
    <xdr:grpSp>
      <xdr:nvGrpSpPr>
        <xdr:cNvPr id="12" name="shCalendar" hidden="1"/>
        <xdr:cNvGrpSpPr>
          <a:grpSpLocks/>
        </xdr:cNvGrpSpPr>
      </xdr:nvGrpSpPr>
      <xdr:grpSpPr bwMode="auto">
        <a:xfrm>
          <a:off x="48291750" y="35337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38</xdr:row>
      <xdr:rowOff>0</xdr:rowOff>
    </xdr:from>
    <xdr:to>
      <xdr:col>31</xdr:col>
      <xdr:colOff>228600</xdr:colOff>
      <xdr:row>38</xdr:row>
      <xdr:rowOff>190500</xdr:rowOff>
    </xdr:to>
    <xdr:grpSp>
      <xdr:nvGrpSpPr>
        <xdr:cNvPr id="4" name="shCalendar" hidden="1"/>
        <xdr:cNvGrpSpPr>
          <a:grpSpLocks/>
        </xdr:cNvGrpSpPr>
      </xdr:nvGrpSpPr>
      <xdr:grpSpPr bwMode="auto">
        <a:xfrm>
          <a:off x="16664517" y="62865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23</xdr:row>
      <xdr:rowOff>0</xdr:rowOff>
    </xdr:from>
    <xdr:to>
      <xdr:col>19</xdr:col>
      <xdr:colOff>228600</xdr:colOff>
      <xdr:row>23</xdr:row>
      <xdr:rowOff>190500</xdr:rowOff>
    </xdr:to>
    <xdr:grpSp>
      <xdr:nvGrpSpPr>
        <xdr:cNvPr id="4" name="shCalendar" hidden="1"/>
        <xdr:cNvGrpSpPr>
          <a:grpSpLocks/>
        </xdr:cNvGrpSpPr>
      </xdr:nvGrpSpPr>
      <xdr:grpSpPr bwMode="auto">
        <a:xfrm>
          <a:off x="12011025" y="4171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28</xdr:row>
      <xdr:rowOff>0</xdr:rowOff>
    </xdr:from>
    <xdr:ext cx="190500" cy="190500"/>
    <xdr:grpSp>
      <xdr:nvGrpSpPr>
        <xdr:cNvPr id="7" name="shCalendar" hidden="1"/>
        <xdr:cNvGrpSpPr>
          <a:grpSpLocks/>
        </xdr:cNvGrpSpPr>
      </xdr:nvGrpSpPr>
      <xdr:grpSpPr bwMode="auto">
        <a:xfrm>
          <a:off x="13001625" y="73152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28</xdr:row>
      <xdr:rowOff>0</xdr:rowOff>
    </xdr:from>
    <xdr:ext cx="190500" cy="190500"/>
    <xdr:grpSp>
      <xdr:nvGrpSpPr>
        <xdr:cNvPr id="10" name="shCalendar" hidden="1"/>
        <xdr:cNvGrpSpPr>
          <a:grpSpLocks/>
        </xdr:cNvGrpSpPr>
      </xdr:nvGrpSpPr>
      <xdr:grpSpPr bwMode="auto">
        <a:xfrm>
          <a:off x="13001625" y="731520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777163" y="1250156"/>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976350" y="1285875"/>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55</xdr:row>
      <xdr:rowOff>2</xdr:rowOff>
    </xdr:from>
    <xdr:to>
      <xdr:col>4</xdr:col>
      <xdr:colOff>3343276</xdr:colOff>
      <xdr:row>56</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31</xdr:row>
      <xdr:rowOff>0</xdr:rowOff>
    </xdr:from>
    <xdr:to>
      <xdr:col>84</xdr:col>
      <xdr:colOff>228600</xdr:colOff>
      <xdr:row>31</xdr:row>
      <xdr:rowOff>190500</xdr:rowOff>
    </xdr:to>
    <xdr:grpSp>
      <xdr:nvGrpSpPr>
        <xdr:cNvPr id="4" name="shCalendar" hidden="1"/>
        <xdr:cNvGrpSpPr>
          <a:grpSpLocks/>
        </xdr:cNvGrpSpPr>
      </xdr:nvGrpSpPr>
      <xdr:grpSpPr bwMode="auto">
        <a:xfrm>
          <a:off x="37852350" y="5726906"/>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48</v>
      </c>
    </row>
    <row r="2" spans="1:20" ht="22.5">
      <c r="F2" s="1211" t="s">
        <v>490</v>
      </c>
      <c r="G2" s="1212"/>
      <c r="H2" s="1213"/>
      <c r="I2" s="429"/>
    </row>
    <row r="3" spans="1:20" ht="3" customHeight="1"/>
    <row r="4" spans="1:20" s="189" customFormat="1" ht="11.25">
      <c r="A4" s="212"/>
      <c r="B4" s="212"/>
      <c r="C4" s="212"/>
      <c r="D4" s="212"/>
      <c r="F4" s="1169" t="s">
        <v>453</v>
      </c>
      <c r="G4" s="1169"/>
      <c r="H4" s="1169"/>
      <c r="I4" s="1214"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4"/>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14.06.2019</v>
      </c>
      <c r="I7" s="194" t="s">
        <v>492</v>
      </c>
      <c r="J7" s="331"/>
      <c r="K7" s="212"/>
      <c r="L7" s="212"/>
      <c r="M7" s="212"/>
      <c r="N7" s="212"/>
      <c r="O7" s="212"/>
      <c r="P7" s="212"/>
      <c r="Q7" s="212"/>
      <c r="R7" s="212"/>
      <c r="S7" s="212"/>
      <c r="T7" s="212"/>
    </row>
    <row r="8" spans="1:20" s="189" customFormat="1" ht="45">
      <c r="A8" s="1215">
        <v>1</v>
      </c>
      <c r="B8" s="212"/>
      <c r="C8" s="212"/>
      <c r="D8" s="212"/>
      <c r="F8" s="332" t="str">
        <f>"2." &amp;mergeValue(A8)</f>
        <v>2.1</v>
      </c>
      <c r="G8" s="413" t="s">
        <v>493</v>
      </c>
      <c r="H8" s="315" t="str">
        <f>IF('Перечень тарифов'!R26="","наименование отсутствует","" &amp; 'Перечень тарифов'!R26 &amp; "")</f>
        <v>наименование отсутствует</v>
      </c>
      <c r="I8" s="194" t="s">
        <v>589</v>
      </c>
      <c r="J8" s="331"/>
      <c r="K8" s="212"/>
      <c r="L8" s="212"/>
      <c r="M8" s="212"/>
      <c r="N8" s="212"/>
      <c r="O8" s="212"/>
      <c r="P8" s="212"/>
      <c r="Q8" s="212"/>
      <c r="R8" s="212"/>
      <c r="S8" s="212"/>
      <c r="T8" s="212"/>
    </row>
    <row r="9" spans="1:20" s="189" customFormat="1" ht="22.5">
      <c r="A9" s="1215"/>
      <c r="B9" s="212"/>
      <c r="C9" s="212"/>
      <c r="D9" s="212"/>
      <c r="F9" s="332" t="str">
        <f>"3." &amp;mergeValue(A9)</f>
        <v>3.1</v>
      </c>
      <c r="G9" s="413" t="s">
        <v>494</v>
      </c>
      <c r="H9" s="315"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9" s="194" t="s">
        <v>587</v>
      </c>
      <c r="J9" s="331"/>
      <c r="K9" s="212"/>
      <c r="L9" s="212"/>
      <c r="M9" s="212"/>
      <c r="N9" s="212"/>
      <c r="O9" s="212"/>
      <c r="P9" s="212"/>
      <c r="Q9" s="212"/>
      <c r="R9" s="212"/>
      <c r="S9" s="212"/>
      <c r="T9" s="212"/>
    </row>
    <row r="10" spans="1:20" s="189" customFormat="1" ht="22.5">
      <c r="A10" s="1215"/>
      <c r="B10" s="212"/>
      <c r="C10" s="212"/>
      <c r="D10" s="212"/>
      <c r="F10" s="332" t="str">
        <f>"4."&amp;mergeValue(A10)</f>
        <v>4.1</v>
      </c>
      <c r="G10" s="413" t="s">
        <v>495</v>
      </c>
      <c r="H10" s="316" t="s">
        <v>457</v>
      </c>
      <c r="I10" s="194"/>
      <c r="J10" s="331"/>
      <c r="K10" s="212"/>
      <c r="L10" s="212"/>
      <c r="M10" s="212"/>
      <c r="N10" s="212"/>
      <c r="O10" s="212"/>
      <c r="P10" s="212"/>
      <c r="Q10" s="212"/>
      <c r="R10" s="212"/>
      <c r="S10" s="212"/>
      <c r="T10" s="212"/>
    </row>
    <row r="11" spans="1:20" s="189" customFormat="1" ht="18.75">
      <c r="A11" s="1215"/>
      <c r="B11" s="1215">
        <v>1</v>
      </c>
      <c r="C11" s="340"/>
      <c r="D11" s="340"/>
      <c r="F11" s="332" t="str">
        <f>"4."&amp;mergeValue(A11) &amp;"."&amp;mergeValue(B11)</f>
        <v>4.1.1</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5"/>
      <c r="B12" s="1215"/>
      <c r="C12" s="1215">
        <v>1</v>
      </c>
      <c r="D12" s="340"/>
      <c r="F12" s="332" t="str">
        <f>"4."&amp;mergeValue(A12) &amp;"."&amp;mergeValue(B12)&amp;"."&amp;mergeValue(C12)</f>
        <v>4.1.1.1</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5"/>
      <c r="B13" s="1215"/>
      <c r="C13" s="1215"/>
      <c r="D13" s="340">
        <v>1</v>
      </c>
      <c r="F13" s="332" t="str">
        <f>"4."&amp;mergeValue(A13) &amp;"."&amp;mergeValue(B13)&amp;"."&amp;mergeValue(C13)&amp;"."&amp;mergeValue(D13)</f>
        <v>4.1.1.1.1</v>
      </c>
      <c r="G13" s="416" t="s">
        <v>497</v>
      </c>
      <c r="H13" s="315" t="str">
        <f>IF(Территории!R14="","","" &amp; Территории!R14 &amp; "")</f>
        <v>город Санкт-Петербург (40000000)</v>
      </c>
      <c r="I13" s="1097" t="s">
        <v>590</v>
      </c>
      <c r="J13" s="331"/>
      <c r="K13" s="212"/>
      <c r="L13" s="212"/>
      <c r="M13" s="212"/>
      <c r="N13" s="212"/>
      <c r="O13" s="212"/>
      <c r="P13" s="212"/>
      <c r="Q13" s="212"/>
      <c r="R13" s="212"/>
      <c r="S13" s="212"/>
      <c r="T13" s="212"/>
    </row>
    <row r="14" spans="1:20" s="324" customFormat="1" ht="3" customHeight="1">
      <c r="A14" s="325"/>
      <c r="B14" s="325"/>
      <c r="C14" s="325"/>
      <c r="D14" s="325"/>
      <c r="F14" s="341"/>
      <c r="G14" s="342"/>
      <c r="H14" s="343"/>
      <c r="I14" s="344"/>
      <c r="J14" s="325"/>
      <c r="K14" s="325"/>
      <c r="L14" s="325"/>
      <c r="M14" s="325"/>
      <c r="N14" s="325"/>
      <c r="O14" s="325"/>
      <c r="P14" s="325"/>
      <c r="Q14" s="325"/>
      <c r="R14" s="325"/>
      <c r="S14" s="325"/>
      <c r="T14" s="325"/>
    </row>
    <row r="15" spans="1:20" s="324" customFormat="1" ht="15" customHeight="1">
      <c r="A15" s="325"/>
      <c r="B15" s="325"/>
      <c r="C15" s="325"/>
      <c r="D15" s="325"/>
      <c r="F15" s="323"/>
      <c r="G15" s="1210" t="s">
        <v>592</v>
      </c>
      <c r="H15" s="1210"/>
      <c r="I15" s="224"/>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CU38"/>
  <sheetViews>
    <sheetView showGridLines="0" topLeftCell="I4" zoomScale="80" zoomScaleNormal="80" workbookViewId="0">
      <selection activeCell="V34" sqref="V34"/>
    </sheetView>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14.85546875" style="517" customWidth="1"/>
    <col min="16" max="17" width="23.7109375" style="517" hidden="1" customWidth="1"/>
    <col min="18" max="18" width="11.7109375" style="517" customWidth="1"/>
    <col min="19" max="19" width="3.7109375" style="517" customWidth="1"/>
    <col min="20" max="20" width="11.7109375" style="517" customWidth="1"/>
    <col min="21" max="21" width="8.5703125" style="517" customWidth="1"/>
    <col min="22" max="22" width="14.85546875" style="1049" customWidth="1"/>
    <col min="23" max="24" width="23.7109375" style="1049" hidden="1" customWidth="1"/>
    <col min="25" max="25" width="11.7109375" style="1049" customWidth="1"/>
    <col min="26" max="26" width="3.7109375" style="1049" customWidth="1"/>
    <col min="27" max="27" width="11.7109375" style="1049" customWidth="1"/>
    <col min="28" max="28" width="8.5703125" style="1049" customWidth="1"/>
    <col min="29" max="29" width="14.85546875" style="1049" customWidth="1"/>
    <col min="30" max="31" width="23.7109375" style="1049" hidden="1" customWidth="1"/>
    <col min="32" max="32" width="11.7109375" style="1049" customWidth="1"/>
    <col min="33" max="33" width="3.7109375" style="1049" customWidth="1"/>
    <col min="34" max="34" width="11.7109375" style="1049" customWidth="1"/>
    <col min="35" max="35" width="8.5703125" style="1049" customWidth="1"/>
    <col min="36" max="36" width="14.85546875" style="1049" customWidth="1"/>
    <col min="37" max="38" width="23.7109375" style="1049" hidden="1" customWidth="1"/>
    <col min="39" max="39" width="11.7109375" style="1049" customWidth="1"/>
    <col min="40" max="40" width="3.7109375" style="1049" customWidth="1"/>
    <col min="41" max="41" width="11.7109375" style="1049" customWidth="1"/>
    <col min="42" max="42" width="8.5703125" style="1049" customWidth="1"/>
    <col min="43" max="43" width="14.85546875" style="1049" customWidth="1"/>
    <col min="44" max="45" width="23.7109375" style="1049" hidden="1" customWidth="1"/>
    <col min="46" max="46" width="11.7109375" style="1049" customWidth="1"/>
    <col min="47" max="47" width="3.7109375" style="1049" customWidth="1"/>
    <col min="48" max="48" width="11.7109375" style="1049" customWidth="1"/>
    <col min="49" max="49" width="8.5703125" style="1049" customWidth="1"/>
    <col min="50" max="50" width="14.85546875" style="1049" customWidth="1"/>
    <col min="51" max="52" width="23.7109375" style="1049" hidden="1" customWidth="1"/>
    <col min="53" max="53" width="11.7109375" style="1049" customWidth="1"/>
    <col min="54" max="54" width="3.7109375" style="1049" customWidth="1"/>
    <col min="55" max="55" width="11.7109375" style="1049" customWidth="1"/>
    <col min="56" max="56" width="8.5703125" style="1049" customWidth="1"/>
    <col min="57" max="57" width="14.85546875" style="1049" customWidth="1"/>
    <col min="58" max="59" width="23.7109375" style="1049" hidden="1" customWidth="1"/>
    <col min="60" max="60" width="11.7109375" style="1049" customWidth="1"/>
    <col min="61" max="61" width="3.7109375" style="1049" customWidth="1"/>
    <col min="62" max="62" width="11.7109375" style="1049" customWidth="1"/>
    <col min="63" max="63" width="8.5703125" style="1049" customWidth="1"/>
    <col min="64" max="64" width="14.85546875" style="1049" customWidth="1"/>
    <col min="65" max="66" width="23.7109375" style="1049" hidden="1" customWidth="1"/>
    <col min="67" max="67" width="11.7109375" style="1049" customWidth="1"/>
    <col min="68" max="68" width="3.7109375" style="1049" customWidth="1"/>
    <col min="69" max="69" width="11.7109375" style="1049" customWidth="1"/>
    <col min="70" max="70" width="8.5703125" style="1049" customWidth="1"/>
    <col min="71" max="71" width="14.85546875" style="1049" customWidth="1"/>
    <col min="72" max="73" width="23.7109375" style="1049" hidden="1" customWidth="1"/>
    <col min="74" max="74" width="11.7109375" style="1049" customWidth="1"/>
    <col min="75" max="75" width="3.7109375" style="1049" customWidth="1"/>
    <col min="76" max="76" width="11.7109375" style="1049" customWidth="1"/>
    <col min="77" max="77" width="8.5703125" style="1049" customWidth="1"/>
    <col min="78" max="78" width="14.85546875" style="1049" customWidth="1"/>
    <col min="79" max="80" width="23.7109375" style="1049" hidden="1" customWidth="1"/>
    <col min="81" max="81" width="11.7109375" style="1049" customWidth="1"/>
    <col min="82" max="82" width="3.7109375" style="1049" customWidth="1"/>
    <col min="83" max="83" width="11.7109375" style="1049" customWidth="1"/>
    <col min="84" max="84" width="8.5703125" style="1049" hidden="1" customWidth="1"/>
    <col min="85" max="85" width="4.7109375" style="517" customWidth="1"/>
    <col min="86" max="86" width="115.7109375" style="517" customWidth="1"/>
    <col min="87" max="88" width="10.5703125" style="579"/>
    <col min="89" max="89" width="11.140625" style="579" customWidth="1"/>
    <col min="90" max="92" width="10.5703125" style="579"/>
    <col min="93" max="312" width="10.5703125" style="517"/>
    <col min="313" max="320" width="0" style="517" hidden="1" customWidth="1"/>
    <col min="321" max="321" width="3.7109375" style="517" customWidth="1"/>
    <col min="322" max="322" width="3.85546875" style="517" customWidth="1"/>
    <col min="323" max="323" width="3.7109375" style="517" customWidth="1"/>
    <col min="324" max="324" width="12.7109375" style="517" customWidth="1"/>
    <col min="325" max="325" width="52.7109375" style="517" customWidth="1"/>
    <col min="326" max="329" width="0" style="517" hidden="1" customWidth="1"/>
    <col min="330" max="330" width="12.28515625" style="517" customWidth="1"/>
    <col min="331" max="331" width="6.42578125" style="517" customWidth="1"/>
    <col min="332" max="332" width="12.28515625" style="517" customWidth="1"/>
    <col min="333" max="333" width="0" style="517" hidden="1" customWidth="1"/>
    <col min="334" max="334" width="3.7109375" style="517" customWidth="1"/>
    <col min="335" max="335" width="11.140625" style="517" bestFit="1" customWidth="1"/>
    <col min="336" max="337" width="10.5703125" style="517"/>
    <col min="338" max="338" width="11.140625" style="517" customWidth="1"/>
    <col min="339" max="568" width="10.5703125" style="517"/>
    <col min="569" max="576" width="0" style="517" hidden="1" customWidth="1"/>
    <col min="577" max="577" width="3.7109375" style="517" customWidth="1"/>
    <col min="578" max="578" width="3.85546875" style="517" customWidth="1"/>
    <col min="579" max="579" width="3.7109375" style="517" customWidth="1"/>
    <col min="580" max="580" width="12.7109375" style="517" customWidth="1"/>
    <col min="581" max="581" width="52.7109375" style="517" customWidth="1"/>
    <col min="582" max="585" width="0" style="517" hidden="1" customWidth="1"/>
    <col min="586" max="586" width="12.28515625" style="517" customWidth="1"/>
    <col min="587" max="587" width="6.42578125" style="517" customWidth="1"/>
    <col min="588" max="588" width="12.28515625" style="517" customWidth="1"/>
    <col min="589" max="589" width="0" style="517" hidden="1" customWidth="1"/>
    <col min="590" max="590" width="3.7109375" style="517" customWidth="1"/>
    <col min="591" max="591" width="11.140625" style="517" bestFit="1" customWidth="1"/>
    <col min="592" max="593" width="10.5703125" style="517"/>
    <col min="594" max="594" width="11.140625" style="517" customWidth="1"/>
    <col min="595" max="824" width="10.5703125" style="517"/>
    <col min="825" max="832" width="0" style="517" hidden="1" customWidth="1"/>
    <col min="833" max="833" width="3.7109375" style="517" customWidth="1"/>
    <col min="834" max="834" width="3.85546875" style="517" customWidth="1"/>
    <col min="835" max="835" width="3.7109375" style="517" customWidth="1"/>
    <col min="836" max="836" width="12.7109375" style="517" customWidth="1"/>
    <col min="837" max="837" width="52.7109375" style="517" customWidth="1"/>
    <col min="838" max="841" width="0" style="517" hidden="1" customWidth="1"/>
    <col min="842" max="842" width="12.28515625" style="517" customWidth="1"/>
    <col min="843" max="843" width="6.42578125" style="517" customWidth="1"/>
    <col min="844" max="844" width="12.28515625" style="517" customWidth="1"/>
    <col min="845" max="845" width="0" style="517" hidden="1" customWidth="1"/>
    <col min="846" max="846" width="3.7109375" style="517" customWidth="1"/>
    <col min="847" max="847" width="11.140625" style="517" bestFit="1" customWidth="1"/>
    <col min="848" max="849" width="10.5703125" style="517"/>
    <col min="850" max="850" width="11.140625" style="517" customWidth="1"/>
    <col min="851" max="1080" width="10.5703125" style="517"/>
    <col min="1081" max="1088" width="0" style="517" hidden="1" customWidth="1"/>
    <col min="1089" max="1089" width="3.7109375" style="517" customWidth="1"/>
    <col min="1090" max="1090" width="3.85546875" style="517" customWidth="1"/>
    <col min="1091" max="1091" width="3.7109375" style="517" customWidth="1"/>
    <col min="1092" max="1092" width="12.7109375" style="517" customWidth="1"/>
    <col min="1093" max="1093" width="52.7109375" style="517" customWidth="1"/>
    <col min="1094" max="1097" width="0" style="517" hidden="1" customWidth="1"/>
    <col min="1098" max="1098" width="12.28515625" style="517" customWidth="1"/>
    <col min="1099" max="1099" width="6.42578125" style="517" customWidth="1"/>
    <col min="1100" max="1100" width="12.28515625" style="517" customWidth="1"/>
    <col min="1101" max="1101" width="0" style="517" hidden="1" customWidth="1"/>
    <col min="1102" max="1102" width="3.7109375" style="517" customWidth="1"/>
    <col min="1103" max="1103" width="11.140625" style="517" bestFit="1" customWidth="1"/>
    <col min="1104" max="1105" width="10.5703125" style="517"/>
    <col min="1106" max="1106" width="11.140625" style="517" customWidth="1"/>
    <col min="1107" max="1336" width="10.5703125" style="517"/>
    <col min="1337" max="1344" width="0" style="517" hidden="1" customWidth="1"/>
    <col min="1345" max="1345" width="3.7109375" style="517" customWidth="1"/>
    <col min="1346" max="1346" width="3.85546875" style="517" customWidth="1"/>
    <col min="1347" max="1347" width="3.7109375" style="517" customWidth="1"/>
    <col min="1348" max="1348" width="12.7109375" style="517" customWidth="1"/>
    <col min="1349" max="1349" width="52.7109375" style="517" customWidth="1"/>
    <col min="1350" max="1353" width="0" style="517" hidden="1" customWidth="1"/>
    <col min="1354" max="1354" width="12.28515625" style="517" customWidth="1"/>
    <col min="1355" max="1355" width="6.42578125" style="517" customWidth="1"/>
    <col min="1356" max="1356" width="12.28515625" style="517" customWidth="1"/>
    <col min="1357" max="1357" width="0" style="517" hidden="1" customWidth="1"/>
    <col min="1358" max="1358" width="3.7109375" style="517" customWidth="1"/>
    <col min="1359" max="1359" width="11.140625" style="517" bestFit="1" customWidth="1"/>
    <col min="1360" max="1361" width="10.5703125" style="517"/>
    <col min="1362" max="1362" width="11.140625" style="517" customWidth="1"/>
    <col min="1363" max="1592" width="10.5703125" style="517"/>
    <col min="1593" max="1600" width="0" style="517" hidden="1" customWidth="1"/>
    <col min="1601" max="1601" width="3.7109375" style="517" customWidth="1"/>
    <col min="1602" max="1602" width="3.85546875" style="517" customWidth="1"/>
    <col min="1603" max="1603" width="3.7109375" style="517" customWidth="1"/>
    <col min="1604" max="1604" width="12.7109375" style="517" customWidth="1"/>
    <col min="1605" max="1605" width="52.7109375" style="517" customWidth="1"/>
    <col min="1606" max="1609" width="0" style="517" hidden="1" customWidth="1"/>
    <col min="1610" max="1610" width="12.28515625" style="517" customWidth="1"/>
    <col min="1611" max="1611" width="6.42578125" style="517" customWidth="1"/>
    <col min="1612" max="1612" width="12.28515625" style="517" customWidth="1"/>
    <col min="1613" max="1613" width="0" style="517" hidden="1" customWidth="1"/>
    <col min="1614" max="1614" width="3.7109375" style="517" customWidth="1"/>
    <col min="1615" max="1615" width="11.140625" style="517" bestFit="1" customWidth="1"/>
    <col min="1616" max="1617" width="10.5703125" style="517"/>
    <col min="1618" max="1618" width="11.140625" style="517" customWidth="1"/>
    <col min="1619" max="1848" width="10.5703125" style="517"/>
    <col min="1849" max="1856" width="0" style="517" hidden="1" customWidth="1"/>
    <col min="1857" max="1857" width="3.7109375" style="517" customWidth="1"/>
    <col min="1858" max="1858" width="3.85546875" style="517" customWidth="1"/>
    <col min="1859" max="1859" width="3.7109375" style="517" customWidth="1"/>
    <col min="1860" max="1860" width="12.7109375" style="517" customWidth="1"/>
    <col min="1861" max="1861" width="52.7109375" style="517" customWidth="1"/>
    <col min="1862" max="1865" width="0" style="517" hidden="1" customWidth="1"/>
    <col min="1866" max="1866" width="12.28515625" style="517" customWidth="1"/>
    <col min="1867" max="1867" width="6.42578125" style="517" customWidth="1"/>
    <col min="1868" max="1868" width="12.28515625" style="517" customWidth="1"/>
    <col min="1869" max="1869" width="0" style="517" hidden="1" customWidth="1"/>
    <col min="1870" max="1870" width="3.7109375" style="517" customWidth="1"/>
    <col min="1871" max="1871" width="11.140625" style="517" bestFit="1" customWidth="1"/>
    <col min="1872" max="1873" width="10.5703125" style="517"/>
    <col min="1874" max="1874" width="11.140625" style="517" customWidth="1"/>
    <col min="1875" max="2104" width="10.5703125" style="517"/>
    <col min="2105" max="2112" width="0" style="517" hidden="1" customWidth="1"/>
    <col min="2113" max="2113" width="3.7109375" style="517" customWidth="1"/>
    <col min="2114" max="2114" width="3.85546875" style="517" customWidth="1"/>
    <col min="2115" max="2115" width="3.7109375" style="517" customWidth="1"/>
    <col min="2116" max="2116" width="12.7109375" style="517" customWidth="1"/>
    <col min="2117" max="2117" width="52.7109375" style="517" customWidth="1"/>
    <col min="2118" max="2121" width="0" style="517" hidden="1" customWidth="1"/>
    <col min="2122" max="2122" width="12.28515625" style="517" customWidth="1"/>
    <col min="2123" max="2123" width="6.42578125" style="517" customWidth="1"/>
    <col min="2124" max="2124" width="12.28515625" style="517" customWidth="1"/>
    <col min="2125" max="2125" width="0" style="517" hidden="1" customWidth="1"/>
    <col min="2126" max="2126" width="3.7109375" style="517" customWidth="1"/>
    <col min="2127" max="2127" width="11.140625" style="517" bestFit="1" customWidth="1"/>
    <col min="2128" max="2129" width="10.5703125" style="517"/>
    <col min="2130" max="2130" width="11.140625" style="517" customWidth="1"/>
    <col min="2131" max="2360" width="10.5703125" style="517"/>
    <col min="2361" max="2368" width="0" style="517" hidden="1" customWidth="1"/>
    <col min="2369" max="2369" width="3.7109375" style="517" customWidth="1"/>
    <col min="2370" max="2370" width="3.85546875" style="517" customWidth="1"/>
    <col min="2371" max="2371" width="3.7109375" style="517" customWidth="1"/>
    <col min="2372" max="2372" width="12.7109375" style="517" customWidth="1"/>
    <col min="2373" max="2373" width="52.7109375" style="517" customWidth="1"/>
    <col min="2374" max="2377" width="0" style="517" hidden="1" customWidth="1"/>
    <col min="2378" max="2378" width="12.28515625" style="517" customWidth="1"/>
    <col min="2379" max="2379" width="6.42578125" style="517" customWidth="1"/>
    <col min="2380" max="2380" width="12.28515625" style="517" customWidth="1"/>
    <col min="2381" max="2381" width="0" style="517" hidden="1" customWidth="1"/>
    <col min="2382" max="2382" width="3.7109375" style="517" customWidth="1"/>
    <col min="2383" max="2383" width="11.140625" style="517" bestFit="1" customWidth="1"/>
    <col min="2384" max="2385" width="10.5703125" style="517"/>
    <col min="2386" max="2386" width="11.140625" style="517" customWidth="1"/>
    <col min="2387" max="2616" width="10.5703125" style="517"/>
    <col min="2617" max="2624" width="0" style="517" hidden="1" customWidth="1"/>
    <col min="2625" max="2625" width="3.7109375" style="517" customWidth="1"/>
    <col min="2626" max="2626" width="3.85546875" style="517" customWidth="1"/>
    <col min="2627" max="2627" width="3.7109375" style="517" customWidth="1"/>
    <col min="2628" max="2628" width="12.7109375" style="517" customWidth="1"/>
    <col min="2629" max="2629" width="52.7109375" style="517" customWidth="1"/>
    <col min="2630" max="2633" width="0" style="517" hidden="1" customWidth="1"/>
    <col min="2634" max="2634" width="12.28515625" style="517" customWidth="1"/>
    <col min="2635" max="2635" width="6.42578125" style="517" customWidth="1"/>
    <col min="2636" max="2636" width="12.28515625" style="517" customWidth="1"/>
    <col min="2637" max="2637" width="0" style="517" hidden="1" customWidth="1"/>
    <col min="2638" max="2638" width="3.7109375" style="517" customWidth="1"/>
    <col min="2639" max="2639" width="11.140625" style="517" bestFit="1" customWidth="1"/>
    <col min="2640" max="2641" width="10.5703125" style="517"/>
    <col min="2642" max="2642" width="11.140625" style="517" customWidth="1"/>
    <col min="2643" max="2872" width="10.5703125" style="517"/>
    <col min="2873" max="2880" width="0" style="517" hidden="1" customWidth="1"/>
    <col min="2881" max="2881" width="3.7109375" style="517" customWidth="1"/>
    <col min="2882" max="2882" width="3.85546875" style="517" customWidth="1"/>
    <col min="2883" max="2883" width="3.7109375" style="517" customWidth="1"/>
    <col min="2884" max="2884" width="12.7109375" style="517" customWidth="1"/>
    <col min="2885" max="2885" width="52.7109375" style="517" customWidth="1"/>
    <col min="2886" max="2889" width="0" style="517" hidden="1" customWidth="1"/>
    <col min="2890" max="2890" width="12.28515625" style="517" customWidth="1"/>
    <col min="2891" max="2891" width="6.42578125" style="517" customWidth="1"/>
    <col min="2892" max="2892" width="12.28515625" style="517" customWidth="1"/>
    <col min="2893" max="2893" width="0" style="517" hidden="1" customWidth="1"/>
    <col min="2894" max="2894" width="3.7109375" style="517" customWidth="1"/>
    <col min="2895" max="2895" width="11.140625" style="517" bestFit="1" customWidth="1"/>
    <col min="2896" max="2897" width="10.5703125" style="517"/>
    <col min="2898" max="2898" width="11.140625" style="517" customWidth="1"/>
    <col min="2899" max="3128" width="10.5703125" style="517"/>
    <col min="3129" max="3136" width="0" style="517" hidden="1" customWidth="1"/>
    <col min="3137" max="3137" width="3.7109375" style="517" customWidth="1"/>
    <col min="3138" max="3138" width="3.85546875" style="517" customWidth="1"/>
    <col min="3139" max="3139" width="3.7109375" style="517" customWidth="1"/>
    <col min="3140" max="3140" width="12.7109375" style="517" customWidth="1"/>
    <col min="3141" max="3141" width="52.7109375" style="517" customWidth="1"/>
    <col min="3142" max="3145" width="0" style="517" hidden="1" customWidth="1"/>
    <col min="3146" max="3146" width="12.28515625" style="517" customWidth="1"/>
    <col min="3147" max="3147" width="6.42578125" style="517" customWidth="1"/>
    <col min="3148" max="3148" width="12.28515625" style="517" customWidth="1"/>
    <col min="3149" max="3149" width="0" style="517" hidden="1" customWidth="1"/>
    <col min="3150" max="3150" width="3.7109375" style="517" customWidth="1"/>
    <col min="3151" max="3151" width="11.140625" style="517" bestFit="1" customWidth="1"/>
    <col min="3152" max="3153" width="10.5703125" style="517"/>
    <col min="3154" max="3154" width="11.140625" style="517" customWidth="1"/>
    <col min="3155" max="3384" width="10.5703125" style="517"/>
    <col min="3385" max="3392" width="0" style="517" hidden="1" customWidth="1"/>
    <col min="3393" max="3393" width="3.7109375" style="517" customWidth="1"/>
    <col min="3394" max="3394" width="3.85546875" style="517" customWidth="1"/>
    <col min="3395" max="3395" width="3.7109375" style="517" customWidth="1"/>
    <col min="3396" max="3396" width="12.7109375" style="517" customWidth="1"/>
    <col min="3397" max="3397" width="52.7109375" style="517" customWidth="1"/>
    <col min="3398" max="3401" width="0" style="517" hidden="1" customWidth="1"/>
    <col min="3402" max="3402" width="12.28515625" style="517" customWidth="1"/>
    <col min="3403" max="3403" width="6.42578125" style="517" customWidth="1"/>
    <col min="3404" max="3404" width="12.28515625" style="517" customWidth="1"/>
    <col min="3405" max="3405" width="0" style="517" hidden="1" customWidth="1"/>
    <col min="3406" max="3406" width="3.7109375" style="517" customWidth="1"/>
    <col min="3407" max="3407" width="11.140625" style="517" bestFit="1" customWidth="1"/>
    <col min="3408" max="3409" width="10.5703125" style="517"/>
    <col min="3410" max="3410" width="11.140625" style="517" customWidth="1"/>
    <col min="3411" max="3640" width="10.5703125" style="517"/>
    <col min="3641" max="3648" width="0" style="517" hidden="1" customWidth="1"/>
    <col min="3649" max="3649" width="3.7109375" style="517" customWidth="1"/>
    <col min="3650" max="3650" width="3.85546875" style="517" customWidth="1"/>
    <col min="3651" max="3651" width="3.7109375" style="517" customWidth="1"/>
    <col min="3652" max="3652" width="12.7109375" style="517" customWidth="1"/>
    <col min="3653" max="3653" width="52.7109375" style="517" customWidth="1"/>
    <col min="3654" max="3657" width="0" style="517" hidden="1" customWidth="1"/>
    <col min="3658" max="3658" width="12.28515625" style="517" customWidth="1"/>
    <col min="3659" max="3659" width="6.42578125" style="517" customWidth="1"/>
    <col min="3660" max="3660" width="12.28515625" style="517" customWidth="1"/>
    <col min="3661" max="3661" width="0" style="517" hidden="1" customWidth="1"/>
    <col min="3662" max="3662" width="3.7109375" style="517" customWidth="1"/>
    <col min="3663" max="3663" width="11.140625" style="517" bestFit="1" customWidth="1"/>
    <col min="3664" max="3665" width="10.5703125" style="517"/>
    <col min="3666" max="3666" width="11.140625" style="517" customWidth="1"/>
    <col min="3667" max="3896" width="10.5703125" style="517"/>
    <col min="3897" max="3904" width="0" style="517" hidden="1" customWidth="1"/>
    <col min="3905" max="3905" width="3.7109375" style="517" customWidth="1"/>
    <col min="3906" max="3906" width="3.85546875" style="517" customWidth="1"/>
    <col min="3907" max="3907" width="3.7109375" style="517" customWidth="1"/>
    <col min="3908" max="3908" width="12.7109375" style="517" customWidth="1"/>
    <col min="3909" max="3909" width="52.7109375" style="517" customWidth="1"/>
    <col min="3910" max="3913" width="0" style="517" hidden="1" customWidth="1"/>
    <col min="3914" max="3914" width="12.28515625" style="517" customWidth="1"/>
    <col min="3915" max="3915" width="6.42578125" style="517" customWidth="1"/>
    <col min="3916" max="3916" width="12.28515625" style="517" customWidth="1"/>
    <col min="3917" max="3917" width="0" style="517" hidden="1" customWidth="1"/>
    <col min="3918" max="3918" width="3.7109375" style="517" customWidth="1"/>
    <col min="3919" max="3919" width="11.140625" style="517" bestFit="1" customWidth="1"/>
    <col min="3920" max="3921" width="10.5703125" style="517"/>
    <col min="3922" max="3922" width="11.140625" style="517" customWidth="1"/>
    <col min="3923" max="4152" width="10.5703125" style="517"/>
    <col min="4153" max="4160" width="0" style="517" hidden="1" customWidth="1"/>
    <col min="4161" max="4161" width="3.7109375" style="517" customWidth="1"/>
    <col min="4162" max="4162" width="3.85546875" style="517" customWidth="1"/>
    <col min="4163" max="4163" width="3.7109375" style="517" customWidth="1"/>
    <col min="4164" max="4164" width="12.7109375" style="517" customWidth="1"/>
    <col min="4165" max="4165" width="52.7109375" style="517" customWidth="1"/>
    <col min="4166" max="4169" width="0" style="517" hidden="1" customWidth="1"/>
    <col min="4170" max="4170" width="12.28515625" style="517" customWidth="1"/>
    <col min="4171" max="4171" width="6.42578125" style="517" customWidth="1"/>
    <col min="4172" max="4172" width="12.28515625" style="517" customWidth="1"/>
    <col min="4173" max="4173" width="0" style="517" hidden="1" customWidth="1"/>
    <col min="4174" max="4174" width="3.7109375" style="517" customWidth="1"/>
    <col min="4175" max="4175" width="11.140625" style="517" bestFit="1" customWidth="1"/>
    <col min="4176" max="4177" width="10.5703125" style="517"/>
    <col min="4178" max="4178" width="11.140625" style="517" customWidth="1"/>
    <col min="4179" max="4408" width="10.5703125" style="517"/>
    <col min="4409" max="4416" width="0" style="517" hidden="1" customWidth="1"/>
    <col min="4417" max="4417" width="3.7109375" style="517" customWidth="1"/>
    <col min="4418" max="4418" width="3.85546875" style="517" customWidth="1"/>
    <col min="4419" max="4419" width="3.7109375" style="517" customWidth="1"/>
    <col min="4420" max="4420" width="12.7109375" style="517" customWidth="1"/>
    <col min="4421" max="4421" width="52.7109375" style="517" customWidth="1"/>
    <col min="4422" max="4425" width="0" style="517" hidden="1" customWidth="1"/>
    <col min="4426" max="4426" width="12.28515625" style="517" customWidth="1"/>
    <col min="4427" max="4427" width="6.42578125" style="517" customWidth="1"/>
    <col min="4428" max="4428" width="12.28515625" style="517" customWidth="1"/>
    <col min="4429" max="4429" width="0" style="517" hidden="1" customWidth="1"/>
    <col min="4430" max="4430" width="3.7109375" style="517" customWidth="1"/>
    <col min="4431" max="4431" width="11.140625" style="517" bestFit="1" customWidth="1"/>
    <col min="4432" max="4433" width="10.5703125" style="517"/>
    <col min="4434" max="4434" width="11.140625" style="517" customWidth="1"/>
    <col min="4435" max="4664" width="10.5703125" style="517"/>
    <col min="4665" max="4672" width="0" style="517" hidden="1" customWidth="1"/>
    <col min="4673" max="4673" width="3.7109375" style="517" customWidth="1"/>
    <col min="4674" max="4674" width="3.85546875" style="517" customWidth="1"/>
    <col min="4675" max="4675" width="3.7109375" style="517" customWidth="1"/>
    <col min="4676" max="4676" width="12.7109375" style="517" customWidth="1"/>
    <col min="4677" max="4677" width="52.7109375" style="517" customWidth="1"/>
    <col min="4678" max="4681" width="0" style="517" hidden="1" customWidth="1"/>
    <col min="4682" max="4682" width="12.28515625" style="517" customWidth="1"/>
    <col min="4683" max="4683" width="6.42578125" style="517" customWidth="1"/>
    <col min="4684" max="4684" width="12.28515625" style="517" customWidth="1"/>
    <col min="4685" max="4685" width="0" style="517" hidden="1" customWidth="1"/>
    <col min="4686" max="4686" width="3.7109375" style="517" customWidth="1"/>
    <col min="4687" max="4687" width="11.140625" style="517" bestFit="1" customWidth="1"/>
    <col min="4688" max="4689" width="10.5703125" style="517"/>
    <col min="4690" max="4690" width="11.140625" style="517" customWidth="1"/>
    <col min="4691" max="4920" width="10.5703125" style="517"/>
    <col min="4921" max="4928" width="0" style="517" hidden="1" customWidth="1"/>
    <col min="4929" max="4929" width="3.7109375" style="517" customWidth="1"/>
    <col min="4930" max="4930" width="3.85546875" style="517" customWidth="1"/>
    <col min="4931" max="4931" width="3.7109375" style="517" customWidth="1"/>
    <col min="4932" max="4932" width="12.7109375" style="517" customWidth="1"/>
    <col min="4933" max="4933" width="52.7109375" style="517" customWidth="1"/>
    <col min="4934" max="4937" width="0" style="517" hidden="1" customWidth="1"/>
    <col min="4938" max="4938" width="12.28515625" style="517" customWidth="1"/>
    <col min="4939" max="4939" width="6.42578125" style="517" customWidth="1"/>
    <col min="4940" max="4940" width="12.28515625" style="517" customWidth="1"/>
    <col min="4941" max="4941" width="0" style="517" hidden="1" customWidth="1"/>
    <col min="4942" max="4942" width="3.7109375" style="517" customWidth="1"/>
    <col min="4943" max="4943" width="11.140625" style="517" bestFit="1" customWidth="1"/>
    <col min="4944" max="4945" width="10.5703125" style="517"/>
    <col min="4946" max="4946" width="11.140625" style="517" customWidth="1"/>
    <col min="4947" max="5176" width="10.5703125" style="517"/>
    <col min="5177" max="5184" width="0" style="517" hidden="1" customWidth="1"/>
    <col min="5185" max="5185" width="3.7109375" style="517" customWidth="1"/>
    <col min="5186" max="5186" width="3.85546875" style="517" customWidth="1"/>
    <col min="5187" max="5187" width="3.7109375" style="517" customWidth="1"/>
    <col min="5188" max="5188" width="12.7109375" style="517" customWidth="1"/>
    <col min="5189" max="5189" width="52.7109375" style="517" customWidth="1"/>
    <col min="5190" max="5193" width="0" style="517" hidden="1" customWidth="1"/>
    <col min="5194" max="5194" width="12.28515625" style="517" customWidth="1"/>
    <col min="5195" max="5195" width="6.42578125" style="517" customWidth="1"/>
    <col min="5196" max="5196" width="12.28515625" style="517" customWidth="1"/>
    <col min="5197" max="5197" width="0" style="517" hidden="1" customWidth="1"/>
    <col min="5198" max="5198" width="3.7109375" style="517" customWidth="1"/>
    <col min="5199" max="5199" width="11.140625" style="517" bestFit="1" customWidth="1"/>
    <col min="5200" max="5201" width="10.5703125" style="517"/>
    <col min="5202" max="5202" width="11.140625" style="517" customWidth="1"/>
    <col min="5203" max="5432" width="10.5703125" style="517"/>
    <col min="5433" max="5440" width="0" style="517" hidden="1" customWidth="1"/>
    <col min="5441" max="5441" width="3.7109375" style="517" customWidth="1"/>
    <col min="5442" max="5442" width="3.85546875" style="517" customWidth="1"/>
    <col min="5443" max="5443" width="3.7109375" style="517" customWidth="1"/>
    <col min="5444" max="5444" width="12.7109375" style="517" customWidth="1"/>
    <col min="5445" max="5445" width="52.7109375" style="517" customWidth="1"/>
    <col min="5446" max="5449" width="0" style="517" hidden="1" customWidth="1"/>
    <col min="5450" max="5450" width="12.28515625" style="517" customWidth="1"/>
    <col min="5451" max="5451" width="6.42578125" style="517" customWidth="1"/>
    <col min="5452" max="5452" width="12.28515625" style="517" customWidth="1"/>
    <col min="5453" max="5453" width="0" style="517" hidden="1" customWidth="1"/>
    <col min="5454" max="5454" width="3.7109375" style="517" customWidth="1"/>
    <col min="5455" max="5455" width="11.140625" style="517" bestFit="1" customWidth="1"/>
    <col min="5456" max="5457" width="10.5703125" style="517"/>
    <col min="5458" max="5458" width="11.140625" style="517" customWidth="1"/>
    <col min="5459" max="5688" width="10.5703125" style="517"/>
    <col min="5689" max="5696" width="0" style="517" hidden="1" customWidth="1"/>
    <col min="5697" max="5697" width="3.7109375" style="517" customWidth="1"/>
    <col min="5698" max="5698" width="3.85546875" style="517" customWidth="1"/>
    <col min="5699" max="5699" width="3.7109375" style="517" customWidth="1"/>
    <col min="5700" max="5700" width="12.7109375" style="517" customWidth="1"/>
    <col min="5701" max="5701" width="52.7109375" style="517" customWidth="1"/>
    <col min="5702" max="5705" width="0" style="517" hidden="1" customWidth="1"/>
    <col min="5706" max="5706" width="12.28515625" style="517" customWidth="1"/>
    <col min="5707" max="5707" width="6.42578125" style="517" customWidth="1"/>
    <col min="5708" max="5708" width="12.28515625" style="517" customWidth="1"/>
    <col min="5709" max="5709" width="0" style="517" hidden="1" customWidth="1"/>
    <col min="5710" max="5710" width="3.7109375" style="517" customWidth="1"/>
    <col min="5711" max="5711" width="11.140625" style="517" bestFit="1" customWidth="1"/>
    <col min="5712" max="5713" width="10.5703125" style="517"/>
    <col min="5714" max="5714" width="11.140625" style="517" customWidth="1"/>
    <col min="5715" max="5944" width="10.5703125" style="517"/>
    <col min="5945" max="5952" width="0" style="517" hidden="1" customWidth="1"/>
    <col min="5953" max="5953" width="3.7109375" style="517" customWidth="1"/>
    <col min="5954" max="5954" width="3.85546875" style="517" customWidth="1"/>
    <col min="5955" max="5955" width="3.7109375" style="517" customWidth="1"/>
    <col min="5956" max="5956" width="12.7109375" style="517" customWidth="1"/>
    <col min="5957" max="5957" width="52.7109375" style="517" customWidth="1"/>
    <col min="5958" max="5961" width="0" style="517" hidden="1" customWidth="1"/>
    <col min="5962" max="5962" width="12.28515625" style="517" customWidth="1"/>
    <col min="5963" max="5963" width="6.42578125" style="517" customWidth="1"/>
    <col min="5964" max="5964" width="12.28515625" style="517" customWidth="1"/>
    <col min="5965" max="5965" width="0" style="517" hidden="1" customWidth="1"/>
    <col min="5966" max="5966" width="3.7109375" style="517" customWidth="1"/>
    <col min="5967" max="5967" width="11.140625" style="517" bestFit="1" customWidth="1"/>
    <col min="5968" max="5969" width="10.5703125" style="517"/>
    <col min="5970" max="5970" width="11.140625" style="517" customWidth="1"/>
    <col min="5971" max="6200" width="10.5703125" style="517"/>
    <col min="6201" max="6208" width="0" style="517" hidden="1" customWidth="1"/>
    <col min="6209" max="6209" width="3.7109375" style="517" customWidth="1"/>
    <col min="6210" max="6210" width="3.85546875" style="517" customWidth="1"/>
    <col min="6211" max="6211" width="3.7109375" style="517" customWidth="1"/>
    <col min="6212" max="6212" width="12.7109375" style="517" customWidth="1"/>
    <col min="6213" max="6213" width="52.7109375" style="517" customWidth="1"/>
    <col min="6214" max="6217" width="0" style="517" hidden="1" customWidth="1"/>
    <col min="6218" max="6218" width="12.28515625" style="517" customWidth="1"/>
    <col min="6219" max="6219" width="6.42578125" style="517" customWidth="1"/>
    <col min="6220" max="6220" width="12.28515625" style="517" customWidth="1"/>
    <col min="6221" max="6221" width="0" style="517" hidden="1" customWidth="1"/>
    <col min="6222" max="6222" width="3.7109375" style="517" customWidth="1"/>
    <col min="6223" max="6223" width="11.140625" style="517" bestFit="1" customWidth="1"/>
    <col min="6224" max="6225" width="10.5703125" style="517"/>
    <col min="6226" max="6226" width="11.140625" style="517" customWidth="1"/>
    <col min="6227" max="6456" width="10.5703125" style="517"/>
    <col min="6457" max="6464" width="0" style="517" hidden="1" customWidth="1"/>
    <col min="6465" max="6465" width="3.7109375" style="517" customWidth="1"/>
    <col min="6466" max="6466" width="3.85546875" style="517" customWidth="1"/>
    <col min="6467" max="6467" width="3.7109375" style="517" customWidth="1"/>
    <col min="6468" max="6468" width="12.7109375" style="517" customWidth="1"/>
    <col min="6469" max="6469" width="52.7109375" style="517" customWidth="1"/>
    <col min="6470" max="6473" width="0" style="517" hidden="1" customWidth="1"/>
    <col min="6474" max="6474" width="12.28515625" style="517" customWidth="1"/>
    <col min="6475" max="6475" width="6.42578125" style="517" customWidth="1"/>
    <col min="6476" max="6476" width="12.28515625" style="517" customWidth="1"/>
    <col min="6477" max="6477" width="0" style="517" hidden="1" customWidth="1"/>
    <col min="6478" max="6478" width="3.7109375" style="517" customWidth="1"/>
    <col min="6479" max="6479" width="11.140625" style="517" bestFit="1" customWidth="1"/>
    <col min="6480" max="6481" width="10.5703125" style="517"/>
    <col min="6482" max="6482" width="11.140625" style="517" customWidth="1"/>
    <col min="6483" max="6712" width="10.5703125" style="517"/>
    <col min="6713" max="6720" width="0" style="517" hidden="1" customWidth="1"/>
    <col min="6721" max="6721" width="3.7109375" style="517" customWidth="1"/>
    <col min="6722" max="6722" width="3.85546875" style="517" customWidth="1"/>
    <col min="6723" max="6723" width="3.7109375" style="517" customWidth="1"/>
    <col min="6724" max="6724" width="12.7109375" style="517" customWidth="1"/>
    <col min="6725" max="6725" width="52.7109375" style="517" customWidth="1"/>
    <col min="6726" max="6729" width="0" style="517" hidden="1" customWidth="1"/>
    <col min="6730" max="6730" width="12.28515625" style="517" customWidth="1"/>
    <col min="6731" max="6731" width="6.42578125" style="517" customWidth="1"/>
    <col min="6732" max="6732" width="12.28515625" style="517" customWidth="1"/>
    <col min="6733" max="6733" width="0" style="517" hidden="1" customWidth="1"/>
    <col min="6734" max="6734" width="3.7109375" style="517" customWidth="1"/>
    <col min="6735" max="6735" width="11.140625" style="517" bestFit="1" customWidth="1"/>
    <col min="6736" max="6737" width="10.5703125" style="517"/>
    <col min="6738" max="6738" width="11.140625" style="517" customWidth="1"/>
    <col min="6739" max="6968" width="10.5703125" style="517"/>
    <col min="6969" max="6976" width="0" style="517" hidden="1" customWidth="1"/>
    <col min="6977" max="6977" width="3.7109375" style="517" customWidth="1"/>
    <col min="6978" max="6978" width="3.85546875" style="517" customWidth="1"/>
    <col min="6979" max="6979" width="3.7109375" style="517" customWidth="1"/>
    <col min="6980" max="6980" width="12.7109375" style="517" customWidth="1"/>
    <col min="6981" max="6981" width="52.7109375" style="517" customWidth="1"/>
    <col min="6982" max="6985" width="0" style="517" hidden="1" customWidth="1"/>
    <col min="6986" max="6986" width="12.28515625" style="517" customWidth="1"/>
    <col min="6987" max="6987" width="6.42578125" style="517" customWidth="1"/>
    <col min="6988" max="6988" width="12.28515625" style="517" customWidth="1"/>
    <col min="6989" max="6989" width="0" style="517" hidden="1" customWidth="1"/>
    <col min="6990" max="6990" width="3.7109375" style="517" customWidth="1"/>
    <col min="6991" max="6991" width="11.140625" style="517" bestFit="1" customWidth="1"/>
    <col min="6992" max="6993" width="10.5703125" style="517"/>
    <col min="6994" max="6994" width="11.140625" style="517" customWidth="1"/>
    <col min="6995" max="7224" width="10.5703125" style="517"/>
    <col min="7225" max="7232" width="0" style="517" hidden="1" customWidth="1"/>
    <col min="7233" max="7233" width="3.7109375" style="517" customWidth="1"/>
    <col min="7234" max="7234" width="3.85546875" style="517" customWidth="1"/>
    <col min="7235" max="7235" width="3.7109375" style="517" customWidth="1"/>
    <col min="7236" max="7236" width="12.7109375" style="517" customWidth="1"/>
    <col min="7237" max="7237" width="52.7109375" style="517" customWidth="1"/>
    <col min="7238" max="7241" width="0" style="517" hidden="1" customWidth="1"/>
    <col min="7242" max="7242" width="12.28515625" style="517" customWidth="1"/>
    <col min="7243" max="7243" width="6.42578125" style="517" customWidth="1"/>
    <col min="7244" max="7244" width="12.28515625" style="517" customWidth="1"/>
    <col min="7245" max="7245" width="0" style="517" hidden="1" customWidth="1"/>
    <col min="7246" max="7246" width="3.7109375" style="517" customWidth="1"/>
    <col min="7247" max="7247" width="11.140625" style="517" bestFit="1" customWidth="1"/>
    <col min="7248" max="7249" width="10.5703125" style="517"/>
    <col min="7250" max="7250" width="11.140625" style="517" customWidth="1"/>
    <col min="7251" max="7480" width="10.5703125" style="517"/>
    <col min="7481" max="7488" width="0" style="517" hidden="1" customWidth="1"/>
    <col min="7489" max="7489" width="3.7109375" style="517" customWidth="1"/>
    <col min="7490" max="7490" width="3.85546875" style="517" customWidth="1"/>
    <col min="7491" max="7491" width="3.7109375" style="517" customWidth="1"/>
    <col min="7492" max="7492" width="12.7109375" style="517" customWidth="1"/>
    <col min="7493" max="7493" width="52.7109375" style="517" customWidth="1"/>
    <col min="7494" max="7497" width="0" style="517" hidden="1" customWidth="1"/>
    <col min="7498" max="7498" width="12.28515625" style="517" customWidth="1"/>
    <col min="7499" max="7499" width="6.42578125" style="517" customWidth="1"/>
    <col min="7500" max="7500" width="12.28515625" style="517" customWidth="1"/>
    <col min="7501" max="7501" width="0" style="517" hidden="1" customWidth="1"/>
    <col min="7502" max="7502" width="3.7109375" style="517" customWidth="1"/>
    <col min="7503" max="7503" width="11.140625" style="517" bestFit="1" customWidth="1"/>
    <col min="7504" max="7505" width="10.5703125" style="517"/>
    <col min="7506" max="7506" width="11.140625" style="517" customWidth="1"/>
    <col min="7507" max="7736" width="10.5703125" style="517"/>
    <col min="7737" max="7744" width="0" style="517" hidden="1" customWidth="1"/>
    <col min="7745" max="7745" width="3.7109375" style="517" customWidth="1"/>
    <col min="7746" max="7746" width="3.85546875" style="517" customWidth="1"/>
    <col min="7747" max="7747" width="3.7109375" style="517" customWidth="1"/>
    <col min="7748" max="7748" width="12.7109375" style="517" customWidth="1"/>
    <col min="7749" max="7749" width="52.7109375" style="517" customWidth="1"/>
    <col min="7750" max="7753" width="0" style="517" hidden="1" customWidth="1"/>
    <col min="7754" max="7754" width="12.28515625" style="517" customWidth="1"/>
    <col min="7755" max="7755" width="6.42578125" style="517" customWidth="1"/>
    <col min="7756" max="7756" width="12.28515625" style="517" customWidth="1"/>
    <col min="7757" max="7757" width="0" style="517" hidden="1" customWidth="1"/>
    <col min="7758" max="7758" width="3.7109375" style="517" customWidth="1"/>
    <col min="7759" max="7759" width="11.140625" style="517" bestFit="1" customWidth="1"/>
    <col min="7760" max="7761" width="10.5703125" style="517"/>
    <col min="7762" max="7762" width="11.140625" style="517" customWidth="1"/>
    <col min="7763" max="7992" width="10.5703125" style="517"/>
    <col min="7993" max="8000" width="0" style="517" hidden="1" customWidth="1"/>
    <col min="8001" max="8001" width="3.7109375" style="517" customWidth="1"/>
    <col min="8002" max="8002" width="3.85546875" style="517" customWidth="1"/>
    <col min="8003" max="8003" width="3.7109375" style="517" customWidth="1"/>
    <col min="8004" max="8004" width="12.7109375" style="517" customWidth="1"/>
    <col min="8005" max="8005" width="52.7109375" style="517" customWidth="1"/>
    <col min="8006" max="8009" width="0" style="517" hidden="1" customWidth="1"/>
    <col min="8010" max="8010" width="12.28515625" style="517" customWidth="1"/>
    <col min="8011" max="8011" width="6.42578125" style="517" customWidth="1"/>
    <col min="8012" max="8012" width="12.28515625" style="517" customWidth="1"/>
    <col min="8013" max="8013" width="0" style="517" hidden="1" customWidth="1"/>
    <col min="8014" max="8014" width="3.7109375" style="517" customWidth="1"/>
    <col min="8015" max="8015" width="11.140625" style="517" bestFit="1" customWidth="1"/>
    <col min="8016" max="8017" width="10.5703125" style="517"/>
    <col min="8018" max="8018" width="11.140625" style="517" customWidth="1"/>
    <col min="8019" max="8248" width="10.5703125" style="517"/>
    <col min="8249" max="8256" width="0" style="517" hidden="1" customWidth="1"/>
    <col min="8257" max="8257" width="3.7109375" style="517" customWidth="1"/>
    <col min="8258" max="8258" width="3.85546875" style="517" customWidth="1"/>
    <col min="8259" max="8259" width="3.7109375" style="517" customWidth="1"/>
    <col min="8260" max="8260" width="12.7109375" style="517" customWidth="1"/>
    <col min="8261" max="8261" width="52.7109375" style="517" customWidth="1"/>
    <col min="8262" max="8265" width="0" style="517" hidden="1" customWidth="1"/>
    <col min="8266" max="8266" width="12.28515625" style="517" customWidth="1"/>
    <col min="8267" max="8267" width="6.42578125" style="517" customWidth="1"/>
    <col min="8268" max="8268" width="12.28515625" style="517" customWidth="1"/>
    <col min="8269" max="8269" width="0" style="517" hidden="1" customWidth="1"/>
    <col min="8270" max="8270" width="3.7109375" style="517" customWidth="1"/>
    <col min="8271" max="8271" width="11.140625" style="517" bestFit="1" customWidth="1"/>
    <col min="8272" max="8273" width="10.5703125" style="517"/>
    <col min="8274" max="8274" width="11.140625" style="517" customWidth="1"/>
    <col min="8275" max="8504" width="10.5703125" style="517"/>
    <col min="8505" max="8512" width="0" style="517" hidden="1" customWidth="1"/>
    <col min="8513" max="8513" width="3.7109375" style="517" customWidth="1"/>
    <col min="8514" max="8514" width="3.85546875" style="517" customWidth="1"/>
    <col min="8515" max="8515" width="3.7109375" style="517" customWidth="1"/>
    <col min="8516" max="8516" width="12.7109375" style="517" customWidth="1"/>
    <col min="8517" max="8517" width="52.7109375" style="517" customWidth="1"/>
    <col min="8518" max="8521" width="0" style="517" hidden="1" customWidth="1"/>
    <col min="8522" max="8522" width="12.28515625" style="517" customWidth="1"/>
    <col min="8523" max="8523" width="6.42578125" style="517" customWidth="1"/>
    <col min="8524" max="8524" width="12.28515625" style="517" customWidth="1"/>
    <col min="8525" max="8525" width="0" style="517" hidden="1" customWidth="1"/>
    <col min="8526" max="8526" width="3.7109375" style="517" customWidth="1"/>
    <col min="8527" max="8527" width="11.140625" style="517" bestFit="1" customWidth="1"/>
    <col min="8528" max="8529" width="10.5703125" style="517"/>
    <col min="8530" max="8530" width="11.140625" style="517" customWidth="1"/>
    <col min="8531" max="8760" width="10.5703125" style="517"/>
    <col min="8761" max="8768" width="0" style="517" hidden="1" customWidth="1"/>
    <col min="8769" max="8769" width="3.7109375" style="517" customWidth="1"/>
    <col min="8770" max="8770" width="3.85546875" style="517" customWidth="1"/>
    <col min="8771" max="8771" width="3.7109375" style="517" customWidth="1"/>
    <col min="8772" max="8772" width="12.7109375" style="517" customWidth="1"/>
    <col min="8773" max="8773" width="52.7109375" style="517" customWidth="1"/>
    <col min="8774" max="8777" width="0" style="517" hidden="1" customWidth="1"/>
    <col min="8778" max="8778" width="12.28515625" style="517" customWidth="1"/>
    <col min="8779" max="8779" width="6.42578125" style="517" customWidth="1"/>
    <col min="8780" max="8780" width="12.28515625" style="517" customWidth="1"/>
    <col min="8781" max="8781" width="0" style="517" hidden="1" customWidth="1"/>
    <col min="8782" max="8782" width="3.7109375" style="517" customWidth="1"/>
    <col min="8783" max="8783" width="11.140625" style="517" bestFit="1" customWidth="1"/>
    <col min="8784" max="8785" width="10.5703125" style="517"/>
    <col min="8786" max="8786" width="11.140625" style="517" customWidth="1"/>
    <col min="8787" max="9016" width="10.5703125" style="517"/>
    <col min="9017" max="9024" width="0" style="517" hidden="1" customWidth="1"/>
    <col min="9025" max="9025" width="3.7109375" style="517" customWidth="1"/>
    <col min="9026" max="9026" width="3.85546875" style="517" customWidth="1"/>
    <col min="9027" max="9027" width="3.7109375" style="517" customWidth="1"/>
    <col min="9028" max="9028" width="12.7109375" style="517" customWidth="1"/>
    <col min="9029" max="9029" width="52.7109375" style="517" customWidth="1"/>
    <col min="9030" max="9033" width="0" style="517" hidden="1" customWidth="1"/>
    <col min="9034" max="9034" width="12.28515625" style="517" customWidth="1"/>
    <col min="9035" max="9035" width="6.42578125" style="517" customWidth="1"/>
    <col min="9036" max="9036" width="12.28515625" style="517" customWidth="1"/>
    <col min="9037" max="9037" width="0" style="517" hidden="1" customWidth="1"/>
    <col min="9038" max="9038" width="3.7109375" style="517" customWidth="1"/>
    <col min="9039" max="9039" width="11.140625" style="517" bestFit="1" customWidth="1"/>
    <col min="9040" max="9041" width="10.5703125" style="517"/>
    <col min="9042" max="9042" width="11.140625" style="517" customWidth="1"/>
    <col min="9043" max="9272" width="10.5703125" style="517"/>
    <col min="9273" max="9280" width="0" style="517" hidden="1" customWidth="1"/>
    <col min="9281" max="9281" width="3.7109375" style="517" customWidth="1"/>
    <col min="9282" max="9282" width="3.85546875" style="517" customWidth="1"/>
    <col min="9283" max="9283" width="3.7109375" style="517" customWidth="1"/>
    <col min="9284" max="9284" width="12.7109375" style="517" customWidth="1"/>
    <col min="9285" max="9285" width="52.7109375" style="517" customWidth="1"/>
    <col min="9286" max="9289" width="0" style="517" hidden="1" customWidth="1"/>
    <col min="9290" max="9290" width="12.28515625" style="517" customWidth="1"/>
    <col min="9291" max="9291" width="6.42578125" style="517" customWidth="1"/>
    <col min="9292" max="9292" width="12.28515625" style="517" customWidth="1"/>
    <col min="9293" max="9293" width="0" style="517" hidden="1" customWidth="1"/>
    <col min="9294" max="9294" width="3.7109375" style="517" customWidth="1"/>
    <col min="9295" max="9295" width="11.140625" style="517" bestFit="1" customWidth="1"/>
    <col min="9296" max="9297" width="10.5703125" style="517"/>
    <col min="9298" max="9298" width="11.140625" style="517" customWidth="1"/>
    <col min="9299" max="9528" width="10.5703125" style="517"/>
    <col min="9529" max="9536" width="0" style="517" hidden="1" customWidth="1"/>
    <col min="9537" max="9537" width="3.7109375" style="517" customWidth="1"/>
    <col min="9538" max="9538" width="3.85546875" style="517" customWidth="1"/>
    <col min="9539" max="9539" width="3.7109375" style="517" customWidth="1"/>
    <col min="9540" max="9540" width="12.7109375" style="517" customWidth="1"/>
    <col min="9541" max="9541" width="52.7109375" style="517" customWidth="1"/>
    <col min="9542" max="9545" width="0" style="517" hidden="1" customWidth="1"/>
    <col min="9546" max="9546" width="12.28515625" style="517" customWidth="1"/>
    <col min="9547" max="9547" width="6.42578125" style="517" customWidth="1"/>
    <col min="9548" max="9548" width="12.28515625" style="517" customWidth="1"/>
    <col min="9549" max="9549" width="0" style="517" hidden="1" customWidth="1"/>
    <col min="9550" max="9550" width="3.7109375" style="517" customWidth="1"/>
    <col min="9551" max="9551" width="11.140625" style="517" bestFit="1" customWidth="1"/>
    <col min="9552" max="9553" width="10.5703125" style="517"/>
    <col min="9554" max="9554" width="11.140625" style="517" customWidth="1"/>
    <col min="9555" max="9784" width="10.5703125" style="517"/>
    <col min="9785" max="9792" width="0" style="517" hidden="1" customWidth="1"/>
    <col min="9793" max="9793" width="3.7109375" style="517" customWidth="1"/>
    <col min="9794" max="9794" width="3.85546875" style="517" customWidth="1"/>
    <col min="9795" max="9795" width="3.7109375" style="517" customWidth="1"/>
    <col min="9796" max="9796" width="12.7109375" style="517" customWidth="1"/>
    <col min="9797" max="9797" width="52.7109375" style="517" customWidth="1"/>
    <col min="9798" max="9801" width="0" style="517" hidden="1" customWidth="1"/>
    <col min="9802" max="9802" width="12.28515625" style="517" customWidth="1"/>
    <col min="9803" max="9803" width="6.42578125" style="517" customWidth="1"/>
    <col min="9804" max="9804" width="12.28515625" style="517" customWidth="1"/>
    <col min="9805" max="9805" width="0" style="517" hidden="1" customWidth="1"/>
    <col min="9806" max="9806" width="3.7109375" style="517" customWidth="1"/>
    <col min="9807" max="9807" width="11.140625" style="517" bestFit="1" customWidth="1"/>
    <col min="9808" max="9809" width="10.5703125" style="517"/>
    <col min="9810" max="9810" width="11.140625" style="517" customWidth="1"/>
    <col min="9811" max="10040" width="10.5703125" style="517"/>
    <col min="10041" max="10048" width="0" style="517" hidden="1" customWidth="1"/>
    <col min="10049" max="10049" width="3.7109375" style="517" customWidth="1"/>
    <col min="10050" max="10050" width="3.85546875" style="517" customWidth="1"/>
    <col min="10051" max="10051" width="3.7109375" style="517" customWidth="1"/>
    <col min="10052" max="10052" width="12.7109375" style="517" customWidth="1"/>
    <col min="10053" max="10053" width="52.7109375" style="517" customWidth="1"/>
    <col min="10054" max="10057" width="0" style="517" hidden="1" customWidth="1"/>
    <col min="10058" max="10058" width="12.28515625" style="517" customWidth="1"/>
    <col min="10059" max="10059" width="6.42578125" style="517" customWidth="1"/>
    <col min="10060" max="10060" width="12.28515625" style="517" customWidth="1"/>
    <col min="10061" max="10061" width="0" style="517" hidden="1" customWidth="1"/>
    <col min="10062" max="10062" width="3.7109375" style="517" customWidth="1"/>
    <col min="10063" max="10063" width="11.140625" style="517" bestFit="1" customWidth="1"/>
    <col min="10064" max="10065" width="10.5703125" style="517"/>
    <col min="10066" max="10066" width="11.140625" style="517" customWidth="1"/>
    <col min="10067" max="10296" width="10.5703125" style="517"/>
    <col min="10297" max="10304" width="0" style="517" hidden="1" customWidth="1"/>
    <col min="10305" max="10305" width="3.7109375" style="517" customWidth="1"/>
    <col min="10306" max="10306" width="3.85546875" style="517" customWidth="1"/>
    <col min="10307" max="10307" width="3.7109375" style="517" customWidth="1"/>
    <col min="10308" max="10308" width="12.7109375" style="517" customWidth="1"/>
    <col min="10309" max="10309" width="52.7109375" style="517" customWidth="1"/>
    <col min="10310" max="10313" width="0" style="517" hidden="1" customWidth="1"/>
    <col min="10314" max="10314" width="12.28515625" style="517" customWidth="1"/>
    <col min="10315" max="10315" width="6.42578125" style="517" customWidth="1"/>
    <col min="10316" max="10316" width="12.28515625" style="517" customWidth="1"/>
    <col min="10317" max="10317" width="0" style="517" hidden="1" customWidth="1"/>
    <col min="10318" max="10318" width="3.7109375" style="517" customWidth="1"/>
    <col min="10319" max="10319" width="11.140625" style="517" bestFit="1" customWidth="1"/>
    <col min="10320" max="10321" width="10.5703125" style="517"/>
    <col min="10322" max="10322" width="11.140625" style="517" customWidth="1"/>
    <col min="10323" max="10552" width="10.5703125" style="517"/>
    <col min="10553" max="10560" width="0" style="517" hidden="1" customWidth="1"/>
    <col min="10561" max="10561" width="3.7109375" style="517" customWidth="1"/>
    <col min="10562" max="10562" width="3.85546875" style="517" customWidth="1"/>
    <col min="10563" max="10563" width="3.7109375" style="517" customWidth="1"/>
    <col min="10564" max="10564" width="12.7109375" style="517" customWidth="1"/>
    <col min="10565" max="10565" width="52.7109375" style="517" customWidth="1"/>
    <col min="10566" max="10569" width="0" style="517" hidden="1" customWidth="1"/>
    <col min="10570" max="10570" width="12.28515625" style="517" customWidth="1"/>
    <col min="10571" max="10571" width="6.42578125" style="517" customWidth="1"/>
    <col min="10572" max="10572" width="12.28515625" style="517" customWidth="1"/>
    <col min="10573" max="10573" width="0" style="517" hidden="1" customWidth="1"/>
    <col min="10574" max="10574" width="3.7109375" style="517" customWidth="1"/>
    <col min="10575" max="10575" width="11.140625" style="517" bestFit="1" customWidth="1"/>
    <col min="10576" max="10577" width="10.5703125" style="517"/>
    <col min="10578" max="10578" width="11.140625" style="517" customWidth="1"/>
    <col min="10579" max="10808" width="10.5703125" style="517"/>
    <col min="10809" max="10816" width="0" style="517" hidden="1" customWidth="1"/>
    <col min="10817" max="10817" width="3.7109375" style="517" customWidth="1"/>
    <col min="10818" max="10818" width="3.85546875" style="517" customWidth="1"/>
    <col min="10819" max="10819" width="3.7109375" style="517" customWidth="1"/>
    <col min="10820" max="10820" width="12.7109375" style="517" customWidth="1"/>
    <col min="10821" max="10821" width="52.7109375" style="517" customWidth="1"/>
    <col min="10822" max="10825" width="0" style="517" hidden="1" customWidth="1"/>
    <col min="10826" max="10826" width="12.28515625" style="517" customWidth="1"/>
    <col min="10827" max="10827" width="6.42578125" style="517" customWidth="1"/>
    <col min="10828" max="10828" width="12.28515625" style="517" customWidth="1"/>
    <col min="10829" max="10829" width="0" style="517" hidden="1" customWidth="1"/>
    <col min="10830" max="10830" width="3.7109375" style="517" customWidth="1"/>
    <col min="10831" max="10831" width="11.140625" style="517" bestFit="1" customWidth="1"/>
    <col min="10832" max="10833" width="10.5703125" style="517"/>
    <col min="10834" max="10834" width="11.140625" style="517" customWidth="1"/>
    <col min="10835" max="11064" width="10.5703125" style="517"/>
    <col min="11065" max="11072" width="0" style="517" hidden="1" customWidth="1"/>
    <col min="11073" max="11073" width="3.7109375" style="517" customWidth="1"/>
    <col min="11074" max="11074" width="3.85546875" style="517" customWidth="1"/>
    <col min="11075" max="11075" width="3.7109375" style="517" customWidth="1"/>
    <col min="11076" max="11076" width="12.7109375" style="517" customWidth="1"/>
    <col min="11077" max="11077" width="52.7109375" style="517" customWidth="1"/>
    <col min="11078" max="11081" width="0" style="517" hidden="1" customWidth="1"/>
    <col min="11082" max="11082" width="12.28515625" style="517" customWidth="1"/>
    <col min="11083" max="11083" width="6.42578125" style="517" customWidth="1"/>
    <col min="11084" max="11084" width="12.28515625" style="517" customWidth="1"/>
    <col min="11085" max="11085" width="0" style="517" hidden="1" customWidth="1"/>
    <col min="11086" max="11086" width="3.7109375" style="517" customWidth="1"/>
    <col min="11087" max="11087" width="11.140625" style="517" bestFit="1" customWidth="1"/>
    <col min="11088" max="11089" width="10.5703125" style="517"/>
    <col min="11090" max="11090" width="11.140625" style="517" customWidth="1"/>
    <col min="11091" max="11320" width="10.5703125" style="517"/>
    <col min="11321" max="11328" width="0" style="517" hidden="1" customWidth="1"/>
    <col min="11329" max="11329" width="3.7109375" style="517" customWidth="1"/>
    <col min="11330" max="11330" width="3.85546875" style="517" customWidth="1"/>
    <col min="11331" max="11331" width="3.7109375" style="517" customWidth="1"/>
    <col min="11332" max="11332" width="12.7109375" style="517" customWidth="1"/>
    <col min="11333" max="11333" width="52.7109375" style="517" customWidth="1"/>
    <col min="11334" max="11337" width="0" style="517" hidden="1" customWidth="1"/>
    <col min="11338" max="11338" width="12.28515625" style="517" customWidth="1"/>
    <col min="11339" max="11339" width="6.42578125" style="517" customWidth="1"/>
    <col min="11340" max="11340" width="12.28515625" style="517" customWidth="1"/>
    <col min="11341" max="11341" width="0" style="517" hidden="1" customWidth="1"/>
    <col min="11342" max="11342" width="3.7109375" style="517" customWidth="1"/>
    <col min="11343" max="11343" width="11.140625" style="517" bestFit="1" customWidth="1"/>
    <col min="11344" max="11345" width="10.5703125" style="517"/>
    <col min="11346" max="11346" width="11.140625" style="517" customWidth="1"/>
    <col min="11347" max="11576" width="10.5703125" style="517"/>
    <col min="11577" max="11584" width="0" style="517" hidden="1" customWidth="1"/>
    <col min="11585" max="11585" width="3.7109375" style="517" customWidth="1"/>
    <col min="11586" max="11586" width="3.85546875" style="517" customWidth="1"/>
    <col min="11587" max="11587" width="3.7109375" style="517" customWidth="1"/>
    <col min="11588" max="11588" width="12.7109375" style="517" customWidth="1"/>
    <col min="11589" max="11589" width="52.7109375" style="517" customWidth="1"/>
    <col min="11590" max="11593" width="0" style="517" hidden="1" customWidth="1"/>
    <col min="11594" max="11594" width="12.28515625" style="517" customWidth="1"/>
    <col min="11595" max="11595" width="6.42578125" style="517" customWidth="1"/>
    <col min="11596" max="11596" width="12.28515625" style="517" customWidth="1"/>
    <col min="11597" max="11597" width="0" style="517" hidden="1" customWidth="1"/>
    <col min="11598" max="11598" width="3.7109375" style="517" customWidth="1"/>
    <col min="11599" max="11599" width="11.140625" style="517" bestFit="1" customWidth="1"/>
    <col min="11600" max="11601" width="10.5703125" style="517"/>
    <col min="11602" max="11602" width="11.140625" style="517" customWidth="1"/>
    <col min="11603" max="11832" width="10.5703125" style="517"/>
    <col min="11833" max="11840" width="0" style="517" hidden="1" customWidth="1"/>
    <col min="11841" max="11841" width="3.7109375" style="517" customWidth="1"/>
    <col min="11842" max="11842" width="3.85546875" style="517" customWidth="1"/>
    <col min="11843" max="11843" width="3.7109375" style="517" customWidth="1"/>
    <col min="11844" max="11844" width="12.7109375" style="517" customWidth="1"/>
    <col min="11845" max="11845" width="52.7109375" style="517" customWidth="1"/>
    <col min="11846" max="11849" width="0" style="517" hidden="1" customWidth="1"/>
    <col min="11850" max="11850" width="12.28515625" style="517" customWidth="1"/>
    <col min="11851" max="11851" width="6.42578125" style="517" customWidth="1"/>
    <col min="11852" max="11852" width="12.28515625" style="517" customWidth="1"/>
    <col min="11853" max="11853" width="0" style="517" hidden="1" customWidth="1"/>
    <col min="11854" max="11854" width="3.7109375" style="517" customWidth="1"/>
    <col min="11855" max="11855" width="11.140625" style="517" bestFit="1" customWidth="1"/>
    <col min="11856" max="11857" width="10.5703125" style="517"/>
    <col min="11858" max="11858" width="11.140625" style="517" customWidth="1"/>
    <col min="11859" max="12088" width="10.5703125" style="517"/>
    <col min="12089" max="12096" width="0" style="517" hidden="1" customWidth="1"/>
    <col min="12097" max="12097" width="3.7109375" style="517" customWidth="1"/>
    <col min="12098" max="12098" width="3.85546875" style="517" customWidth="1"/>
    <col min="12099" max="12099" width="3.7109375" style="517" customWidth="1"/>
    <col min="12100" max="12100" width="12.7109375" style="517" customWidth="1"/>
    <col min="12101" max="12101" width="52.7109375" style="517" customWidth="1"/>
    <col min="12102" max="12105" width="0" style="517" hidden="1" customWidth="1"/>
    <col min="12106" max="12106" width="12.28515625" style="517" customWidth="1"/>
    <col min="12107" max="12107" width="6.42578125" style="517" customWidth="1"/>
    <col min="12108" max="12108" width="12.28515625" style="517" customWidth="1"/>
    <col min="12109" max="12109" width="0" style="517" hidden="1" customWidth="1"/>
    <col min="12110" max="12110" width="3.7109375" style="517" customWidth="1"/>
    <col min="12111" max="12111" width="11.140625" style="517" bestFit="1" customWidth="1"/>
    <col min="12112" max="12113" width="10.5703125" style="517"/>
    <col min="12114" max="12114" width="11.140625" style="517" customWidth="1"/>
    <col min="12115" max="12344" width="10.5703125" style="517"/>
    <col min="12345" max="12352" width="0" style="517" hidden="1" customWidth="1"/>
    <col min="12353" max="12353" width="3.7109375" style="517" customWidth="1"/>
    <col min="12354" max="12354" width="3.85546875" style="517" customWidth="1"/>
    <col min="12355" max="12355" width="3.7109375" style="517" customWidth="1"/>
    <col min="12356" max="12356" width="12.7109375" style="517" customWidth="1"/>
    <col min="12357" max="12357" width="52.7109375" style="517" customWidth="1"/>
    <col min="12358" max="12361" width="0" style="517" hidden="1" customWidth="1"/>
    <col min="12362" max="12362" width="12.28515625" style="517" customWidth="1"/>
    <col min="12363" max="12363" width="6.42578125" style="517" customWidth="1"/>
    <col min="12364" max="12364" width="12.28515625" style="517" customWidth="1"/>
    <col min="12365" max="12365" width="0" style="517" hidden="1" customWidth="1"/>
    <col min="12366" max="12366" width="3.7109375" style="517" customWidth="1"/>
    <col min="12367" max="12367" width="11.140625" style="517" bestFit="1" customWidth="1"/>
    <col min="12368" max="12369" width="10.5703125" style="517"/>
    <col min="12370" max="12370" width="11.140625" style="517" customWidth="1"/>
    <col min="12371" max="12600" width="10.5703125" style="517"/>
    <col min="12601" max="12608" width="0" style="517" hidden="1" customWidth="1"/>
    <col min="12609" max="12609" width="3.7109375" style="517" customWidth="1"/>
    <col min="12610" max="12610" width="3.85546875" style="517" customWidth="1"/>
    <col min="12611" max="12611" width="3.7109375" style="517" customWidth="1"/>
    <col min="12612" max="12612" width="12.7109375" style="517" customWidth="1"/>
    <col min="12613" max="12613" width="52.7109375" style="517" customWidth="1"/>
    <col min="12614" max="12617" width="0" style="517" hidden="1" customWidth="1"/>
    <col min="12618" max="12618" width="12.28515625" style="517" customWidth="1"/>
    <col min="12619" max="12619" width="6.42578125" style="517" customWidth="1"/>
    <col min="12620" max="12620" width="12.28515625" style="517" customWidth="1"/>
    <col min="12621" max="12621" width="0" style="517" hidden="1" customWidth="1"/>
    <col min="12622" max="12622" width="3.7109375" style="517" customWidth="1"/>
    <col min="12623" max="12623" width="11.140625" style="517" bestFit="1" customWidth="1"/>
    <col min="12624" max="12625" width="10.5703125" style="517"/>
    <col min="12626" max="12626" width="11.140625" style="517" customWidth="1"/>
    <col min="12627" max="12856" width="10.5703125" style="517"/>
    <col min="12857" max="12864" width="0" style="517" hidden="1" customWidth="1"/>
    <col min="12865" max="12865" width="3.7109375" style="517" customWidth="1"/>
    <col min="12866" max="12866" width="3.85546875" style="517" customWidth="1"/>
    <col min="12867" max="12867" width="3.7109375" style="517" customWidth="1"/>
    <col min="12868" max="12868" width="12.7109375" style="517" customWidth="1"/>
    <col min="12869" max="12869" width="52.7109375" style="517" customWidth="1"/>
    <col min="12870" max="12873" width="0" style="517" hidden="1" customWidth="1"/>
    <col min="12874" max="12874" width="12.28515625" style="517" customWidth="1"/>
    <col min="12875" max="12875" width="6.42578125" style="517" customWidth="1"/>
    <col min="12876" max="12876" width="12.28515625" style="517" customWidth="1"/>
    <col min="12877" max="12877" width="0" style="517" hidden="1" customWidth="1"/>
    <col min="12878" max="12878" width="3.7109375" style="517" customWidth="1"/>
    <col min="12879" max="12879" width="11.140625" style="517" bestFit="1" customWidth="1"/>
    <col min="12880" max="12881" width="10.5703125" style="517"/>
    <col min="12882" max="12882" width="11.140625" style="517" customWidth="1"/>
    <col min="12883" max="13112" width="10.5703125" style="517"/>
    <col min="13113" max="13120" width="0" style="517" hidden="1" customWidth="1"/>
    <col min="13121" max="13121" width="3.7109375" style="517" customWidth="1"/>
    <col min="13122" max="13122" width="3.85546875" style="517" customWidth="1"/>
    <col min="13123" max="13123" width="3.7109375" style="517" customWidth="1"/>
    <col min="13124" max="13124" width="12.7109375" style="517" customWidth="1"/>
    <col min="13125" max="13125" width="52.7109375" style="517" customWidth="1"/>
    <col min="13126" max="13129" width="0" style="517" hidden="1" customWidth="1"/>
    <col min="13130" max="13130" width="12.28515625" style="517" customWidth="1"/>
    <col min="13131" max="13131" width="6.42578125" style="517" customWidth="1"/>
    <col min="13132" max="13132" width="12.28515625" style="517" customWidth="1"/>
    <col min="13133" max="13133" width="0" style="517" hidden="1" customWidth="1"/>
    <col min="13134" max="13134" width="3.7109375" style="517" customWidth="1"/>
    <col min="13135" max="13135" width="11.140625" style="517" bestFit="1" customWidth="1"/>
    <col min="13136" max="13137" width="10.5703125" style="517"/>
    <col min="13138" max="13138" width="11.140625" style="517" customWidth="1"/>
    <col min="13139" max="13368" width="10.5703125" style="517"/>
    <col min="13369" max="13376" width="0" style="517" hidden="1" customWidth="1"/>
    <col min="13377" max="13377" width="3.7109375" style="517" customWidth="1"/>
    <col min="13378" max="13378" width="3.85546875" style="517" customWidth="1"/>
    <col min="13379" max="13379" width="3.7109375" style="517" customWidth="1"/>
    <col min="13380" max="13380" width="12.7109375" style="517" customWidth="1"/>
    <col min="13381" max="13381" width="52.7109375" style="517" customWidth="1"/>
    <col min="13382" max="13385" width="0" style="517" hidden="1" customWidth="1"/>
    <col min="13386" max="13386" width="12.28515625" style="517" customWidth="1"/>
    <col min="13387" max="13387" width="6.42578125" style="517" customWidth="1"/>
    <col min="13388" max="13388" width="12.28515625" style="517" customWidth="1"/>
    <col min="13389" max="13389" width="0" style="517" hidden="1" customWidth="1"/>
    <col min="13390" max="13390" width="3.7109375" style="517" customWidth="1"/>
    <col min="13391" max="13391" width="11.140625" style="517" bestFit="1" customWidth="1"/>
    <col min="13392" max="13393" width="10.5703125" style="517"/>
    <col min="13394" max="13394" width="11.140625" style="517" customWidth="1"/>
    <col min="13395" max="13624" width="10.5703125" style="517"/>
    <col min="13625" max="13632" width="0" style="517" hidden="1" customWidth="1"/>
    <col min="13633" max="13633" width="3.7109375" style="517" customWidth="1"/>
    <col min="13634" max="13634" width="3.85546875" style="517" customWidth="1"/>
    <col min="13635" max="13635" width="3.7109375" style="517" customWidth="1"/>
    <col min="13636" max="13636" width="12.7109375" style="517" customWidth="1"/>
    <col min="13637" max="13637" width="52.7109375" style="517" customWidth="1"/>
    <col min="13638" max="13641" width="0" style="517" hidden="1" customWidth="1"/>
    <col min="13642" max="13642" width="12.28515625" style="517" customWidth="1"/>
    <col min="13643" max="13643" width="6.42578125" style="517" customWidth="1"/>
    <col min="13644" max="13644" width="12.28515625" style="517" customWidth="1"/>
    <col min="13645" max="13645" width="0" style="517" hidden="1" customWidth="1"/>
    <col min="13646" max="13646" width="3.7109375" style="517" customWidth="1"/>
    <col min="13647" max="13647" width="11.140625" style="517" bestFit="1" customWidth="1"/>
    <col min="13648" max="13649" width="10.5703125" style="517"/>
    <col min="13650" max="13650" width="11.140625" style="517" customWidth="1"/>
    <col min="13651" max="13880" width="10.5703125" style="517"/>
    <col min="13881" max="13888" width="0" style="517" hidden="1" customWidth="1"/>
    <col min="13889" max="13889" width="3.7109375" style="517" customWidth="1"/>
    <col min="13890" max="13890" width="3.85546875" style="517" customWidth="1"/>
    <col min="13891" max="13891" width="3.7109375" style="517" customWidth="1"/>
    <col min="13892" max="13892" width="12.7109375" style="517" customWidth="1"/>
    <col min="13893" max="13893" width="52.7109375" style="517" customWidth="1"/>
    <col min="13894" max="13897" width="0" style="517" hidden="1" customWidth="1"/>
    <col min="13898" max="13898" width="12.28515625" style="517" customWidth="1"/>
    <col min="13899" max="13899" width="6.42578125" style="517" customWidth="1"/>
    <col min="13900" max="13900" width="12.28515625" style="517" customWidth="1"/>
    <col min="13901" max="13901" width="0" style="517" hidden="1" customWidth="1"/>
    <col min="13902" max="13902" width="3.7109375" style="517" customWidth="1"/>
    <col min="13903" max="13903" width="11.140625" style="517" bestFit="1" customWidth="1"/>
    <col min="13904" max="13905" width="10.5703125" style="517"/>
    <col min="13906" max="13906" width="11.140625" style="517" customWidth="1"/>
    <col min="13907" max="14136" width="10.5703125" style="517"/>
    <col min="14137" max="14144" width="0" style="517" hidden="1" customWidth="1"/>
    <col min="14145" max="14145" width="3.7109375" style="517" customWidth="1"/>
    <col min="14146" max="14146" width="3.85546875" style="517" customWidth="1"/>
    <col min="14147" max="14147" width="3.7109375" style="517" customWidth="1"/>
    <col min="14148" max="14148" width="12.7109375" style="517" customWidth="1"/>
    <col min="14149" max="14149" width="52.7109375" style="517" customWidth="1"/>
    <col min="14150" max="14153" width="0" style="517" hidden="1" customWidth="1"/>
    <col min="14154" max="14154" width="12.28515625" style="517" customWidth="1"/>
    <col min="14155" max="14155" width="6.42578125" style="517" customWidth="1"/>
    <col min="14156" max="14156" width="12.28515625" style="517" customWidth="1"/>
    <col min="14157" max="14157" width="0" style="517" hidden="1" customWidth="1"/>
    <col min="14158" max="14158" width="3.7109375" style="517" customWidth="1"/>
    <col min="14159" max="14159" width="11.140625" style="517" bestFit="1" customWidth="1"/>
    <col min="14160" max="14161" width="10.5703125" style="517"/>
    <col min="14162" max="14162" width="11.140625" style="517" customWidth="1"/>
    <col min="14163" max="14392" width="10.5703125" style="517"/>
    <col min="14393" max="14400" width="0" style="517" hidden="1" customWidth="1"/>
    <col min="14401" max="14401" width="3.7109375" style="517" customWidth="1"/>
    <col min="14402" max="14402" width="3.85546875" style="517" customWidth="1"/>
    <col min="14403" max="14403" width="3.7109375" style="517" customWidth="1"/>
    <col min="14404" max="14404" width="12.7109375" style="517" customWidth="1"/>
    <col min="14405" max="14405" width="52.7109375" style="517" customWidth="1"/>
    <col min="14406" max="14409" width="0" style="517" hidden="1" customWidth="1"/>
    <col min="14410" max="14410" width="12.28515625" style="517" customWidth="1"/>
    <col min="14411" max="14411" width="6.42578125" style="517" customWidth="1"/>
    <col min="14412" max="14412" width="12.28515625" style="517" customWidth="1"/>
    <col min="14413" max="14413" width="0" style="517" hidden="1" customWidth="1"/>
    <col min="14414" max="14414" width="3.7109375" style="517" customWidth="1"/>
    <col min="14415" max="14415" width="11.140625" style="517" bestFit="1" customWidth="1"/>
    <col min="14416" max="14417" width="10.5703125" style="517"/>
    <col min="14418" max="14418" width="11.140625" style="517" customWidth="1"/>
    <col min="14419" max="14648" width="10.5703125" style="517"/>
    <col min="14649" max="14656" width="0" style="517" hidden="1" customWidth="1"/>
    <col min="14657" max="14657" width="3.7109375" style="517" customWidth="1"/>
    <col min="14658" max="14658" width="3.85546875" style="517" customWidth="1"/>
    <col min="14659" max="14659" width="3.7109375" style="517" customWidth="1"/>
    <col min="14660" max="14660" width="12.7109375" style="517" customWidth="1"/>
    <col min="14661" max="14661" width="52.7109375" style="517" customWidth="1"/>
    <col min="14662" max="14665" width="0" style="517" hidden="1" customWidth="1"/>
    <col min="14666" max="14666" width="12.28515625" style="517" customWidth="1"/>
    <col min="14667" max="14667" width="6.42578125" style="517" customWidth="1"/>
    <col min="14668" max="14668" width="12.28515625" style="517" customWidth="1"/>
    <col min="14669" max="14669" width="0" style="517" hidden="1" customWidth="1"/>
    <col min="14670" max="14670" width="3.7109375" style="517" customWidth="1"/>
    <col min="14671" max="14671" width="11.140625" style="517" bestFit="1" customWidth="1"/>
    <col min="14672" max="14673" width="10.5703125" style="517"/>
    <col min="14674" max="14674" width="11.140625" style="517" customWidth="1"/>
    <col min="14675" max="14904" width="10.5703125" style="517"/>
    <col min="14905" max="14912" width="0" style="517" hidden="1" customWidth="1"/>
    <col min="14913" max="14913" width="3.7109375" style="517" customWidth="1"/>
    <col min="14914" max="14914" width="3.85546875" style="517" customWidth="1"/>
    <col min="14915" max="14915" width="3.7109375" style="517" customWidth="1"/>
    <col min="14916" max="14916" width="12.7109375" style="517" customWidth="1"/>
    <col min="14917" max="14917" width="52.7109375" style="517" customWidth="1"/>
    <col min="14918" max="14921" width="0" style="517" hidden="1" customWidth="1"/>
    <col min="14922" max="14922" width="12.28515625" style="517" customWidth="1"/>
    <col min="14923" max="14923" width="6.42578125" style="517" customWidth="1"/>
    <col min="14924" max="14924" width="12.28515625" style="517" customWidth="1"/>
    <col min="14925" max="14925" width="0" style="517" hidden="1" customWidth="1"/>
    <col min="14926" max="14926" width="3.7109375" style="517" customWidth="1"/>
    <col min="14927" max="14927" width="11.140625" style="517" bestFit="1" customWidth="1"/>
    <col min="14928" max="14929" width="10.5703125" style="517"/>
    <col min="14930" max="14930" width="11.140625" style="517" customWidth="1"/>
    <col min="14931" max="15160" width="10.5703125" style="517"/>
    <col min="15161" max="15168" width="0" style="517" hidden="1" customWidth="1"/>
    <col min="15169" max="15169" width="3.7109375" style="517" customWidth="1"/>
    <col min="15170" max="15170" width="3.85546875" style="517" customWidth="1"/>
    <col min="15171" max="15171" width="3.7109375" style="517" customWidth="1"/>
    <col min="15172" max="15172" width="12.7109375" style="517" customWidth="1"/>
    <col min="15173" max="15173" width="52.7109375" style="517" customWidth="1"/>
    <col min="15174" max="15177" width="0" style="517" hidden="1" customWidth="1"/>
    <col min="15178" max="15178" width="12.28515625" style="517" customWidth="1"/>
    <col min="15179" max="15179" width="6.42578125" style="517" customWidth="1"/>
    <col min="15180" max="15180" width="12.28515625" style="517" customWidth="1"/>
    <col min="15181" max="15181" width="0" style="517" hidden="1" customWidth="1"/>
    <col min="15182" max="15182" width="3.7109375" style="517" customWidth="1"/>
    <col min="15183" max="15183" width="11.140625" style="517" bestFit="1" customWidth="1"/>
    <col min="15184" max="15185" width="10.5703125" style="517"/>
    <col min="15186" max="15186" width="11.140625" style="517" customWidth="1"/>
    <col min="15187" max="15416" width="10.5703125" style="517"/>
    <col min="15417" max="15424" width="0" style="517" hidden="1" customWidth="1"/>
    <col min="15425" max="15425" width="3.7109375" style="517" customWidth="1"/>
    <col min="15426" max="15426" width="3.85546875" style="517" customWidth="1"/>
    <col min="15427" max="15427" width="3.7109375" style="517" customWidth="1"/>
    <col min="15428" max="15428" width="12.7109375" style="517" customWidth="1"/>
    <col min="15429" max="15429" width="52.7109375" style="517" customWidth="1"/>
    <col min="15430" max="15433" width="0" style="517" hidden="1" customWidth="1"/>
    <col min="15434" max="15434" width="12.28515625" style="517" customWidth="1"/>
    <col min="15435" max="15435" width="6.42578125" style="517" customWidth="1"/>
    <col min="15436" max="15436" width="12.28515625" style="517" customWidth="1"/>
    <col min="15437" max="15437" width="0" style="517" hidden="1" customWidth="1"/>
    <col min="15438" max="15438" width="3.7109375" style="517" customWidth="1"/>
    <col min="15439" max="15439" width="11.140625" style="517" bestFit="1" customWidth="1"/>
    <col min="15440" max="15441" width="10.5703125" style="517"/>
    <col min="15442" max="15442" width="11.140625" style="517" customWidth="1"/>
    <col min="15443" max="15672" width="10.5703125" style="517"/>
    <col min="15673" max="15680" width="0" style="517" hidden="1" customWidth="1"/>
    <col min="15681" max="15681" width="3.7109375" style="517" customWidth="1"/>
    <col min="15682" max="15682" width="3.85546875" style="517" customWidth="1"/>
    <col min="15683" max="15683" width="3.7109375" style="517" customWidth="1"/>
    <col min="15684" max="15684" width="12.7109375" style="517" customWidth="1"/>
    <col min="15685" max="15685" width="52.7109375" style="517" customWidth="1"/>
    <col min="15686" max="15689" width="0" style="517" hidden="1" customWidth="1"/>
    <col min="15690" max="15690" width="12.28515625" style="517" customWidth="1"/>
    <col min="15691" max="15691" width="6.42578125" style="517" customWidth="1"/>
    <col min="15692" max="15692" width="12.28515625" style="517" customWidth="1"/>
    <col min="15693" max="15693" width="0" style="517" hidden="1" customWidth="1"/>
    <col min="15694" max="15694" width="3.7109375" style="517" customWidth="1"/>
    <col min="15695" max="15695" width="11.140625" style="517" bestFit="1" customWidth="1"/>
    <col min="15696" max="15697" width="10.5703125" style="517"/>
    <col min="15698" max="15698" width="11.140625" style="517" customWidth="1"/>
    <col min="15699" max="15928" width="10.5703125" style="517"/>
    <col min="15929" max="15936" width="0" style="517" hidden="1" customWidth="1"/>
    <col min="15937" max="15937" width="3.7109375" style="517" customWidth="1"/>
    <col min="15938" max="15938" width="3.85546875" style="517" customWidth="1"/>
    <col min="15939" max="15939" width="3.7109375" style="517" customWidth="1"/>
    <col min="15940" max="15940" width="12.7109375" style="517" customWidth="1"/>
    <col min="15941" max="15941" width="52.7109375" style="517" customWidth="1"/>
    <col min="15942" max="15945" width="0" style="517" hidden="1" customWidth="1"/>
    <col min="15946" max="15946" width="12.28515625" style="517" customWidth="1"/>
    <col min="15947" max="15947" width="6.42578125" style="517" customWidth="1"/>
    <col min="15948" max="15948" width="12.28515625" style="517" customWidth="1"/>
    <col min="15949" max="15949" width="0" style="517" hidden="1" customWidth="1"/>
    <col min="15950" max="15950" width="3.7109375" style="517" customWidth="1"/>
    <col min="15951" max="15951" width="11.140625" style="517" bestFit="1" customWidth="1"/>
    <col min="15952" max="15953" width="10.5703125" style="517"/>
    <col min="15954" max="15954" width="11.140625" style="517" customWidth="1"/>
    <col min="15955" max="16184" width="10.5703125" style="517"/>
    <col min="16185" max="16192" width="0" style="517" hidden="1" customWidth="1"/>
    <col min="16193" max="16193" width="3.7109375" style="517" customWidth="1"/>
    <col min="16194" max="16194" width="3.85546875" style="517" customWidth="1"/>
    <col min="16195" max="16195" width="3.7109375" style="517" customWidth="1"/>
    <col min="16196" max="16196" width="12.7109375" style="517" customWidth="1"/>
    <col min="16197" max="16197" width="52.7109375" style="517" customWidth="1"/>
    <col min="16198" max="16201" width="0" style="517" hidden="1" customWidth="1"/>
    <col min="16202" max="16202" width="12.28515625" style="517" customWidth="1"/>
    <col min="16203" max="16203" width="6.42578125" style="517" customWidth="1"/>
    <col min="16204" max="16204" width="12.28515625" style="517" customWidth="1"/>
    <col min="16205" max="16205" width="0" style="517" hidden="1" customWidth="1"/>
    <col min="16206" max="16206" width="3.7109375" style="517" customWidth="1"/>
    <col min="16207" max="16207" width="11.140625" style="517" bestFit="1" customWidth="1"/>
    <col min="16208" max="16209" width="10.5703125" style="517"/>
    <col min="16210" max="16210" width="11.140625" style="517" customWidth="1"/>
    <col min="16211" max="16384" width="10.5703125" style="517"/>
  </cols>
  <sheetData>
    <row r="1" spans="1:92" hidden="1">
      <c r="Q1" s="577"/>
      <c r="R1" s="577"/>
      <c r="X1" s="762"/>
      <c r="Y1" s="762"/>
      <c r="AE1" s="762"/>
      <c r="AF1" s="762"/>
      <c r="AL1" s="762"/>
      <c r="AM1" s="762"/>
      <c r="AS1" s="762"/>
      <c r="AT1" s="762"/>
      <c r="AZ1" s="762"/>
      <c r="BA1" s="762"/>
      <c r="BG1" s="762"/>
      <c r="BH1" s="762"/>
      <c r="BN1" s="762"/>
      <c r="BO1" s="762"/>
      <c r="BU1" s="762"/>
      <c r="BV1" s="762"/>
      <c r="CB1" s="762"/>
      <c r="CC1" s="762"/>
    </row>
    <row r="2" spans="1:92" hidden="1">
      <c r="U2" s="577"/>
      <c r="AB2" s="762"/>
      <c r="AI2" s="762"/>
      <c r="AP2" s="762"/>
      <c r="AW2" s="762"/>
      <c r="BD2" s="762"/>
      <c r="BK2" s="762"/>
      <c r="BR2" s="762"/>
      <c r="BY2" s="762"/>
      <c r="CF2" s="762"/>
    </row>
    <row r="3" spans="1:92" hidden="1"/>
    <row r="4" spans="1:92" ht="3" customHeight="1">
      <c r="J4" s="523"/>
      <c r="K4" s="523"/>
      <c r="L4" s="518"/>
      <c r="M4" s="518"/>
      <c r="N4" s="518"/>
      <c r="O4" s="526"/>
      <c r="P4" s="526"/>
      <c r="Q4" s="526"/>
      <c r="R4" s="526"/>
      <c r="S4" s="526"/>
      <c r="T4" s="526"/>
      <c r="U4" s="526"/>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2"/>
      <c r="CD4" s="992"/>
      <c r="CE4" s="992"/>
      <c r="CF4" s="992"/>
    </row>
    <row r="5" spans="1:92" ht="22.5" customHeight="1">
      <c r="J5" s="523"/>
      <c r="K5" s="523"/>
      <c r="L5" s="1231" t="s">
        <v>630</v>
      </c>
      <c r="M5" s="1231"/>
      <c r="N5" s="1231"/>
      <c r="O5" s="1231"/>
      <c r="P5" s="1231"/>
      <c r="Q5" s="1231"/>
      <c r="R5" s="1231"/>
      <c r="S5" s="1231"/>
      <c r="T5" s="1231"/>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c r="BO5" s="658"/>
      <c r="BP5" s="658"/>
      <c r="BQ5" s="658"/>
      <c r="BR5" s="658"/>
      <c r="BS5" s="658"/>
      <c r="BT5" s="658"/>
      <c r="BU5" s="658"/>
      <c r="BV5" s="658"/>
      <c r="BW5" s="658"/>
      <c r="BX5" s="658"/>
      <c r="BY5" s="658"/>
      <c r="BZ5" s="658"/>
      <c r="CA5" s="658"/>
      <c r="CB5" s="658"/>
      <c r="CC5" s="658"/>
      <c r="CD5" s="658"/>
      <c r="CE5" s="658"/>
      <c r="CF5" s="658"/>
    </row>
    <row r="6" spans="1:92" ht="3" customHeight="1">
      <c r="J6" s="523"/>
      <c r="K6" s="523"/>
      <c r="L6" s="518"/>
      <c r="M6" s="518"/>
      <c r="N6" s="518"/>
      <c r="O6" s="522"/>
      <c r="P6" s="522"/>
      <c r="Q6" s="522"/>
      <c r="R6" s="522"/>
      <c r="S6" s="522"/>
      <c r="T6" s="522"/>
      <c r="U6" s="522"/>
      <c r="V6" s="749"/>
      <c r="W6" s="749"/>
      <c r="X6" s="749"/>
      <c r="Y6" s="749"/>
      <c r="Z6" s="749"/>
      <c r="AA6" s="749"/>
      <c r="AB6" s="749"/>
      <c r="AC6" s="749"/>
      <c r="AD6" s="749"/>
      <c r="AE6" s="749"/>
      <c r="AF6" s="749"/>
      <c r="AG6" s="749"/>
      <c r="AH6" s="749"/>
      <c r="AI6" s="749"/>
      <c r="AJ6" s="749"/>
      <c r="AK6" s="749"/>
      <c r="AL6" s="749"/>
      <c r="AM6" s="749"/>
      <c r="AN6" s="749"/>
      <c r="AO6" s="749"/>
      <c r="AP6" s="749"/>
      <c r="AQ6" s="749"/>
      <c r="AR6" s="749"/>
      <c r="AS6" s="749"/>
      <c r="AT6" s="749"/>
      <c r="AU6" s="749"/>
      <c r="AV6" s="749"/>
      <c r="AW6" s="749"/>
      <c r="AX6" s="749"/>
      <c r="AY6" s="749"/>
      <c r="AZ6" s="749"/>
      <c r="BA6" s="749"/>
      <c r="BB6" s="749"/>
      <c r="BC6" s="749"/>
      <c r="BD6" s="749"/>
      <c r="BE6" s="749"/>
      <c r="BF6" s="749"/>
      <c r="BG6" s="749"/>
      <c r="BH6" s="749"/>
      <c r="BI6" s="749"/>
      <c r="BJ6" s="749"/>
      <c r="BK6" s="749"/>
      <c r="BL6" s="749"/>
      <c r="BM6" s="749"/>
      <c r="BN6" s="749"/>
      <c r="BO6" s="749"/>
      <c r="BP6" s="749"/>
      <c r="BQ6" s="749"/>
      <c r="BR6" s="749"/>
      <c r="BS6" s="749"/>
      <c r="BT6" s="749"/>
      <c r="BU6" s="749"/>
      <c r="BV6" s="749"/>
      <c r="BW6" s="749"/>
      <c r="BX6" s="749"/>
      <c r="BY6" s="749"/>
      <c r="BZ6" s="749"/>
      <c r="CA6" s="749"/>
      <c r="CB6" s="749"/>
      <c r="CC6" s="749"/>
      <c r="CD6" s="749"/>
      <c r="CE6" s="749"/>
      <c r="CF6" s="749"/>
      <c r="CG6" s="526"/>
    </row>
    <row r="7" spans="1:92" s="564" customFormat="1" ht="22.5">
      <c r="A7" s="584"/>
      <c r="B7" s="584"/>
      <c r="C7" s="584"/>
      <c r="D7" s="584"/>
      <c r="E7" s="584"/>
      <c r="F7" s="584"/>
      <c r="G7" s="584"/>
      <c r="H7" s="584"/>
      <c r="L7" s="493"/>
      <c r="M7" s="611" t="s">
        <v>501</v>
      </c>
      <c r="N7" s="660"/>
      <c r="O7" s="1237" t="str">
        <f>IF(NameOrPr_ch="",IF(NameOrPr="","",NameOrPr),NameOrPr_ch)</f>
        <v>Комитет по тарифам Санкт-Петербурга</v>
      </c>
      <c r="P7" s="1237"/>
      <c r="Q7" s="1237"/>
      <c r="R7" s="1237"/>
      <c r="S7" s="1237"/>
      <c r="T7" s="1237"/>
      <c r="U7" s="576"/>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576"/>
      <c r="CH7" s="513"/>
      <c r="CI7" s="584"/>
      <c r="CJ7" s="584"/>
      <c r="CK7" s="584"/>
      <c r="CL7" s="584"/>
      <c r="CM7" s="584"/>
      <c r="CN7" s="584"/>
    </row>
    <row r="8" spans="1:92" s="564" customFormat="1" ht="18.75">
      <c r="A8" s="584"/>
      <c r="B8" s="584"/>
      <c r="C8" s="584"/>
      <c r="D8" s="584"/>
      <c r="E8" s="584"/>
      <c r="F8" s="584"/>
      <c r="G8" s="584"/>
      <c r="H8" s="584"/>
      <c r="L8" s="493"/>
      <c r="M8" s="611" t="s">
        <v>595</v>
      </c>
      <c r="N8" s="660"/>
      <c r="O8" s="1237" t="str">
        <f>IF(datePr_ch="",IF(datePr="","",datePr),datePr_ch)</f>
        <v>14.06.2019</v>
      </c>
      <c r="P8" s="1237"/>
      <c r="Q8" s="1237"/>
      <c r="R8" s="1237"/>
      <c r="S8" s="1237"/>
      <c r="T8" s="1237"/>
      <c r="U8" s="576"/>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576"/>
      <c r="CH8" s="513"/>
      <c r="CI8" s="584"/>
      <c r="CJ8" s="584"/>
      <c r="CK8" s="584"/>
      <c r="CL8" s="584"/>
      <c r="CM8" s="584"/>
      <c r="CN8" s="584"/>
    </row>
    <row r="9" spans="1:92" s="564" customFormat="1" ht="18.75">
      <c r="A9" s="584"/>
      <c r="B9" s="584"/>
      <c r="C9" s="584"/>
      <c r="D9" s="584"/>
      <c r="E9" s="584"/>
      <c r="F9" s="584"/>
      <c r="G9" s="584"/>
      <c r="H9" s="584"/>
      <c r="L9" s="546"/>
      <c r="M9" s="611" t="s">
        <v>594</v>
      </c>
      <c r="N9" s="660"/>
      <c r="O9" s="1237" t="str">
        <f>IF(numberPr_ch="",IF(numberPr="","",numberPr),numberPr_ch)</f>
        <v>52-р</v>
      </c>
      <c r="P9" s="1237"/>
      <c r="Q9" s="1237"/>
      <c r="R9" s="1237"/>
      <c r="S9" s="1237"/>
      <c r="T9" s="1237"/>
      <c r="U9" s="576"/>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576"/>
      <c r="CH9" s="513"/>
      <c r="CI9" s="584"/>
      <c r="CJ9" s="584"/>
      <c r="CK9" s="584"/>
      <c r="CL9" s="584"/>
      <c r="CM9" s="584"/>
      <c r="CN9" s="584"/>
    </row>
    <row r="10" spans="1:92" s="564" customFormat="1" ht="18.75">
      <c r="A10" s="584"/>
      <c r="B10" s="584"/>
      <c r="C10" s="584"/>
      <c r="D10" s="584"/>
      <c r="E10" s="584"/>
      <c r="F10" s="584"/>
      <c r="G10" s="584"/>
      <c r="H10" s="584"/>
      <c r="L10" s="546"/>
      <c r="M10" s="611" t="s">
        <v>500</v>
      </c>
      <c r="N10" s="660"/>
      <c r="O10" s="1237" t="str">
        <f>IF(IstPub_ch="",IF(IstPub="","",IstPub),IstPub_ch)</f>
        <v>официальный сайт Комитета по тарифам Санкт-Петербурга</v>
      </c>
      <c r="P10" s="1237"/>
      <c r="Q10" s="1237"/>
      <c r="R10" s="1237"/>
      <c r="S10" s="1237"/>
      <c r="T10" s="1237"/>
      <c r="U10" s="576"/>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576"/>
      <c r="CH10" s="513"/>
      <c r="CI10" s="584"/>
      <c r="CJ10" s="584"/>
      <c r="CK10" s="584"/>
      <c r="CL10" s="584"/>
      <c r="CM10" s="584"/>
      <c r="CN10" s="584"/>
    </row>
    <row r="11" spans="1:92" s="564" customFormat="1" ht="11.25" hidden="1">
      <c r="A11" s="584"/>
      <c r="B11" s="584"/>
      <c r="C11" s="584"/>
      <c r="D11" s="584"/>
      <c r="E11" s="584"/>
      <c r="F11" s="584"/>
      <c r="G11" s="584"/>
      <c r="H11" s="584"/>
      <c r="L11" s="1232"/>
      <c r="M11" s="1232"/>
      <c r="N11" s="560"/>
      <c r="O11" s="576"/>
      <c r="P11" s="576"/>
      <c r="Q11" s="576"/>
      <c r="R11" s="576"/>
      <c r="S11" s="576"/>
      <c r="T11" s="576"/>
      <c r="U11" s="582" t="s">
        <v>372</v>
      </c>
      <c r="V11" s="761"/>
      <c r="W11" s="761"/>
      <c r="X11" s="761"/>
      <c r="Y11" s="761"/>
      <c r="Z11" s="761"/>
      <c r="AA11" s="761"/>
      <c r="AB11" s="1004" t="s">
        <v>372</v>
      </c>
      <c r="AC11" s="761"/>
      <c r="AD11" s="761"/>
      <c r="AE11" s="761"/>
      <c r="AF11" s="761"/>
      <c r="AG11" s="761"/>
      <c r="AH11" s="761"/>
      <c r="AI11" s="1004" t="s">
        <v>372</v>
      </c>
      <c r="AJ11" s="761"/>
      <c r="AK11" s="761"/>
      <c r="AL11" s="761"/>
      <c r="AM11" s="761"/>
      <c r="AN11" s="761"/>
      <c r="AO11" s="761"/>
      <c r="AP11" s="1004" t="s">
        <v>372</v>
      </c>
      <c r="AQ11" s="761"/>
      <c r="AR11" s="761"/>
      <c r="AS11" s="761"/>
      <c r="AT11" s="761"/>
      <c r="AU11" s="761"/>
      <c r="AV11" s="761"/>
      <c r="AW11" s="1004" t="s">
        <v>372</v>
      </c>
      <c r="AX11" s="761"/>
      <c r="AY11" s="761"/>
      <c r="AZ11" s="761"/>
      <c r="BA11" s="761"/>
      <c r="BB11" s="761"/>
      <c r="BC11" s="761"/>
      <c r="BD11" s="1004" t="s">
        <v>372</v>
      </c>
      <c r="BE11" s="761"/>
      <c r="BF11" s="761"/>
      <c r="BG11" s="761"/>
      <c r="BH11" s="761"/>
      <c r="BI11" s="761"/>
      <c r="BJ11" s="761"/>
      <c r="BK11" s="1004" t="s">
        <v>372</v>
      </c>
      <c r="BL11" s="761"/>
      <c r="BM11" s="761"/>
      <c r="BN11" s="761"/>
      <c r="BO11" s="761"/>
      <c r="BP11" s="761"/>
      <c r="BQ11" s="761"/>
      <c r="BR11" s="1004" t="s">
        <v>372</v>
      </c>
      <c r="BS11" s="761"/>
      <c r="BT11" s="761"/>
      <c r="BU11" s="761"/>
      <c r="BV11" s="761"/>
      <c r="BW11" s="761"/>
      <c r="BX11" s="761"/>
      <c r="BY11" s="1004" t="s">
        <v>372</v>
      </c>
      <c r="BZ11" s="761"/>
      <c r="CA11" s="761"/>
      <c r="CB11" s="761"/>
      <c r="CC11" s="761"/>
      <c r="CD11" s="761"/>
      <c r="CE11" s="761"/>
      <c r="CF11" s="1004" t="s">
        <v>372</v>
      </c>
      <c r="CI11" s="584"/>
      <c r="CJ11" s="584"/>
      <c r="CK11" s="584"/>
      <c r="CL11" s="584"/>
      <c r="CM11" s="584"/>
      <c r="CN11" s="584"/>
    </row>
    <row r="12" spans="1:92">
      <c r="J12" s="523"/>
      <c r="K12" s="523"/>
      <c r="L12" s="518"/>
      <c r="M12" s="518"/>
      <c r="N12" s="496"/>
      <c r="O12" s="1238"/>
      <c r="P12" s="1238"/>
      <c r="Q12" s="1238"/>
      <c r="R12" s="1238"/>
      <c r="S12" s="1238"/>
      <c r="T12" s="1238"/>
      <c r="U12" s="1238"/>
      <c r="V12" s="1238" t="s">
        <v>1039</v>
      </c>
      <c r="W12" s="1238"/>
      <c r="X12" s="1238"/>
      <c r="Y12" s="1238"/>
      <c r="Z12" s="1238"/>
      <c r="AA12" s="1238"/>
      <c r="AB12" s="1238"/>
      <c r="AC12" s="1238" t="s">
        <v>1039</v>
      </c>
      <c r="AD12" s="1238"/>
      <c r="AE12" s="1238"/>
      <c r="AF12" s="1238"/>
      <c r="AG12" s="1238"/>
      <c r="AH12" s="1238"/>
      <c r="AI12" s="1238"/>
      <c r="AJ12" s="1238" t="s">
        <v>1039</v>
      </c>
      <c r="AK12" s="1238"/>
      <c r="AL12" s="1238"/>
      <c r="AM12" s="1238"/>
      <c r="AN12" s="1238"/>
      <c r="AO12" s="1238"/>
      <c r="AP12" s="1238"/>
      <c r="AQ12" s="1238" t="s">
        <v>1039</v>
      </c>
      <c r="AR12" s="1238"/>
      <c r="AS12" s="1238"/>
      <c r="AT12" s="1238"/>
      <c r="AU12" s="1238"/>
      <c r="AV12" s="1238"/>
      <c r="AW12" s="1238"/>
      <c r="AX12" s="1238" t="s">
        <v>1039</v>
      </c>
      <c r="AY12" s="1238"/>
      <c r="AZ12" s="1238"/>
      <c r="BA12" s="1238"/>
      <c r="BB12" s="1238"/>
      <c r="BC12" s="1238"/>
      <c r="BD12" s="1238"/>
      <c r="BE12" s="1238" t="s">
        <v>1039</v>
      </c>
      <c r="BF12" s="1238"/>
      <c r="BG12" s="1238"/>
      <c r="BH12" s="1238"/>
      <c r="BI12" s="1238"/>
      <c r="BJ12" s="1238"/>
      <c r="BK12" s="1238"/>
      <c r="BL12" s="1238" t="s">
        <v>1039</v>
      </c>
      <c r="BM12" s="1238"/>
      <c r="BN12" s="1238"/>
      <c r="BO12" s="1238"/>
      <c r="BP12" s="1238"/>
      <c r="BQ12" s="1238"/>
      <c r="BR12" s="1238"/>
      <c r="BS12" s="1238" t="s">
        <v>1039</v>
      </c>
      <c r="BT12" s="1238"/>
      <c r="BU12" s="1238"/>
      <c r="BV12" s="1238"/>
      <c r="BW12" s="1238"/>
      <c r="BX12" s="1238"/>
      <c r="BY12" s="1238"/>
      <c r="BZ12" s="1238" t="s">
        <v>1039</v>
      </c>
      <c r="CA12" s="1238"/>
      <c r="CB12" s="1238"/>
      <c r="CC12" s="1238"/>
      <c r="CD12" s="1238"/>
      <c r="CE12" s="1238"/>
      <c r="CF12" s="1238"/>
    </row>
    <row r="13" spans="1:92">
      <c r="J13" s="523"/>
      <c r="K13" s="523"/>
      <c r="L13" s="1169" t="s">
        <v>453</v>
      </c>
      <c r="M13" s="1169"/>
      <c r="N13" s="1169"/>
      <c r="O13" s="1169"/>
      <c r="P13" s="1169"/>
      <c r="Q13" s="1169"/>
      <c r="R13" s="1169"/>
      <c r="S13" s="1169"/>
      <c r="T13" s="1169"/>
      <c r="U13" s="1169"/>
      <c r="V13" s="1169"/>
      <c r="W13" s="1169"/>
      <c r="X13" s="1169"/>
      <c r="Y13" s="1169"/>
      <c r="Z13" s="1169"/>
      <c r="AA13" s="1169"/>
      <c r="AB13" s="1169"/>
      <c r="AC13" s="1169"/>
      <c r="AD13" s="1169"/>
      <c r="AE13" s="1169"/>
      <c r="AF13" s="1169"/>
      <c r="AG13" s="1169"/>
      <c r="AH13" s="1169"/>
      <c r="AI13" s="1169"/>
      <c r="AJ13" s="1169"/>
      <c r="AK13" s="1169"/>
      <c r="AL13" s="1169"/>
      <c r="AM13" s="1169"/>
      <c r="AN13" s="1169"/>
      <c r="AO13" s="1169"/>
      <c r="AP13" s="1169"/>
      <c r="AQ13" s="1169"/>
      <c r="AR13" s="1169"/>
      <c r="AS13" s="1169"/>
      <c r="AT13" s="1169"/>
      <c r="AU13" s="1169"/>
      <c r="AV13" s="1169"/>
      <c r="AW13" s="1169"/>
      <c r="AX13" s="1169"/>
      <c r="AY13" s="1169"/>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t="s">
        <v>454</v>
      </c>
    </row>
    <row r="14" spans="1:92" ht="14.25" customHeight="1">
      <c r="J14" s="523"/>
      <c r="K14" s="523"/>
      <c r="L14" s="1244" t="s">
        <v>91</v>
      </c>
      <c r="M14" s="1244" t="s">
        <v>638</v>
      </c>
      <c r="N14" s="655"/>
      <c r="O14" s="1245" t="s">
        <v>640</v>
      </c>
      <c r="P14" s="1246"/>
      <c r="Q14" s="1246"/>
      <c r="R14" s="1246"/>
      <c r="S14" s="1246"/>
      <c r="T14" s="1247"/>
      <c r="U14" s="1228" t="s">
        <v>340</v>
      </c>
      <c r="V14" s="1245" t="s">
        <v>640</v>
      </c>
      <c r="W14" s="1246"/>
      <c r="X14" s="1246"/>
      <c r="Y14" s="1246"/>
      <c r="Z14" s="1246"/>
      <c r="AA14" s="1247"/>
      <c r="AB14" s="1228" t="s">
        <v>340</v>
      </c>
      <c r="AC14" s="1245" t="s">
        <v>640</v>
      </c>
      <c r="AD14" s="1246"/>
      <c r="AE14" s="1246"/>
      <c r="AF14" s="1246"/>
      <c r="AG14" s="1246"/>
      <c r="AH14" s="1247"/>
      <c r="AI14" s="1228" t="s">
        <v>340</v>
      </c>
      <c r="AJ14" s="1245" t="s">
        <v>640</v>
      </c>
      <c r="AK14" s="1246"/>
      <c r="AL14" s="1246"/>
      <c r="AM14" s="1246"/>
      <c r="AN14" s="1246"/>
      <c r="AO14" s="1247"/>
      <c r="AP14" s="1228" t="s">
        <v>340</v>
      </c>
      <c r="AQ14" s="1245" t="s">
        <v>640</v>
      </c>
      <c r="AR14" s="1246"/>
      <c r="AS14" s="1246"/>
      <c r="AT14" s="1246"/>
      <c r="AU14" s="1246"/>
      <c r="AV14" s="1247"/>
      <c r="AW14" s="1228" t="s">
        <v>340</v>
      </c>
      <c r="AX14" s="1245" t="s">
        <v>640</v>
      </c>
      <c r="AY14" s="1246"/>
      <c r="AZ14" s="1246"/>
      <c r="BA14" s="1246"/>
      <c r="BB14" s="1246"/>
      <c r="BC14" s="1247"/>
      <c r="BD14" s="1228" t="s">
        <v>340</v>
      </c>
      <c r="BE14" s="1245" t="s">
        <v>640</v>
      </c>
      <c r="BF14" s="1246"/>
      <c r="BG14" s="1246"/>
      <c r="BH14" s="1246"/>
      <c r="BI14" s="1246"/>
      <c r="BJ14" s="1247"/>
      <c r="BK14" s="1228" t="s">
        <v>340</v>
      </c>
      <c r="BL14" s="1245" t="s">
        <v>640</v>
      </c>
      <c r="BM14" s="1246"/>
      <c r="BN14" s="1246"/>
      <c r="BO14" s="1246"/>
      <c r="BP14" s="1246"/>
      <c r="BQ14" s="1247"/>
      <c r="BR14" s="1228" t="s">
        <v>340</v>
      </c>
      <c r="BS14" s="1245" t="s">
        <v>640</v>
      </c>
      <c r="BT14" s="1246"/>
      <c r="BU14" s="1246"/>
      <c r="BV14" s="1246"/>
      <c r="BW14" s="1246"/>
      <c r="BX14" s="1247"/>
      <c r="BY14" s="1228" t="s">
        <v>340</v>
      </c>
      <c r="BZ14" s="1245" t="s">
        <v>640</v>
      </c>
      <c r="CA14" s="1246"/>
      <c r="CB14" s="1246"/>
      <c r="CC14" s="1246"/>
      <c r="CD14" s="1246"/>
      <c r="CE14" s="1247"/>
      <c r="CF14" s="1228" t="s">
        <v>340</v>
      </c>
      <c r="CG14" s="1241" t="s">
        <v>274</v>
      </c>
      <c r="CH14" s="1169"/>
    </row>
    <row r="15" spans="1:92" ht="14.25" customHeight="1">
      <c r="J15" s="523"/>
      <c r="K15" s="523"/>
      <c r="L15" s="1244"/>
      <c r="M15" s="1244"/>
      <c r="N15" s="656"/>
      <c r="O15" s="1250" t="s">
        <v>604</v>
      </c>
      <c r="P15" s="1248" t="s">
        <v>270</v>
      </c>
      <c r="Q15" s="1249"/>
      <c r="R15" s="1225" t="s">
        <v>653</v>
      </c>
      <c r="S15" s="1226"/>
      <c r="T15" s="1227"/>
      <c r="U15" s="1229"/>
      <c r="V15" s="1250" t="s">
        <v>604</v>
      </c>
      <c r="W15" s="1248" t="s">
        <v>270</v>
      </c>
      <c r="X15" s="1249"/>
      <c r="Y15" s="1225" t="s">
        <v>653</v>
      </c>
      <c r="Z15" s="1226"/>
      <c r="AA15" s="1227"/>
      <c r="AB15" s="1229"/>
      <c r="AC15" s="1250" t="s">
        <v>604</v>
      </c>
      <c r="AD15" s="1248" t="s">
        <v>270</v>
      </c>
      <c r="AE15" s="1249"/>
      <c r="AF15" s="1225" t="s">
        <v>653</v>
      </c>
      <c r="AG15" s="1226"/>
      <c r="AH15" s="1227"/>
      <c r="AI15" s="1229"/>
      <c r="AJ15" s="1250" t="s">
        <v>604</v>
      </c>
      <c r="AK15" s="1248" t="s">
        <v>270</v>
      </c>
      <c r="AL15" s="1249"/>
      <c r="AM15" s="1225" t="s">
        <v>653</v>
      </c>
      <c r="AN15" s="1226"/>
      <c r="AO15" s="1227"/>
      <c r="AP15" s="1229"/>
      <c r="AQ15" s="1250" t="s">
        <v>604</v>
      </c>
      <c r="AR15" s="1248" t="s">
        <v>270</v>
      </c>
      <c r="AS15" s="1249"/>
      <c r="AT15" s="1225" t="s">
        <v>653</v>
      </c>
      <c r="AU15" s="1226"/>
      <c r="AV15" s="1227"/>
      <c r="AW15" s="1229"/>
      <c r="AX15" s="1250" t="s">
        <v>604</v>
      </c>
      <c r="AY15" s="1248" t="s">
        <v>270</v>
      </c>
      <c r="AZ15" s="1249"/>
      <c r="BA15" s="1225" t="s">
        <v>653</v>
      </c>
      <c r="BB15" s="1226"/>
      <c r="BC15" s="1227"/>
      <c r="BD15" s="1229"/>
      <c r="BE15" s="1250" t="s">
        <v>604</v>
      </c>
      <c r="BF15" s="1248" t="s">
        <v>270</v>
      </c>
      <c r="BG15" s="1249"/>
      <c r="BH15" s="1225" t="s">
        <v>653</v>
      </c>
      <c r="BI15" s="1226"/>
      <c r="BJ15" s="1227"/>
      <c r="BK15" s="1229"/>
      <c r="BL15" s="1250" t="s">
        <v>604</v>
      </c>
      <c r="BM15" s="1248" t="s">
        <v>270</v>
      </c>
      <c r="BN15" s="1249"/>
      <c r="BO15" s="1225" t="s">
        <v>653</v>
      </c>
      <c r="BP15" s="1226"/>
      <c r="BQ15" s="1227"/>
      <c r="BR15" s="1229"/>
      <c r="BS15" s="1250" t="s">
        <v>604</v>
      </c>
      <c r="BT15" s="1248" t="s">
        <v>270</v>
      </c>
      <c r="BU15" s="1249"/>
      <c r="BV15" s="1225" t="s">
        <v>653</v>
      </c>
      <c r="BW15" s="1226"/>
      <c r="BX15" s="1227"/>
      <c r="BY15" s="1229"/>
      <c r="BZ15" s="1250" t="s">
        <v>604</v>
      </c>
      <c r="CA15" s="1248" t="s">
        <v>270</v>
      </c>
      <c r="CB15" s="1249"/>
      <c r="CC15" s="1225" t="s">
        <v>653</v>
      </c>
      <c r="CD15" s="1226"/>
      <c r="CE15" s="1227"/>
      <c r="CF15" s="1229"/>
      <c r="CG15" s="1242"/>
      <c r="CH15" s="1169"/>
    </row>
    <row r="16" spans="1:92" ht="33.75" customHeight="1">
      <c r="J16" s="523"/>
      <c r="K16" s="523"/>
      <c r="L16" s="1244"/>
      <c r="M16" s="1244"/>
      <c r="N16" s="657"/>
      <c r="O16" s="1251"/>
      <c r="P16" s="529" t="s">
        <v>605</v>
      </c>
      <c r="Q16" s="529" t="s">
        <v>6</v>
      </c>
      <c r="R16" s="530" t="s">
        <v>273</v>
      </c>
      <c r="S16" s="1239" t="s">
        <v>272</v>
      </c>
      <c r="T16" s="1240"/>
      <c r="U16" s="1230"/>
      <c r="V16" s="1251"/>
      <c r="W16" s="750" t="s">
        <v>605</v>
      </c>
      <c r="X16" s="750" t="s">
        <v>6</v>
      </c>
      <c r="Y16" s="1115" t="s">
        <v>273</v>
      </c>
      <c r="Z16" s="1239" t="s">
        <v>272</v>
      </c>
      <c r="AA16" s="1240"/>
      <c r="AB16" s="1230"/>
      <c r="AC16" s="1251"/>
      <c r="AD16" s="750" t="s">
        <v>605</v>
      </c>
      <c r="AE16" s="750" t="s">
        <v>6</v>
      </c>
      <c r="AF16" s="1115" t="s">
        <v>273</v>
      </c>
      <c r="AG16" s="1239" t="s">
        <v>272</v>
      </c>
      <c r="AH16" s="1240"/>
      <c r="AI16" s="1230"/>
      <c r="AJ16" s="1251"/>
      <c r="AK16" s="750" t="s">
        <v>605</v>
      </c>
      <c r="AL16" s="750" t="s">
        <v>6</v>
      </c>
      <c r="AM16" s="1115" t="s">
        <v>273</v>
      </c>
      <c r="AN16" s="1239" t="s">
        <v>272</v>
      </c>
      <c r="AO16" s="1240"/>
      <c r="AP16" s="1230"/>
      <c r="AQ16" s="1251"/>
      <c r="AR16" s="750" t="s">
        <v>605</v>
      </c>
      <c r="AS16" s="750" t="s">
        <v>6</v>
      </c>
      <c r="AT16" s="1115" t="s">
        <v>273</v>
      </c>
      <c r="AU16" s="1239" t="s">
        <v>272</v>
      </c>
      <c r="AV16" s="1240"/>
      <c r="AW16" s="1230"/>
      <c r="AX16" s="1251"/>
      <c r="AY16" s="750" t="s">
        <v>605</v>
      </c>
      <c r="AZ16" s="750" t="s">
        <v>6</v>
      </c>
      <c r="BA16" s="1115" t="s">
        <v>273</v>
      </c>
      <c r="BB16" s="1239" t="s">
        <v>272</v>
      </c>
      <c r="BC16" s="1240"/>
      <c r="BD16" s="1230"/>
      <c r="BE16" s="1251"/>
      <c r="BF16" s="750" t="s">
        <v>605</v>
      </c>
      <c r="BG16" s="750" t="s">
        <v>6</v>
      </c>
      <c r="BH16" s="1115" t="s">
        <v>273</v>
      </c>
      <c r="BI16" s="1239" t="s">
        <v>272</v>
      </c>
      <c r="BJ16" s="1240"/>
      <c r="BK16" s="1230"/>
      <c r="BL16" s="1251"/>
      <c r="BM16" s="750" t="s">
        <v>605</v>
      </c>
      <c r="BN16" s="750" t="s">
        <v>6</v>
      </c>
      <c r="BO16" s="1115" t="s">
        <v>273</v>
      </c>
      <c r="BP16" s="1239" t="s">
        <v>272</v>
      </c>
      <c r="BQ16" s="1240"/>
      <c r="BR16" s="1230"/>
      <c r="BS16" s="1251"/>
      <c r="BT16" s="750" t="s">
        <v>605</v>
      </c>
      <c r="BU16" s="750" t="s">
        <v>6</v>
      </c>
      <c r="BV16" s="1115" t="s">
        <v>273</v>
      </c>
      <c r="BW16" s="1239" t="s">
        <v>272</v>
      </c>
      <c r="BX16" s="1240"/>
      <c r="BY16" s="1230"/>
      <c r="BZ16" s="1251"/>
      <c r="CA16" s="750" t="s">
        <v>605</v>
      </c>
      <c r="CB16" s="750" t="s">
        <v>6</v>
      </c>
      <c r="CC16" s="1115" t="s">
        <v>273</v>
      </c>
      <c r="CD16" s="1239" t="s">
        <v>272</v>
      </c>
      <c r="CE16" s="1240"/>
      <c r="CF16" s="1230"/>
      <c r="CG16" s="1243"/>
      <c r="CH16" s="1169"/>
    </row>
    <row r="17" spans="1:99">
      <c r="J17" s="523"/>
      <c r="K17" s="563">
        <v>1</v>
      </c>
      <c r="L17" s="641" t="s">
        <v>92</v>
      </c>
      <c r="M17" s="641" t="s">
        <v>48</v>
      </c>
      <c r="N17" s="643" t="str">
        <f ca="1">OFFSET(N17,0,-1)</f>
        <v>2</v>
      </c>
      <c r="O17" s="642">
        <f ca="1">OFFSET(O17,0,-1)+1</f>
        <v>3</v>
      </c>
      <c r="P17" s="642">
        <f ca="1">OFFSET(P17,0,-1)+1</f>
        <v>4</v>
      </c>
      <c r="Q17" s="642">
        <f ca="1">OFFSET(Q17,0,-1)+1</f>
        <v>5</v>
      </c>
      <c r="R17" s="642">
        <f ca="1">OFFSET(R17,0,-1)+1</f>
        <v>6</v>
      </c>
      <c r="S17" s="1233">
        <f ca="1">OFFSET(S17,0,-1)+1</f>
        <v>7</v>
      </c>
      <c r="T17" s="1233"/>
      <c r="U17" s="642">
        <f ca="1">OFFSET(U17,0,-2)+1</f>
        <v>8</v>
      </c>
      <c r="V17" s="1110">
        <f ca="1">OFFSET(V17,0,-1)+1</f>
        <v>9</v>
      </c>
      <c r="W17" s="1110">
        <f ca="1">OFFSET(W17,0,-1)+1</f>
        <v>10</v>
      </c>
      <c r="X17" s="1110">
        <f ca="1">OFFSET(X17,0,-1)+1</f>
        <v>11</v>
      </c>
      <c r="Y17" s="1110">
        <f ca="1">OFFSET(Y17,0,-1)+1</f>
        <v>12</v>
      </c>
      <c r="Z17" s="1233">
        <f ca="1">OFFSET(Z17,0,-1)+1</f>
        <v>13</v>
      </c>
      <c r="AA17" s="1233"/>
      <c r="AB17" s="1110">
        <f ca="1">OFFSET(AB17,0,-2)+1</f>
        <v>14</v>
      </c>
      <c r="AC17" s="1110">
        <f ca="1">OFFSET(AC17,0,-1)+1</f>
        <v>15</v>
      </c>
      <c r="AD17" s="1110">
        <f ca="1">OFFSET(AD17,0,-1)+1</f>
        <v>16</v>
      </c>
      <c r="AE17" s="1110">
        <f ca="1">OFFSET(AE17,0,-1)+1</f>
        <v>17</v>
      </c>
      <c r="AF17" s="1110">
        <f ca="1">OFFSET(AF17,0,-1)+1</f>
        <v>18</v>
      </c>
      <c r="AG17" s="1233">
        <f ca="1">OFFSET(AG17,0,-1)+1</f>
        <v>19</v>
      </c>
      <c r="AH17" s="1233"/>
      <c r="AI17" s="1110">
        <f ca="1">OFFSET(AI17,0,-2)+1</f>
        <v>20</v>
      </c>
      <c r="AJ17" s="1110">
        <f ca="1">OFFSET(AJ17,0,-1)+1</f>
        <v>21</v>
      </c>
      <c r="AK17" s="1110">
        <f ca="1">OFFSET(AK17,0,-1)+1</f>
        <v>22</v>
      </c>
      <c r="AL17" s="1110">
        <f ca="1">OFFSET(AL17,0,-1)+1</f>
        <v>23</v>
      </c>
      <c r="AM17" s="1110">
        <f ca="1">OFFSET(AM17,0,-1)+1</f>
        <v>24</v>
      </c>
      <c r="AN17" s="1233">
        <f ca="1">OFFSET(AN17,0,-1)+1</f>
        <v>25</v>
      </c>
      <c r="AO17" s="1233"/>
      <c r="AP17" s="1110">
        <f ca="1">OFFSET(AP17,0,-2)+1</f>
        <v>26</v>
      </c>
      <c r="AQ17" s="1110">
        <f ca="1">OFFSET(AQ17,0,-1)+1</f>
        <v>27</v>
      </c>
      <c r="AR17" s="1110">
        <f ca="1">OFFSET(AR17,0,-1)+1</f>
        <v>28</v>
      </c>
      <c r="AS17" s="1110">
        <f ca="1">OFFSET(AS17,0,-1)+1</f>
        <v>29</v>
      </c>
      <c r="AT17" s="1110">
        <f ca="1">OFFSET(AT17,0,-1)+1</f>
        <v>30</v>
      </c>
      <c r="AU17" s="1233">
        <f ca="1">OFFSET(AU17,0,-1)+1</f>
        <v>31</v>
      </c>
      <c r="AV17" s="1233"/>
      <c r="AW17" s="1110">
        <f ca="1">OFFSET(AW17,0,-2)+1</f>
        <v>32</v>
      </c>
      <c r="AX17" s="1110">
        <f ca="1">OFFSET(AX17,0,-1)+1</f>
        <v>33</v>
      </c>
      <c r="AY17" s="1110">
        <f ca="1">OFFSET(AY17,0,-1)+1</f>
        <v>34</v>
      </c>
      <c r="AZ17" s="1110">
        <f ca="1">OFFSET(AZ17,0,-1)+1</f>
        <v>35</v>
      </c>
      <c r="BA17" s="1110">
        <f ca="1">OFFSET(BA17,0,-1)+1</f>
        <v>36</v>
      </c>
      <c r="BB17" s="1233">
        <f ca="1">OFFSET(BB17,0,-1)+1</f>
        <v>37</v>
      </c>
      <c r="BC17" s="1233"/>
      <c r="BD17" s="1110">
        <f ca="1">OFFSET(BD17,0,-2)+1</f>
        <v>38</v>
      </c>
      <c r="BE17" s="1110">
        <f ca="1">OFFSET(BE17,0,-1)+1</f>
        <v>39</v>
      </c>
      <c r="BF17" s="1110">
        <f ca="1">OFFSET(BF17,0,-1)+1</f>
        <v>40</v>
      </c>
      <c r="BG17" s="1110">
        <f ca="1">OFFSET(BG17,0,-1)+1</f>
        <v>41</v>
      </c>
      <c r="BH17" s="1110">
        <f ca="1">OFFSET(BH17,0,-1)+1</f>
        <v>42</v>
      </c>
      <c r="BI17" s="1233">
        <f ca="1">OFFSET(BI17,0,-1)+1</f>
        <v>43</v>
      </c>
      <c r="BJ17" s="1233"/>
      <c r="BK17" s="1110">
        <f ca="1">OFFSET(BK17,0,-2)+1</f>
        <v>44</v>
      </c>
      <c r="BL17" s="1110">
        <f ca="1">OFFSET(BL17,0,-1)+1</f>
        <v>45</v>
      </c>
      <c r="BM17" s="1110">
        <f ca="1">OFFSET(BM17,0,-1)+1</f>
        <v>46</v>
      </c>
      <c r="BN17" s="1110">
        <f ca="1">OFFSET(BN17,0,-1)+1</f>
        <v>47</v>
      </c>
      <c r="BO17" s="1110">
        <f ca="1">OFFSET(BO17,0,-1)+1</f>
        <v>48</v>
      </c>
      <c r="BP17" s="1233">
        <f ca="1">OFFSET(BP17,0,-1)+1</f>
        <v>49</v>
      </c>
      <c r="BQ17" s="1233"/>
      <c r="BR17" s="1110">
        <f ca="1">OFFSET(BR17,0,-2)+1</f>
        <v>50</v>
      </c>
      <c r="BS17" s="1110">
        <f ca="1">OFFSET(BS17,0,-1)+1</f>
        <v>51</v>
      </c>
      <c r="BT17" s="1110">
        <f ca="1">OFFSET(BT17,0,-1)+1</f>
        <v>52</v>
      </c>
      <c r="BU17" s="1110">
        <f ca="1">OFFSET(BU17,0,-1)+1</f>
        <v>53</v>
      </c>
      <c r="BV17" s="1110">
        <f ca="1">OFFSET(BV17,0,-1)+1</f>
        <v>54</v>
      </c>
      <c r="BW17" s="1233">
        <f ca="1">OFFSET(BW17,0,-1)+1</f>
        <v>55</v>
      </c>
      <c r="BX17" s="1233"/>
      <c r="BY17" s="1110">
        <f ca="1">OFFSET(BY17,0,-2)+1</f>
        <v>56</v>
      </c>
      <c r="BZ17" s="1110">
        <f ca="1">OFFSET(BZ17,0,-1)+1</f>
        <v>57</v>
      </c>
      <c r="CA17" s="1110">
        <f ca="1">OFFSET(CA17,0,-1)+1</f>
        <v>58</v>
      </c>
      <c r="CB17" s="1110">
        <f ca="1">OFFSET(CB17,0,-1)+1</f>
        <v>59</v>
      </c>
      <c r="CC17" s="1110">
        <f ca="1">OFFSET(CC17,0,-1)+1</f>
        <v>60</v>
      </c>
      <c r="CD17" s="1233">
        <f ca="1">OFFSET(CD17,0,-1)+1</f>
        <v>61</v>
      </c>
      <c r="CE17" s="1233"/>
      <c r="CF17" s="1110">
        <f ca="1">OFFSET(CF17,0,-2)+1</f>
        <v>62</v>
      </c>
      <c r="CG17" s="643">
        <f ca="1">OFFSET(CG17,0,-1)</f>
        <v>62</v>
      </c>
      <c r="CH17" s="642">
        <f ca="1">OFFSET(CH17,0,-1)+1</f>
        <v>63</v>
      </c>
    </row>
    <row r="18" spans="1:99" ht="22.5">
      <c r="A18" s="1217">
        <v>1</v>
      </c>
      <c r="B18" s="859"/>
      <c r="C18" s="859"/>
      <c r="D18" s="859"/>
      <c r="E18" s="860"/>
      <c r="F18" s="861"/>
      <c r="G18" s="861"/>
      <c r="H18" s="861"/>
      <c r="I18" s="862"/>
      <c r="J18" s="857"/>
      <c r="K18" s="864"/>
      <c r="L18" s="587">
        <f>mergeValue(A18)</f>
        <v>1</v>
      </c>
      <c r="M18" s="635" t="s">
        <v>20</v>
      </c>
      <c r="N18" s="640"/>
      <c r="O18" s="1218" t="str">
        <f>IF('Перечень тарифов'!J26="","","" &amp; 'Перечень тарифов'!J26 &amp; "")</f>
        <v>Тарифы на тепловую энергию (мощность), поставляемую
государственным унитарным предприятием «Топливно-энергетический комплекс
Санкт-Петербурга» теплоснабжающим, теплосетевым организациям, приобретающим
тепловую энергию с целью компенсации потерь тепловой энергии, на 2019-2023 годы</v>
      </c>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c r="AL18" s="1218"/>
      <c r="AM18" s="1218"/>
      <c r="AN18" s="1218"/>
      <c r="AO18" s="1218"/>
      <c r="AP18" s="1218"/>
      <c r="AQ18" s="1218"/>
      <c r="AR18" s="1218"/>
      <c r="AS18" s="1218"/>
      <c r="AT18" s="1218"/>
      <c r="AU18" s="1218"/>
      <c r="AV18" s="1218"/>
      <c r="AW18" s="1218"/>
      <c r="AX18" s="1218"/>
      <c r="AY18" s="1218"/>
      <c r="AZ18" s="1218"/>
      <c r="BA18" s="1218"/>
      <c r="BB18" s="1218"/>
      <c r="BC18" s="1218"/>
      <c r="BD18" s="1218"/>
      <c r="BE18" s="1218"/>
      <c r="BF18" s="1218"/>
      <c r="BG18" s="1218"/>
      <c r="BH18" s="1218"/>
      <c r="BI18" s="1218"/>
      <c r="BJ18" s="1218"/>
      <c r="BK18" s="1218"/>
      <c r="BL18" s="1218"/>
      <c r="BM18" s="1218"/>
      <c r="BN18" s="1218"/>
      <c r="BO18" s="1218"/>
      <c r="BP18" s="1218"/>
      <c r="BQ18" s="1218"/>
      <c r="BR18" s="1218"/>
      <c r="BS18" s="1218"/>
      <c r="BT18" s="1218"/>
      <c r="BU18" s="1218"/>
      <c r="BV18" s="1218"/>
      <c r="BW18" s="1218"/>
      <c r="BX18" s="1218"/>
      <c r="BY18" s="1218"/>
      <c r="BZ18" s="1218"/>
      <c r="CA18" s="1218"/>
      <c r="CB18" s="1218"/>
      <c r="CC18" s="1218"/>
      <c r="CD18" s="1218"/>
      <c r="CE18" s="1218"/>
      <c r="CF18" s="1218"/>
      <c r="CG18" s="1218"/>
      <c r="CH18" s="624" t="s">
        <v>475</v>
      </c>
      <c r="CJ18" s="583"/>
      <c r="CK18" s="583" t="str">
        <f t="shared" ref="CK18:CK36" si="0">IF(M18="","",M18 )</f>
        <v>Наименование тарифа</v>
      </c>
      <c r="CL18" s="583"/>
      <c r="CM18" s="583"/>
      <c r="CN18" s="583"/>
    </row>
    <row r="19" spans="1:99" hidden="1">
      <c r="A19" s="1217"/>
      <c r="B19" s="1217">
        <v>1</v>
      </c>
      <c r="C19" s="859"/>
      <c r="D19" s="859"/>
      <c r="E19" s="861"/>
      <c r="F19" s="861"/>
      <c r="G19" s="861"/>
      <c r="H19" s="861"/>
      <c r="I19" s="856"/>
      <c r="J19" s="855"/>
      <c r="K19" s="858"/>
      <c r="L19" s="587" t="str">
        <f>mergeValue(A19) &amp;"."&amp; mergeValue(B19)</f>
        <v>1.1</v>
      </c>
      <c r="M19" s="540"/>
      <c r="N19" s="640"/>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218"/>
      <c r="AM19" s="1218"/>
      <c r="AN19" s="1218"/>
      <c r="AO19" s="1218"/>
      <c r="AP19" s="1218"/>
      <c r="AQ19" s="1218"/>
      <c r="AR19" s="1218"/>
      <c r="AS19" s="1218"/>
      <c r="AT19" s="1218"/>
      <c r="AU19" s="1218"/>
      <c r="AV19" s="1218"/>
      <c r="AW19" s="1218"/>
      <c r="AX19" s="1218"/>
      <c r="AY19" s="1218"/>
      <c r="AZ19" s="1218"/>
      <c r="BA19" s="1218"/>
      <c r="BB19" s="1218"/>
      <c r="BC19" s="1218"/>
      <c r="BD19" s="1218"/>
      <c r="BE19" s="1218"/>
      <c r="BF19" s="1218"/>
      <c r="BG19" s="1218"/>
      <c r="BH19" s="1218"/>
      <c r="BI19" s="1218"/>
      <c r="BJ19" s="1218"/>
      <c r="BK19" s="1218"/>
      <c r="BL19" s="1218"/>
      <c r="BM19" s="1218"/>
      <c r="BN19" s="1218"/>
      <c r="BO19" s="1218"/>
      <c r="BP19" s="1218"/>
      <c r="BQ19" s="1218"/>
      <c r="BR19" s="1218"/>
      <c r="BS19" s="1218"/>
      <c r="BT19" s="1218"/>
      <c r="BU19" s="1218"/>
      <c r="BV19" s="1218"/>
      <c r="BW19" s="1218"/>
      <c r="BX19" s="1218"/>
      <c r="BY19" s="1218"/>
      <c r="BZ19" s="1218"/>
      <c r="CA19" s="1218"/>
      <c r="CB19" s="1218"/>
      <c r="CC19" s="1218"/>
      <c r="CD19" s="1218"/>
      <c r="CE19" s="1218"/>
      <c r="CF19" s="1218"/>
      <c r="CG19" s="1218"/>
      <c r="CH19" s="624"/>
      <c r="CJ19" s="583"/>
      <c r="CK19" s="583" t="str">
        <f t="shared" si="0"/>
        <v/>
      </c>
      <c r="CL19" s="583"/>
      <c r="CM19" s="583"/>
      <c r="CN19" s="583"/>
    </row>
    <row r="20" spans="1:99" hidden="1">
      <c r="A20" s="1217"/>
      <c r="B20" s="1217"/>
      <c r="C20" s="1217">
        <v>1</v>
      </c>
      <c r="D20" s="859"/>
      <c r="E20" s="861"/>
      <c r="F20" s="861"/>
      <c r="G20" s="861"/>
      <c r="H20" s="861"/>
      <c r="I20" s="863"/>
      <c r="J20" s="855"/>
      <c r="K20" s="858"/>
      <c r="L20" s="587" t="str">
        <f>mergeValue(A20) &amp;"."&amp; mergeValue(B20)&amp;"."&amp; mergeValue(C20)</f>
        <v>1.1.1</v>
      </c>
      <c r="M20" s="541"/>
      <c r="N20" s="640"/>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218"/>
      <c r="AM20" s="1218"/>
      <c r="AN20" s="1218"/>
      <c r="AO20" s="1218"/>
      <c r="AP20" s="1218"/>
      <c r="AQ20" s="1218"/>
      <c r="AR20" s="1218"/>
      <c r="AS20" s="1218"/>
      <c r="AT20" s="1218"/>
      <c r="AU20" s="1218"/>
      <c r="AV20" s="1218"/>
      <c r="AW20" s="1218"/>
      <c r="AX20" s="1218"/>
      <c r="AY20" s="1218"/>
      <c r="AZ20" s="1218"/>
      <c r="BA20" s="1218"/>
      <c r="BB20" s="1218"/>
      <c r="BC20" s="1218"/>
      <c r="BD20" s="1218"/>
      <c r="BE20" s="1218"/>
      <c r="BF20" s="1218"/>
      <c r="BG20" s="1218"/>
      <c r="BH20" s="1218"/>
      <c r="BI20" s="1218"/>
      <c r="BJ20" s="1218"/>
      <c r="BK20" s="1218"/>
      <c r="BL20" s="1218"/>
      <c r="BM20" s="1218"/>
      <c r="BN20" s="1218"/>
      <c r="BO20" s="1218"/>
      <c r="BP20" s="1218"/>
      <c r="BQ20" s="1218"/>
      <c r="BR20" s="1218"/>
      <c r="BS20" s="1218"/>
      <c r="BT20" s="1218"/>
      <c r="BU20" s="1218"/>
      <c r="BV20" s="1218"/>
      <c r="BW20" s="1218"/>
      <c r="BX20" s="1218"/>
      <c r="BY20" s="1218"/>
      <c r="BZ20" s="1218"/>
      <c r="CA20" s="1218"/>
      <c r="CB20" s="1218"/>
      <c r="CC20" s="1218"/>
      <c r="CD20" s="1218"/>
      <c r="CE20" s="1218"/>
      <c r="CF20" s="1218"/>
      <c r="CG20" s="1218"/>
      <c r="CH20" s="624"/>
      <c r="CJ20" s="583"/>
      <c r="CK20" s="583" t="str">
        <f t="shared" si="0"/>
        <v/>
      </c>
      <c r="CL20" s="583"/>
      <c r="CM20" s="583"/>
      <c r="CN20" s="583"/>
    </row>
    <row r="21" spans="1:99" ht="22.5">
      <c r="A21" s="1217"/>
      <c r="B21" s="1217"/>
      <c r="C21" s="1217"/>
      <c r="D21" s="1217">
        <v>1</v>
      </c>
      <c r="E21" s="861"/>
      <c r="F21" s="861"/>
      <c r="G21" s="861"/>
      <c r="H21" s="861"/>
      <c r="I21" s="863"/>
      <c r="J21" s="855"/>
      <c r="K21" s="858"/>
      <c r="L21" s="587" t="str">
        <f>mergeValue(A21) &amp;"."&amp; mergeValue(B21)&amp;"."&amp; mergeValue(C21)&amp;"."&amp; mergeValue(D21)</f>
        <v>1.1.1.1</v>
      </c>
      <c r="M21" s="542" t="s">
        <v>22</v>
      </c>
      <c r="N21" s="640"/>
      <c r="O21" s="1218" t="str">
        <f>IF('Перечень тарифов'!V26="","","" &amp; 'Перечень тарифов'!V26 &amp; "")</f>
        <v>Закрытое акционерное общество «Тепломагистраль»</v>
      </c>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218"/>
      <c r="AM21" s="1218"/>
      <c r="AN21" s="1218"/>
      <c r="AO21" s="1218"/>
      <c r="AP21" s="1218"/>
      <c r="AQ21" s="1218"/>
      <c r="AR21" s="1218"/>
      <c r="AS21" s="1218"/>
      <c r="AT21" s="1218"/>
      <c r="AU21" s="1218"/>
      <c r="AV21" s="1218"/>
      <c r="AW21" s="1218"/>
      <c r="AX21" s="1218"/>
      <c r="AY21" s="1218"/>
      <c r="AZ21" s="1218"/>
      <c r="BA21" s="1218"/>
      <c r="BB21" s="1218"/>
      <c r="BC21" s="1218"/>
      <c r="BD21" s="1218"/>
      <c r="BE21" s="1218"/>
      <c r="BF21" s="1218"/>
      <c r="BG21" s="1218"/>
      <c r="BH21" s="1218"/>
      <c r="BI21" s="1218"/>
      <c r="BJ21" s="1218"/>
      <c r="BK21" s="1218"/>
      <c r="BL21" s="1218"/>
      <c r="BM21" s="1218"/>
      <c r="BN21" s="1218"/>
      <c r="BO21" s="1218"/>
      <c r="BP21" s="1218"/>
      <c r="BQ21" s="1218"/>
      <c r="BR21" s="1218"/>
      <c r="BS21" s="1218"/>
      <c r="BT21" s="1218"/>
      <c r="BU21" s="1218"/>
      <c r="BV21" s="1218"/>
      <c r="BW21" s="1218"/>
      <c r="BX21" s="1218"/>
      <c r="BY21" s="1218"/>
      <c r="BZ21" s="1218"/>
      <c r="CA21" s="1218"/>
      <c r="CB21" s="1218"/>
      <c r="CC21" s="1218"/>
      <c r="CD21" s="1218"/>
      <c r="CE21" s="1218"/>
      <c r="CF21" s="1218"/>
      <c r="CG21" s="1218"/>
      <c r="CH21" s="624" t="s">
        <v>633</v>
      </c>
      <c r="CJ21" s="583"/>
      <c r="CK21" s="583" t="str">
        <f t="shared" si="0"/>
        <v xml:space="preserve">Источник тепловой энергии  </v>
      </c>
      <c r="CL21" s="583"/>
      <c r="CM21" s="583"/>
      <c r="CN21" s="583"/>
    </row>
    <row r="22" spans="1:99" ht="38.25" customHeight="1">
      <c r="A22" s="1217"/>
      <c r="B22" s="1217"/>
      <c r="C22" s="1217"/>
      <c r="D22" s="1217"/>
      <c r="E22" s="1217">
        <v>1</v>
      </c>
      <c r="F22" s="861"/>
      <c r="G22" s="861"/>
      <c r="H22" s="859">
        <v>1</v>
      </c>
      <c r="I22" s="1217">
        <v>1</v>
      </c>
      <c r="J22" s="861"/>
      <c r="K22" s="866"/>
      <c r="L22" s="587" t="str">
        <f>mergeValue(A22) &amp;"."&amp; mergeValue(B22)&amp;"."&amp; mergeValue(C22)&amp;"."&amp; mergeValue(D22)&amp;"."&amp; mergeValue(E22)</f>
        <v>1.1.1.1.1</v>
      </c>
      <c r="M22" s="548" t="s">
        <v>9</v>
      </c>
      <c r="N22" s="640"/>
      <c r="O22" s="1220" t="s">
        <v>3</v>
      </c>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c r="AM22" s="1221"/>
      <c r="AN22" s="1221"/>
      <c r="AO22" s="1221"/>
      <c r="AP22" s="1221"/>
      <c r="AQ22" s="1221"/>
      <c r="AR22" s="1221"/>
      <c r="AS22" s="1221"/>
      <c r="AT22" s="1221"/>
      <c r="AU22" s="1221"/>
      <c r="AV22" s="1221"/>
      <c r="AW22" s="1221"/>
      <c r="AX22" s="1221"/>
      <c r="AY22" s="1221"/>
      <c r="AZ22" s="1221"/>
      <c r="BA22" s="1221"/>
      <c r="BB22" s="1221"/>
      <c r="BC22" s="1221"/>
      <c r="BD22" s="1221"/>
      <c r="BE22" s="1221"/>
      <c r="BF22" s="1221"/>
      <c r="BG22" s="1221"/>
      <c r="BH22" s="1221"/>
      <c r="BI22" s="1221"/>
      <c r="BJ22" s="1221"/>
      <c r="BK22" s="1221"/>
      <c r="BL22" s="1221"/>
      <c r="BM22" s="1221"/>
      <c r="BN22" s="1221"/>
      <c r="BO22" s="1221"/>
      <c r="BP22" s="1221"/>
      <c r="BQ22" s="1221"/>
      <c r="BR22" s="1221"/>
      <c r="BS22" s="1221"/>
      <c r="BT22" s="1221"/>
      <c r="BU22" s="1221"/>
      <c r="BV22" s="1221"/>
      <c r="BW22" s="1221"/>
      <c r="BX22" s="1221"/>
      <c r="BY22" s="1221"/>
      <c r="BZ22" s="1221"/>
      <c r="CA22" s="1221"/>
      <c r="CB22" s="1221"/>
      <c r="CC22" s="1221"/>
      <c r="CD22" s="1221"/>
      <c r="CE22" s="1221"/>
      <c r="CF22" s="1221"/>
      <c r="CG22" s="1222"/>
      <c r="CH22" s="624" t="s">
        <v>637</v>
      </c>
      <c r="CJ22" s="583"/>
      <c r="CK22" s="583" t="str">
        <f t="shared" si="0"/>
        <v>Схема подключения теплопотребляющей установки к коллектору источника тепловой энергии</v>
      </c>
      <c r="CL22" s="583"/>
      <c r="CM22" s="583"/>
      <c r="CN22" s="583"/>
    </row>
    <row r="23" spans="1:99" ht="16.5" customHeight="1">
      <c r="A23" s="1217"/>
      <c r="B23" s="1217"/>
      <c r="C23" s="1217"/>
      <c r="D23" s="1217"/>
      <c r="E23" s="1217"/>
      <c r="F23" s="1217">
        <v>1</v>
      </c>
      <c r="G23" s="859"/>
      <c r="H23" s="859"/>
      <c r="I23" s="1217"/>
      <c r="J23" s="1217">
        <v>1</v>
      </c>
      <c r="K23" s="867"/>
      <c r="L23" s="587" t="str">
        <f>mergeValue(A23) &amp;"."&amp; mergeValue(B23)&amp;"."&amp; mergeValue(C23)&amp;"."&amp; mergeValue(D23)&amp;"."&amp; mergeValue(E23)&amp;"."&amp; mergeValue(F23)</f>
        <v>1.1.1.1.1.1</v>
      </c>
      <c r="M23" s="549" t="s">
        <v>10</v>
      </c>
      <c r="N23" s="640"/>
      <c r="O23" s="1220" t="s">
        <v>3</v>
      </c>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221"/>
      <c r="AO23" s="1221"/>
      <c r="AP23" s="1221"/>
      <c r="AQ23" s="1221"/>
      <c r="AR23" s="1221"/>
      <c r="AS23" s="1221"/>
      <c r="AT23" s="1221"/>
      <c r="AU23" s="1221"/>
      <c r="AV23" s="1221"/>
      <c r="AW23" s="1221"/>
      <c r="AX23" s="1221"/>
      <c r="AY23" s="1221"/>
      <c r="AZ23" s="1221"/>
      <c r="BA23" s="1221"/>
      <c r="BB23" s="1221"/>
      <c r="BC23" s="1221"/>
      <c r="BD23" s="1221"/>
      <c r="BE23" s="1221"/>
      <c r="BF23" s="1221"/>
      <c r="BG23" s="1221"/>
      <c r="BH23" s="1221"/>
      <c r="BI23" s="1221"/>
      <c r="BJ23" s="1221"/>
      <c r="BK23" s="1221"/>
      <c r="BL23" s="1221"/>
      <c r="BM23" s="1221"/>
      <c r="BN23" s="1221"/>
      <c r="BO23" s="1221"/>
      <c r="BP23" s="1221"/>
      <c r="BQ23" s="1221"/>
      <c r="BR23" s="1221"/>
      <c r="BS23" s="1221"/>
      <c r="BT23" s="1221"/>
      <c r="BU23" s="1221"/>
      <c r="BV23" s="1221"/>
      <c r="BW23" s="1221"/>
      <c r="BX23" s="1221"/>
      <c r="BY23" s="1221"/>
      <c r="BZ23" s="1221"/>
      <c r="CA23" s="1221"/>
      <c r="CB23" s="1221"/>
      <c r="CC23" s="1221"/>
      <c r="CD23" s="1221"/>
      <c r="CE23" s="1221"/>
      <c r="CF23" s="1221"/>
      <c r="CG23" s="1222"/>
      <c r="CH23" s="624" t="s">
        <v>635</v>
      </c>
      <c r="CJ23" s="583"/>
      <c r="CK23" s="583" t="str">
        <f t="shared" si="0"/>
        <v>Группа потребителей</v>
      </c>
      <c r="CL23" s="583"/>
      <c r="CM23" s="583"/>
      <c r="CN23" s="583"/>
    </row>
    <row r="24" spans="1:99" ht="17.100000000000001" customHeight="1">
      <c r="A24" s="1217"/>
      <c r="B24" s="1217"/>
      <c r="C24" s="1217"/>
      <c r="D24" s="1217"/>
      <c r="E24" s="1217"/>
      <c r="F24" s="1217"/>
      <c r="G24" s="859">
        <v>1</v>
      </c>
      <c r="H24" s="859"/>
      <c r="I24" s="1217"/>
      <c r="J24" s="1217"/>
      <c r="K24" s="867">
        <v>1</v>
      </c>
      <c r="L24" s="587" t="str">
        <f>mergeValue(A24) &amp;"."&amp; mergeValue(B24)&amp;"."&amp; mergeValue(C24)&amp;"."&amp; mergeValue(D24)&amp;"."&amp; mergeValue(E24)&amp;"."&amp; mergeValue(F24)&amp;"."&amp; mergeValue(G24)</f>
        <v>1.1.1.1.1.1.1</v>
      </c>
      <c r="M24" s="1057" t="s">
        <v>641</v>
      </c>
      <c r="N24" s="640"/>
      <c r="O24" s="677">
        <v>798.62</v>
      </c>
      <c r="P24" s="556"/>
      <c r="Q24" s="1081"/>
      <c r="R24" s="1252" t="s">
        <v>1013</v>
      </c>
      <c r="S24" s="1224" t="s">
        <v>83</v>
      </c>
      <c r="T24" s="1252" t="s">
        <v>1054</v>
      </c>
      <c r="U24" s="1224" t="s">
        <v>83</v>
      </c>
      <c r="V24" s="677">
        <v>798.62</v>
      </c>
      <c r="W24" s="757"/>
      <c r="X24" s="1081"/>
      <c r="Y24" s="1252" t="s">
        <v>1055</v>
      </c>
      <c r="Z24" s="1224" t="s">
        <v>83</v>
      </c>
      <c r="AA24" s="1252" t="s">
        <v>1056</v>
      </c>
      <c r="AB24" s="1224" t="s">
        <v>83</v>
      </c>
      <c r="AC24" s="677">
        <v>798.62</v>
      </c>
      <c r="AD24" s="757"/>
      <c r="AE24" s="1081"/>
      <c r="AF24" s="1252" t="s">
        <v>1057</v>
      </c>
      <c r="AG24" s="1224" t="s">
        <v>83</v>
      </c>
      <c r="AH24" s="1252" t="s">
        <v>1058</v>
      </c>
      <c r="AI24" s="1224" t="s">
        <v>83</v>
      </c>
      <c r="AJ24" s="677">
        <v>798.62</v>
      </c>
      <c r="AK24" s="757"/>
      <c r="AL24" s="1081"/>
      <c r="AM24" s="1252" t="s">
        <v>1059</v>
      </c>
      <c r="AN24" s="1224" t="s">
        <v>83</v>
      </c>
      <c r="AO24" s="1252" t="s">
        <v>1060</v>
      </c>
      <c r="AP24" s="1224" t="s">
        <v>83</v>
      </c>
      <c r="AQ24" s="677">
        <v>798.62</v>
      </c>
      <c r="AR24" s="757"/>
      <c r="AS24" s="1081"/>
      <c r="AT24" s="1252" t="s">
        <v>1061</v>
      </c>
      <c r="AU24" s="1224" t="s">
        <v>83</v>
      </c>
      <c r="AV24" s="1252" t="s">
        <v>1062</v>
      </c>
      <c r="AW24" s="1224" t="s">
        <v>83</v>
      </c>
      <c r="AX24" s="677">
        <v>830.56</v>
      </c>
      <c r="AY24" s="757"/>
      <c r="AZ24" s="1081"/>
      <c r="BA24" s="1252" t="s">
        <v>1063</v>
      </c>
      <c r="BB24" s="1224" t="s">
        <v>83</v>
      </c>
      <c r="BC24" s="1252" t="s">
        <v>1064</v>
      </c>
      <c r="BD24" s="1224" t="s">
        <v>83</v>
      </c>
      <c r="BE24" s="677">
        <v>830.56</v>
      </c>
      <c r="BF24" s="757"/>
      <c r="BG24" s="1081"/>
      <c r="BH24" s="1252" t="s">
        <v>1065</v>
      </c>
      <c r="BI24" s="1224" t="s">
        <v>83</v>
      </c>
      <c r="BJ24" s="1252" t="s">
        <v>1066</v>
      </c>
      <c r="BK24" s="1224" t="s">
        <v>83</v>
      </c>
      <c r="BL24" s="677">
        <v>863.79</v>
      </c>
      <c r="BM24" s="757"/>
      <c r="BN24" s="1081"/>
      <c r="BO24" s="1252" t="s">
        <v>1067</v>
      </c>
      <c r="BP24" s="1224" t="s">
        <v>83</v>
      </c>
      <c r="BQ24" s="1252" t="s">
        <v>1068</v>
      </c>
      <c r="BR24" s="1224" t="s">
        <v>83</v>
      </c>
      <c r="BS24" s="677">
        <v>863.79</v>
      </c>
      <c r="BT24" s="757"/>
      <c r="BU24" s="1081"/>
      <c r="BV24" s="1252" t="s">
        <v>1069</v>
      </c>
      <c r="BW24" s="1224" t="s">
        <v>83</v>
      </c>
      <c r="BX24" s="1252" t="s">
        <v>1070</v>
      </c>
      <c r="BY24" s="1224" t="s">
        <v>83</v>
      </c>
      <c r="BZ24" s="677">
        <v>898.34</v>
      </c>
      <c r="CA24" s="757"/>
      <c r="CB24" s="1081"/>
      <c r="CC24" s="1252" t="s">
        <v>1071</v>
      </c>
      <c r="CD24" s="1224" t="s">
        <v>83</v>
      </c>
      <c r="CE24" s="1252" t="s">
        <v>1014</v>
      </c>
      <c r="CF24" s="1224" t="s">
        <v>84</v>
      </c>
      <c r="CG24" s="556"/>
      <c r="CH24" s="1234" t="s">
        <v>654</v>
      </c>
      <c r="CI24" s="579" t="str">
        <f>strCheckDate(O25:CG25)</f>
        <v/>
      </c>
      <c r="CJ24" s="583"/>
      <c r="CK24" s="583" t="str">
        <f t="shared" si="0"/>
        <v>вода</v>
      </c>
      <c r="CL24" s="583"/>
      <c r="CM24" s="583"/>
      <c r="CN24" s="583"/>
    </row>
    <row r="25" spans="1:99" ht="11.25" hidden="1" customHeight="1">
      <c r="A25" s="1217"/>
      <c r="B25" s="1217"/>
      <c r="C25" s="1217"/>
      <c r="D25" s="1217"/>
      <c r="E25" s="1217"/>
      <c r="F25" s="1217"/>
      <c r="G25" s="859"/>
      <c r="H25" s="859"/>
      <c r="I25" s="1217"/>
      <c r="J25" s="1217"/>
      <c r="K25" s="867"/>
      <c r="L25" s="594"/>
      <c r="M25" s="640"/>
      <c r="N25" s="640"/>
      <c r="O25" s="556"/>
      <c r="P25" s="556"/>
      <c r="Q25" s="578" t="str">
        <f>R24 &amp; "-" &amp; T24</f>
        <v>01.01.2019-30.06.2019</v>
      </c>
      <c r="R25" s="1223"/>
      <c r="S25" s="1224"/>
      <c r="T25" s="1223"/>
      <c r="U25" s="1224"/>
      <c r="V25" s="757"/>
      <c r="W25" s="757"/>
      <c r="X25" s="763" t="str">
        <f>Y24 &amp; "-" &amp; AA24</f>
        <v>01.07.2019-31.12.2019</v>
      </c>
      <c r="Y25" s="1223"/>
      <c r="Z25" s="1224"/>
      <c r="AA25" s="1223"/>
      <c r="AB25" s="1224"/>
      <c r="AC25" s="757"/>
      <c r="AD25" s="757"/>
      <c r="AE25" s="763" t="str">
        <f>AF24 &amp; "-" &amp; AH24</f>
        <v>01.01.2020-30.06.2020</v>
      </c>
      <c r="AF25" s="1223"/>
      <c r="AG25" s="1224"/>
      <c r="AH25" s="1223"/>
      <c r="AI25" s="1224"/>
      <c r="AJ25" s="757"/>
      <c r="AK25" s="757"/>
      <c r="AL25" s="763" t="str">
        <f>AM24 &amp; "-" &amp; AO24</f>
        <v>01.07.2020-31.12.2020</v>
      </c>
      <c r="AM25" s="1223"/>
      <c r="AN25" s="1224"/>
      <c r="AO25" s="1223"/>
      <c r="AP25" s="1224"/>
      <c r="AQ25" s="757"/>
      <c r="AR25" s="757"/>
      <c r="AS25" s="763" t="str">
        <f>AT24 &amp; "-" &amp; AV24</f>
        <v>01.01.2021-30.06.2021</v>
      </c>
      <c r="AT25" s="1223"/>
      <c r="AU25" s="1224"/>
      <c r="AV25" s="1223"/>
      <c r="AW25" s="1224"/>
      <c r="AX25" s="757"/>
      <c r="AY25" s="757"/>
      <c r="AZ25" s="763" t="str">
        <f>BA24 &amp; "-" &amp; BC24</f>
        <v>01.07.2021-31.12.2021</v>
      </c>
      <c r="BA25" s="1223"/>
      <c r="BB25" s="1224"/>
      <c r="BC25" s="1223"/>
      <c r="BD25" s="1224"/>
      <c r="BE25" s="757"/>
      <c r="BF25" s="757"/>
      <c r="BG25" s="763" t="str">
        <f>BH24 &amp; "-" &amp; BJ24</f>
        <v>01.01.2022-30.06.2022</v>
      </c>
      <c r="BH25" s="1223"/>
      <c r="BI25" s="1224"/>
      <c r="BJ25" s="1223"/>
      <c r="BK25" s="1224"/>
      <c r="BL25" s="757"/>
      <c r="BM25" s="757"/>
      <c r="BN25" s="763" t="str">
        <f>BO24 &amp; "-" &amp; BQ24</f>
        <v>01.07.2022-31.12.2022</v>
      </c>
      <c r="BO25" s="1223"/>
      <c r="BP25" s="1224"/>
      <c r="BQ25" s="1223"/>
      <c r="BR25" s="1224"/>
      <c r="BS25" s="757"/>
      <c r="BT25" s="757"/>
      <c r="BU25" s="763" t="str">
        <f>BV24 &amp; "-" &amp; BX24</f>
        <v>01.01.2023-30.06.2023</v>
      </c>
      <c r="BV25" s="1223"/>
      <c r="BW25" s="1224"/>
      <c r="BX25" s="1223"/>
      <c r="BY25" s="1224"/>
      <c r="BZ25" s="757"/>
      <c r="CA25" s="757"/>
      <c r="CB25" s="763" t="str">
        <f>CC24 &amp; "-" &amp; CE24</f>
        <v>01.07.2023-31.12.2023</v>
      </c>
      <c r="CC25" s="1223"/>
      <c r="CD25" s="1224"/>
      <c r="CE25" s="1223"/>
      <c r="CF25" s="1224"/>
      <c r="CG25" s="556"/>
      <c r="CH25" s="1235"/>
      <c r="CJ25" s="583"/>
      <c r="CK25" s="583" t="str">
        <f t="shared" si="0"/>
        <v/>
      </c>
      <c r="CL25" s="583"/>
      <c r="CM25" s="583"/>
      <c r="CN25" s="583"/>
    </row>
    <row r="26" spans="1:99" ht="15" customHeight="1">
      <c r="A26" s="1217"/>
      <c r="B26" s="1217"/>
      <c r="C26" s="1217"/>
      <c r="D26" s="1217"/>
      <c r="E26" s="1217"/>
      <c r="F26" s="1217"/>
      <c r="G26" s="861"/>
      <c r="H26" s="859"/>
      <c r="I26" s="1217"/>
      <c r="J26" s="1217"/>
      <c r="K26" s="866"/>
      <c r="L26" s="532"/>
      <c r="M26" s="551" t="s">
        <v>25</v>
      </c>
      <c r="N26" s="558"/>
      <c r="O26" s="558"/>
      <c r="P26" s="558"/>
      <c r="Q26" s="558"/>
      <c r="R26" s="558"/>
      <c r="S26" s="558"/>
      <c r="T26" s="558"/>
      <c r="U26" s="558"/>
      <c r="V26" s="999"/>
      <c r="W26" s="999"/>
      <c r="X26" s="999"/>
      <c r="Y26" s="999"/>
      <c r="Z26" s="999"/>
      <c r="AA26" s="999"/>
      <c r="AB26" s="999"/>
      <c r="AC26" s="999"/>
      <c r="AD26" s="999"/>
      <c r="AE26" s="999"/>
      <c r="AF26" s="999"/>
      <c r="AG26" s="999"/>
      <c r="AH26" s="999"/>
      <c r="AI26" s="999"/>
      <c r="AJ26" s="999"/>
      <c r="AK26" s="999"/>
      <c r="AL26" s="999"/>
      <c r="AM26" s="999"/>
      <c r="AN26" s="999"/>
      <c r="AO26" s="999"/>
      <c r="AP26" s="999"/>
      <c r="AQ26" s="999"/>
      <c r="AR26" s="999"/>
      <c r="AS26" s="999"/>
      <c r="AT26" s="999"/>
      <c r="AU26" s="999"/>
      <c r="AV26" s="999"/>
      <c r="AW26" s="999"/>
      <c r="AX26" s="999"/>
      <c r="AY26" s="999"/>
      <c r="AZ26" s="999"/>
      <c r="BA26" s="999"/>
      <c r="BB26" s="999"/>
      <c r="BC26" s="999"/>
      <c r="BD26" s="999"/>
      <c r="BE26" s="999"/>
      <c r="BF26" s="999"/>
      <c r="BG26" s="999"/>
      <c r="BH26" s="999"/>
      <c r="BI26" s="999"/>
      <c r="BJ26" s="999"/>
      <c r="BK26" s="999"/>
      <c r="BL26" s="999"/>
      <c r="BM26" s="999"/>
      <c r="BN26" s="999"/>
      <c r="BO26" s="999"/>
      <c r="BP26" s="999"/>
      <c r="BQ26" s="999"/>
      <c r="BR26" s="999"/>
      <c r="BS26" s="999"/>
      <c r="BT26" s="999"/>
      <c r="BU26" s="999"/>
      <c r="BV26" s="999"/>
      <c r="BW26" s="999"/>
      <c r="BX26" s="999"/>
      <c r="BY26" s="999"/>
      <c r="BZ26" s="999"/>
      <c r="CA26" s="999"/>
      <c r="CB26" s="999"/>
      <c r="CC26" s="999"/>
      <c r="CD26" s="999"/>
      <c r="CE26" s="999"/>
      <c r="CF26" s="999"/>
      <c r="CG26" s="554"/>
      <c r="CH26" s="1236"/>
      <c r="CJ26" s="583"/>
      <c r="CK26" s="583" t="str">
        <f t="shared" si="0"/>
        <v>Добавить вид теплоносителя (параметры теплоносителя)</v>
      </c>
      <c r="CL26" s="583"/>
      <c r="CM26" s="583"/>
      <c r="CN26" s="583"/>
    </row>
    <row r="27" spans="1:99" ht="15" customHeight="1">
      <c r="A27" s="1217"/>
      <c r="B27" s="1217"/>
      <c r="C27" s="1217"/>
      <c r="D27" s="1217"/>
      <c r="E27" s="1217"/>
      <c r="F27" s="861"/>
      <c r="G27" s="861"/>
      <c r="H27" s="859"/>
      <c r="I27" s="1217"/>
      <c r="J27" s="861"/>
      <c r="K27" s="866"/>
      <c r="L27" s="532"/>
      <c r="M27" s="550" t="s">
        <v>11</v>
      </c>
      <c r="N27" s="558"/>
      <c r="O27" s="558"/>
      <c r="P27" s="558"/>
      <c r="Q27" s="558"/>
      <c r="R27" s="558"/>
      <c r="S27" s="558"/>
      <c r="T27" s="558"/>
      <c r="U27" s="557"/>
      <c r="V27" s="999"/>
      <c r="W27" s="999"/>
      <c r="X27" s="999"/>
      <c r="Y27" s="999"/>
      <c r="Z27" s="999"/>
      <c r="AA27" s="999"/>
      <c r="AB27" s="998"/>
      <c r="AC27" s="999"/>
      <c r="AD27" s="999"/>
      <c r="AE27" s="999"/>
      <c r="AF27" s="999"/>
      <c r="AG27" s="999"/>
      <c r="AH27" s="999"/>
      <c r="AI27" s="998"/>
      <c r="AJ27" s="999"/>
      <c r="AK27" s="999"/>
      <c r="AL27" s="999"/>
      <c r="AM27" s="999"/>
      <c r="AN27" s="999"/>
      <c r="AO27" s="999"/>
      <c r="AP27" s="998"/>
      <c r="AQ27" s="999"/>
      <c r="AR27" s="999"/>
      <c r="AS27" s="999"/>
      <c r="AT27" s="999"/>
      <c r="AU27" s="999"/>
      <c r="AV27" s="999"/>
      <c r="AW27" s="998"/>
      <c r="AX27" s="999"/>
      <c r="AY27" s="999"/>
      <c r="AZ27" s="999"/>
      <c r="BA27" s="999"/>
      <c r="BB27" s="999"/>
      <c r="BC27" s="999"/>
      <c r="BD27" s="998"/>
      <c r="BE27" s="999"/>
      <c r="BF27" s="999"/>
      <c r="BG27" s="999"/>
      <c r="BH27" s="999"/>
      <c r="BI27" s="999"/>
      <c r="BJ27" s="999"/>
      <c r="BK27" s="998"/>
      <c r="BL27" s="999"/>
      <c r="BM27" s="999"/>
      <c r="BN27" s="999"/>
      <c r="BO27" s="999"/>
      <c r="BP27" s="999"/>
      <c r="BQ27" s="999"/>
      <c r="BR27" s="998"/>
      <c r="BS27" s="999"/>
      <c r="BT27" s="999"/>
      <c r="BU27" s="999"/>
      <c r="BV27" s="999"/>
      <c r="BW27" s="999"/>
      <c r="BX27" s="999"/>
      <c r="BY27" s="998"/>
      <c r="BZ27" s="999"/>
      <c r="CA27" s="999"/>
      <c r="CB27" s="999"/>
      <c r="CC27" s="999"/>
      <c r="CD27" s="999"/>
      <c r="CE27" s="999"/>
      <c r="CF27" s="998"/>
      <c r="CG27" s="558"/>
      <c r="CH27" s="659"/>
      <c r="CJ27" s="583"/>
      <c r="CK27" s="583" t="str">
        <f t="shared" si="0"/>
        <v>Добавить группу потребителей</v>
      </c>
      <c r="CL27" s="583"/>
      <c r="CM27" s="583"/>
      <c r="CN27" s="583"/>
    </row>
    <row r="28" spans="1:99" ht="15" customHeight="1">
      <c r="A28" s="1217"/>
      <c r="B28" s="1217"/>
      <c r="C28" s="1217"/>
      <c r="D28" s="1217"/>
      <c r="E28" s="865"/>
      <c r="F28" s="861"/>
      <c r="G28" s="861"/>
      <c r="H28" s="861"/>
      <c r="I28" s="857"/>
      <c r="J28" s="854"/>
      <c r="K28" s="864"/>
      <c r="L28" s="532"/>
      <c r="M28" s="545" t="s">
        <v>12</v>
      </c>
      <c r="N28" s="558"/>
      <c r="O28" s="558"/>
      <c r="P28" s="558"/>
      <c r="Q28" s="558"/>
      <c r="R28" s="558"/>
      <c r="S28" s="558"/>
      <c r="T28" s="558"/>
      <c r="U28" s="557"/>
      <c r="V28" s="999"/>
      <c r="W28" s="999"/>
      <c r="X28" s="999"/>
      <c r="Y28" s="999"/>
      <c r="Z28" s="999"/>
      <c r="AA28" s="999"/>
      <c r="AB28" s="998"/>
      <c r="AC28" s="999"/>
      <c r="AD28" s="999"/>
      <c r="AE28" s="999"/>
      <c r="AF28" s="999"/>
      <c r="AG28" s="999"/>
      <c r="AH28" s="999"/>
      <c r="AI28" s="998"/>
      <c r="AJ28" s="999"/>
      <c r="AK28" s="999"/>
      <c r="AL28" s="999"/>
      <c r="AM28" s="999"/>
      <c r="AN28" s="999"/>
      <c r="AO28" s="999"/>
      <c r="AP28" s="998"/>
      <c r="AQ28" s="999"/>
      <c r="AR28" s="999"/>
      <c r="AS28" s="999"/>
      <c r="AT28" s="999"/>
      <c r="AU28" s="999"/>
      <c r="AV28" s="999"/>
      <c r="AW28" s="998"/>
      <c r="AX28" s="999"/>
      <c r="AY28" s="999"/>
      <c r="AZ28" s="999"/>
      <c r="BA28" s="999"/>
      <c r="BB28" s="999"/>
      <c r="BC28" s="999"/>
      <c r="BD28" s="998"/>
      <c r="BE28" s="999"/>
      <c r="BF28" s="999"/>
      <c r="BG28" s="999"/>
      <c r="BH28" s="999"/>
      <c r="BI28" s="999"/>
      <c r="BJ28" s="999"/>
      <c r="BK28" s="998"/>
      <c r="BL28" s="999"/>
      <c r="BM28" s="999"/>
      <c r="BN28" s="999"/>
      <c r="BO28" s="999"/>
      <c r="BP28" s="999"/>
      <c r="BQ28" s="999"/>
      <c r="BR28" s="998"/>
      <c r="BS28" s="999"/>
      <c r="BT28" s="999"/>
      <c r="BU28" s="999"/>
      <c r="BV28" s="999"/>
      <c r="BW28" s="999"/>
      <c r="BX28" s="999"/>
      <c r="BY28" s="998"/>
      <c r="BZ28" s="999"/>
      <c r="CA28" s="999"/>
      <c r="CB28" s="999"/>
      <c r="CC28" s="999"/>
      <c r="CD28" s="999"/>
      <c r="CE28" s="999"/>
      <c r="CF28" s="998"/>
      <c r="CG28" s="558"/>
      <c r="CH28" s="659"/>
      <c r="CJ28" s="583"/>
      <c r="CK28" s="583" t="str">
        <f t="shared" si="0"/>
        <v>Добавить схему подключения</v>
      </c>
      <c r="CL28" s="583"/>
      <c r="CM28" s="583"/>
      <c r="CN28" s="583"/>
    </row>
    <row r="29" spans="1:99" s="1049" customFormat="1" ht="22.5">
      <c r="A29" s="1217"/>
      <c r="B29" s="1217"/>
      <c r="C29" s="1217"/>
      <c r="D29" s="1217">
        <v>2</v>
      </c>
      <c r="E29" s="1098"/>
      <c r="F29" s="1098"/>
      <c r="G29" s="1098"/>
      <c r="H29" s="1098"/>
      <c r="I29" s="956"/>
      <c r="J29" s="948"/>
      <c r="K29" s="951"/>
      <c r="L29" s="1100" t="str">
        <f>mergeValue(A29) &amp;"."&amp; mergeValue(B29)&amp;"."&amp; mergeValue(C29)&amp;"."&amp; mergeValue(D29)</f>
        <v>1.1.1.2</v>
      </c>
      <c r="M29" s="688" t="s">
        <v>22</v>
      </c>
      <c r="N29" s="640"/>
      <c r="O29" s="1253" t="str">
        <f>IF('Перечень тарифов'!V27="","","" &amp; 'Перечень тарифов'!V27 &amp; "")</f>
        <v>ОБЩЕСТВО С ОГРАНИЧЕННОЙ ОТВЕТСТВЕН­НОСТЬЮ «ТЕПЛОЭНЕРГО»</v>
      </c>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c r="CB29" s="1254"/>
      <c r="CC29" s="1254"/>
      <c r="CD29" s="1254"/>
      <c r="CE29" s="1254"/>
      <c r="CF29" s="1254"/>
      <c r="CG29" s="1255"/>
      <c r="CH29" s="624" t="s">
        <v>633</v>
      </c>
      <c r="CI29" s="1001"/>
      <c r="CJ29" s="823"/>
      <c r="CK29" s="823" t="str">
        <f t="shared" si="0"/>
        <v xml:space="preserve">Источник тепловой энергии  </v>
      </c>
      <c r="CL29" s="823"/>
      <c r="CM29" s="823"/>
      <c r="CN29" s="823"/>
      <c r="CO29" s="1001"/>
      <c r="CP29" s="1001"/>
      <c r="CQ29" s="1001"/>
      <c r="CR29" s="1001"/>
      <c r="CS29" s="1001"/>
      <c r="CT29" s="1001"/>
      <c r="CU29" s="1001"/>
    </row>
    <row r="30" spans="1:99" s="1049" customFormat="1" ht="37.5" customHeight="1">
      <c r="A30" s="1217"/>
      <c r="B30" s="1217"/>
      <c r="C30" s="1217"/>
      <c r="D30" s="1217"/>
      <c r="E30" s="1217">
        <v>1</v>
      </c>
      <c r="F30" s="1098"/>
      <c r="G30" s="1098"/>
      <c r="H30" s="1067">
        <v>1</v>
      </c>
      <c r="I30" s="1217">
        <v>1</v>
      </c>
      <c r="J30" s="1098"/>
      <c r="K30" s="959"/>
      <c r="L30" s="1100" t="str">
        <f>mergeValue(A30) &amp;"."&amp; mergeValue(B30)&amp;"."&amp; mergeValue(C30)&amp;"."&amp; mergeValue(D30)&amp;"."&amp; mergeValue(E30)</f>
        <v>1.1.1.2.1</v>
      </c>
      <c r="M30" s="548" t="s">
        <v>9</v>
      </c>
      <c r="N30" s="640"/>
      <c r="O30" s="1220" t="s">
        <v>3</v>
      </c>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221"/>
      <c r="AM30" s="1221"/>
      <c r="AN30" s="1221"/>
      <c r="AO30" s="1221"/>
      <c r="AP30" s="1221"/>
      <c r="AQ30" s="1221"/>
      <c r="AR30" s="1221"/>
      <c r="AS30" s="1221"/>
      <c r="AT30" s="1221"/>
      <c r="AU30" s="1221"/>
      <c r="AV30" s="1221"/>
      <c r="AW30" s="1221"/>
      <c r="AX30" s="1221"/>
      <c r="AY30" s="1221"/>
      <c r="AZ30" s="1221"/>
      <c r="BA30" s="1221"/>
      <c r="BB30" s="1221"/>
      <c r="BC30" s="1221"/>
      <c r="BD30" s="1221"/>
      <c r="BE30" s="1221"/>
      <c r="BF30" s="1221"/>
      <c r="BG30" s="1221"/>
      <c r="BH30" s="1221"/>
      <c r="BI30" s="1221"/>
      <c r="BJ30" s="1221"/>
      <c r="BK30" s="1221"/>
      <c r="BL30" s="1221"/>
      <c r="BM30" s="1221"/>
      <c r="BN30" s="1221"/>
      <c r="BO30" s="1221"/>
      <c r="BP30" s="1221"/>
      <c r="BQ30" s="1221"/>
      <c r="BR30" s="1221"/>
      <c r="BS30" s="1221"/>
      <c r="BT30" s="1221"/>
      <c r="BU30" s="1221"/>
      <c r="BV30" s="1221"/>
      <c r="BW30" s="1221"/>
      <c r="BX30" s="1221"/>
      <c r="BY30" s="1221"/>
      <c r="BZ30" s="1221"/>
      <c r="CA30" s="1221"/>
      <c r="CB30" s="1221"/>
      <c r="CC30" s="1221"/>
      <c r="CD30" s="1221"/>
      <c r="CE30" s="1221"/>
      <c r="CF30" s="1221"/>
      <c r="CG30" s="1222"/>
      <c r="CH30" s="624" t="s">
        <v>637</v>
      </c>
      <c r="CI30" s="1001"/>
      <c r="CJ30" s="823"/>
      <c r="CK30" s="823" t="str">
        <f t="shared" si="0"/>
        <v>Схема подключения теплопотребляющей установки к коллектору источника тепловой энергии</v>
      </c>
      <c r="CL30" s="823"/>
      <c r="CM30" s="823"/>
      <c r="CN30" s="823"/>
      <c r="CO30" s="1001"/>
      <c r="CP30" s="1001"/>
      <c r="CQ30" s="1001"/>
      <c r="CR30" s="1001"/>
      <c r="CS30" s="1001"/>
      <c r="CT30" s="1001"/>
      <c r="CU30" s="1001"/>
    </row>
    <row r="31" spans="1:99" s="1049" customFormat="1" ht="18" customHeight="1">
      <c r="A31" s="1217"/>
      <c r="B31" s="1217"/>
      <c r="C31" s="1217"/>
      <c r="D31" s="1217"/>
      <c r="E31" s="1217"/>
      <c r="F31" s="1217">
        <v>1</v>
      </c>
      <c r="G31" s="1067"/>
      <c r="H31" s="1067"/>
      <c r="I31" s="1217"/>
      <c r="J31" s="1217">
        <v>1</v>
      </c>
      <c r="K31" s="960"/>
      <c r="L31" s="1100" t="str">
        <f>mergeValue(A31) &amp;"."&amp; mergeValue(B31)&amp;"."&amp; mergeValue(C31)&amp;"."&amp; mergeValue(D31)&amp;"."&amp; mergeValue(E31)&amp;"."&amp; mergeValue(F31)</f>
        <v>1.1.1.2.1.1</v>
      </c>
      <c r="M31" s="549" t="s">
        <v>10</v>
      </c>
      <c r="N31" s="640"/>
      <c r="O31" s="1220" t="s">
        <v>3</v>
      </c>
      <c r="P31" s="1221"/>
      <c r="Q31" s="1221"/>
      <c r="R31" s="1221"/>
      <c r="S31" s="1221"/>
      <c r="T31" s="1221"/>
      <c r="U31" s="1221"/>
      <c r="V31" s="1221"/>
      <c r="W31" s="1221"/>
      <c r="X31" s="1221"/>
      <c r="Y31" s="1221"/>
      <c r="Z31" s="1221"/>
      <c r="AA31" s="1221"/>
      <c r="AB31" s="1221"/>
      <c r="AC31" s="1221"/>
      <c r="AD31" s="1221"/>
      <c r="AE31" s="1221"/>
      <c r="AF31" s="1221"/>
      <c r="AG31" s="1221"/>
      <c r="AH31" s="1221"/>
      <c r="AI31" s="1221"/>
      <c r="AJ31" s="1221"/>
      <c r="AK31" s="1221"/>
      <c r="AL31" s="1221"/>
      <c r="AM31" s="1221"/>
      <c r="AN31" s="1221"/>
      <c r="AO31" s="1221"/>
      <c r="AP31" s="1221"/>
      <c r="AQ31" s="1221"/>
      <c r="AR31" s="1221"/>
      <c r="AS31" s="1221"/>
      <c r="AT31" s="1221"/>
      <c r="AU31" s="1221"/>
      <c r="AV31" s="1221"/>
      <c r="AW31" s="1221"/>
      <c r="AX31" s="1221"/>
      <c r="AY31" s="1221"/>
      <c r="AZ31" s="1221"/>
      <c r="BA31" s="1221"/>
      <c r="BB31" s="1221"/>
      <c r="BC31" s="1221"/>
      <c r="BD31" s="1221"/>
      <c r="BE31" s="1221"/>
      <c r="BF31" s="1221"/>
      <c r="BG31" s="1221"/>
      <c r="BH31" s="1221"/>
      <c r="BI31" s="1221"/>
      <c r="BJ31" s="1221"/>
      <c r="BK31" s="1221"/>
      <c r="BL31" s="1221"/>
      <c r="BM31" s="1221"/>
      <c r="BN31" s="1221"/>
      <c r="BO31" s="1221"/>
      <c r="BP31" s="1221"/>
      <c r="BQ31" s="1221"/>
      <c r="BR31" s="1221"/>
      <c r="BS31" s="1221"/>
      <c r="BT31" s="1221"/>
      <c r="BU31" s="1221"/>
      <c r="BV31" s="1221"/>
      <c r="BW31" s="1221"/>
      <c r="BX31" s="1221"/>
      <c r="BY31" s="1221"/>
      <c r="BZ31" s="1221"/>
      <c r="CA31" s="1221"/>
      <c r="CB31" s="1221"/>
      <c r="CC31" s="1221"/>
      <c r="CD31" s="1221"/>
      <c r="CE31" s="1221"/>
      <c r="CF31" s="1221"/>
      <c r="CG31" s="1222"/>
      <c r="CH31" s="624" t="s">
        <v>635</v>
      </c>
      <c r="CI31" s="1001"/>
      <c r="CJ31" s="823"/>
      <c r="CK31" s="823" t="str">
        <f t="shared" si="0"/>
        <v>Группа потребителей</v>
      </c>
      <c r="CL31" s="823"/>
      <c r="CM31" s="823"/>
      <c r="CN31" s="823"/>
      <c r="CO31" s="1001"/>
      <c r="CP31" s="1001"/>
      <c r="CQ31" s="1001"/>
      <c r="CR31" s="1001"/>
      <c r="CS31" s="1001"/>
      <c r="CT31" s="1001"/>
      <c r="CU31" s="1001"/>
    </row>
    <row r="32" spans="1:99" s="1049" customFormat="1" ht="17.100000000000001" customHeight="1">
      <c r="A32" s="1217"/>
      <c r="B32" s="1217"/>
      <c r="C32" s="1217"/>
      <c r="D32" s="1217"/>
      <c r="E32" s="1217"/>
      <c r="F32" s="1217"/>
      <c r="G32" s="1067">
        <v>1</v>
      </c>
      <c r="H32" s="1067"/>
      <c r="I32" s="1217"/>
      <c r="J32" s="1217"/>
      <c r="K32" s="960">
        <v>1</v>
      </c>
      <c r="L32" s="1100" t="str">
        <f>mergeValue(A32) &amp;"."&amp; mergeValue(B32)&amp;"."&amp; mergeValue(C32)&amp;"."&amp; mergeValue(D32)&amp;"."&amp; mergeValue(E32)&amp;"."&amp; mergeValue(F32)&amp;"."&amp; mergeValue(G32)</f>
        <v>1.1.1.2.1.1.1</v>
      </c>
      <c r="M32" s="1057" t="s">
        <v>641</v>
      </c>
      <c r="N32" s="640"/>
      <c r="O32" s="677">
        <v>1457.12</v>
      </c>
      <c r="P32" s="757"/>
      <c r="Q32" s="1081"/>
      <c r="R32" s="1252" t="s">
        <v>1013</v>
      </c>
      <c r="S32" s="1224" t="s">
        <v>83</v>
      </c>
      <c r="T32" s="1252" t="s">
        <v>1054</v>
      </c>
      <c r="U32" s="1224" t="s">
        <v>83</v>
      </c>
      <c r="V32" s="677">
        <v>1524.1</v>
      </c>
      <c r="W32" s="757"/>
      <c r="X32" s="1081"/>
      <c r="Y32" s="1252" t="s">
        <v>1055</v>
      </c>
      <c r="Z32" s="1224" t="s">
        <v>83</v>
      </c>
      <c r="AA32" s="1252" t="s">
        <v>1056</v>
      </c>
      <c r="AB32" s="1224" t="s">
        <v>83</v>
      </c>
      <c r="AC32" s="677">
        <v>1553.18</v>
      </c>
      <c r="AD32" s="757"/>
      <c r="AE32" s="1081"/>
      <c r="AF32" s="1252" t="s">
        <v>1057</v>
      </c>
      <c r="AG32" s="1224" t="s">
        <v>83</v>
      </c>
      <c r="AH32" s="1252" t="s">
        <v>1058</v>
      </c>
      <c r="AI32" s="1224" t="s">
        <v>83</v>
      </c>
      <c r="AJ32" s="677">
        <v>1553.18</v>
      </c>
      <c r="AK32" s="757"/>
      <c r="AL32" s="1081"/>
      <c r="AM32" s="1252" t="s">
        <v>1059</v>
      </c>
      <c r="AN32" s="1224" t="s">
        <v>83</v>
      </c>
      <c r="AO32" s="1252" t="s">
        <v>1060</v>
      </c>
      <c r="AP32" s="1224" t="s">
        <v>83</v>
      </c>
      <c r="AQ32" s="677">
        <v>1553.18</v>
      </c>
      <c r="AR32" s="757"/>
      <c r="AS32" s="1081"/>
      <c r="AT32" s="1252" t="s">
        <v>1061</v>
      </c>
      <c r="AU32" s="1224" t="s">
        <v>83</v>
      </c>
      <c r="AV32" s="1252" t="s">
        <v>1062</v>
      </c>
      <c r="AW32" s="1224" t="s">
        <v>83</v>
      </c>
      <c r="AX32" s="677">
        <v>1642.77</v>
      </c>
      <c r="AY32" s="757"/>
      <c r="AZ32" s="1081"/>
      <c r="BA32" s="1252" t="s">
        <v>1063</v>
      </c>
      <c r="BB32" s="1224" t="s">
        <v>83</v>
      </c>
      <c r="BC32" s="1252" t="s">
        <v>1064</v>
      </c>
      <c r="BD32" s="1224" t="s">
        <v>83</v>
      </c>
      <c r="BE32" s="677">
        <v>1613.14</v>
      </c>
      <c r="BF32" s="757"/>
      <c r="BG32" s="1081"/>
      <c r="BH32" s="1252" t="s">
        <v>1065</v>
      </c>
      <c r="BI32" s="1224" t="s">
        <v>83</v>
      </c>
      <c r="BJ32" s="1252" t="s">
        <v>1066</v>
      </c>
      <c r="BK32" s="1224" t="s">
        <v>83</v>
      </c>
      <c r="BL32" s="677">
        <v>1613.14</v>
      </c>
      <c r="BM32" s="757"/>
      <c r="BN32" s="1081"/>
      <c r="BO32" s="1252" t="s">
        <v>1067</v>
      </c>
      <c r="BP32" s="1224" t="s">
        <v>83</v>
      </c>
      <c r="BQ32" s="1252" t="s">
        <v>1068</v>
      </c>
      <c r="BR32" s="1224" t="s">
        <v>83</v>
      </c>
      <c r="BS32" s="677">
        <v>1613.14</v>
      </c>
      <c r="BT32" s="757"/>
      <c r="BU32" s="1081"/>
      <c r="BV32" s="1252" t="s">
        <v>1069</v>
      </c>
      <c r="BW32" s="1224" t="s">
        <v>83</v>
      </c>
      <c r="BX32" s="1252" t="s">
        <v>1070</v>
      </c>
      <c r="BY32" s="1224" t="s">
        <v>83</v>
      </c>
      <c r="BZ32" s="677">
        <v>1761.41</v>
      </c>
      <c r="CA32" s="757"/>
      <c r="CB32" s="1081"/>
      <c r="CC32" s="1252" t="s">
        <v>1071</v>
      </c>
      <c r="CD32" s="1224" t="s">
        <v>83</v>
      </c>
      <c r="CE32" s="1252" t="s">
        <v>1014</v>
      </c>
      <c r="CF32" s="1224" t="s">
        <v>84</v>
      </c>
      <c r="CG32" s="757"/>
      <c r="CH32" s="1216" t="s">
        <v>654</v>
      </c>
      <c r="CI32" s="1001" t="str">
        <f>strCheckDate(O33:CG33)</f>
        <v/>
      </c>
      <c r="CJ32" s="823"/>
      <c r="CK32" s="823" t="str">
        <f t="shared" si="0"/>
        <v>вода</v>
      </c>
      <c r="CL32" s="823"/>
      <c r="CM32" s="823"/>
      <c r="CN32" s="823"/>
      <c r="CO32" s="1001"/>
      <c r="CP32" s="1001"/>
      <c r="CQ32" s="1001"/>
      <c r="CR32" s="1001"/>
      <c r="CS32" s="1001"/>
      <c r="CT32" s="1001"/>
      <c r="CU32" s="1001"/>
    </row>
    <row r="33" spans="1:99" s="1049" customFormat="1" ht="14.25" hidden="1" customHeight="1">
      <c r="A33" s="1217"/>
      <c r="B33" s="1217"/>
      <c r="C33" s="1217"/>
      <c r="D33" s="1217"/>
      <c r="E33" s="1217"/>
      <c r="F33" s="1217"/>
      <c r="G33" s="1067"/>
      <c r="H33" s="1067"/>
      <c r="I33" s="1217"/>
      <c r="J33" s="1217"/>
      <c r="K33" s="960"/>
      <c r="L33" s="794"/>
      <c r="M33" s="640"/>
      <c r="N33" s="640"/>
      <c r="O33" s="757"/>
      <c r="P33" s="757"/>
      <c r="Q33" s="763" t="str">
        <f>R32 &amp; "-" &amp; T32</f>
        <v>01.01.2019-30.06.2019</v>
      </c>
      <c r="R33" s="1223"/>
      <c r="S33" s="1224"/>
      <c r="T33" s="1223"/>
      <c r="U33" s="1224"/>
      <c r="V33" s="757"/>
      <c r="W33" s="757"/>
      <c r="X33" s="763" t="str">
        <f>Y32 &amp; "-" &amp; AA32</f>
        <v>01.07.2019-31.12.2019</v>
      </c>
      <c r="Y33" s="1223"/>
      <c r="Z33" s="1224"/>
      <c r="AA33" s="1223"/>
      <c r="AB33" s="1224"/>
      <c r="AC33" s="757"/>
      <c r="AD33" s="757"/>
      <c r="AE33" s="763" t="str">
        <f>AF32 &amp; "-" &amp; AH32</f>
        <v>01.01.2020-30.06.2020</v>
      </c>
      <c r="AF33" s="1223"/>
      <c r="AG33" s="1224"/>
      <c r="AH33" s="1223"/>
      <c r="AI33" s="1224"/>
      <c r="AJ33" s="757"/>
      <c r="AK33" s="757"/>
      <c r="AL33" s="763" t="str">
        <f>AM32 &amp; "-" &amp; AO32</f>
        <v>01.07.2020-31.12.2020</v>
      </c>
      <c r="AM33" s="1223"/>
      <c r="AN33" s="1224"/>
      <c r="AO33" s="1223"/>
      <c r="AP33" s="1224"/>
      <c r="AQ33" s="757"/>
      <c r="AR33" s="757"/>
      <c r="AS33" s="763" t="str">
        <f>AT32 &amp; "-" &amp; AV32</f>
        <v>01.01.2021-30.06.2021</v>
      </c>
      <c r="AT33" s="1223"/>
      <c r="AU33" s="1224"/>
      <c r="AV33" s="1223"/>
      <c r="AW33" s="1224"/>
      <c r="AX33" s="757"/>
      <c r="AY33" s="757"/>
      <c r="AZ33" s="763" t="str">
        <f>BA32 &amp; "-" &amp; BC32</f>
        <v>01.07.2021-31.12.2021</v>
      </c>
      <c r="BA33" s="1223"/>
      <c r="BB33" s="1224"/>
      <c r="BC33" s="1223"/>
      <c r="BD33" s="1224"/>
      <c r="BE33" s="757"/>
      <c r="BF33" s="757"/>
      <c r="BG33" s="763" t="str">
        <f>BH32 &amp; "-" &amp; BJ32</f>
        <v>01.01.2022-30.06.2022</v>
      </c>
      <c r="BH33" s="1223"/>
      <c r="BI33" s="1224"/>
      <c r="BJ33" s="1223"/>
      <c r="BK33" s="1224"/>
      <c r="BL33" s="757"/>
      <c r="BM33" s="757"/>
      <c r="BN33" s="763" t="str">
        <f>BO32 &amp; "-" &amp; BQ32</f>
        <v>01.07.2022-31.12.2022</v>
      </c>
      <c r="BO33" s="1223"/>
      <c r="BP33" s="1224"/>
      <c r="BQ33" s="1223"/>
      <c r="BR33" s="1224"/>
      <c r="BS33" s="757"/>
      <c r="BT33" s="757"/>
      <c r="BU33" s="763" t="str">
        <f>BV32 &amp; "-" &amp; BX32</f>
        <v>01.01.2023-30.06.2023</v>
      </c>
      <c r="BV33" s="1223"/>
      <c r="BW33" s="1224"/>
      <c r="BX33" s="1223"/>
      <c r="BY33" s="1224"/>
      <c r="BZ33" s="757"/>
      <c r="CA33" s="757"/>
      <c r="CB33" s="763" t="str">
        <f>CC32 &amp; "-" &amp; CE32</f>
        <v>01.07.2023-31.12.2023</v>
      </c>
      <c r="CC33" s="1223"/>
      <c r="CD33" s="1224"/>
      <c r="CE33" s="1223"/>
      <c r="CF33" s="1224"/>
      <c r="CG33" s="757"/>
      <c r="CH33" s="1216"/>
      <c r="CI33" s="1001"/>
      <c r="CJ33" s="823"/>
      <c r="CK33" s="823" t="str">
        <f t="shared" si="0"/>
        <v/>
      </c>
      <c r="CL33" s="823"/>
      <c r="CM33" s="823"/>
      <c r="CN33" s="823"/>
      <c r="CO33" s="1001"/>
      <c r="CP33" s="1001"/>
      <c r="CQ33" s="1001"/>
      <c r="CR33" s="1001"/>
      <c r="CS33" s="1001"/>
      <c r="CT33" s="1001"/>
      <c r="CU33" s="1001"/>
    </row>
    <row r="34" spans="1:99" s="1049" customFormat="1" ht="15" customHeight="1">
      <c r="A34" s="1217"/>
      <c r="B34" s="1217"/>
      <c r="C34" s="1217"/>
      <c r="D34" s="1217"/>
      <c r="E34" s="1217"/>
      <c r="F34" s="1217"/>
      <c r="G34" s="1098"/>
      <c r="H34" s="1067"/>
      <c r="I34" s="1217"/>
      <c r="J34" s="1217"/>
      <c r="K34" s="959"/>
      <c r="L34" s="682"/>
      <c r="M34" s="551" t="s">
        <v>25</v>
      </c>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c r="AU34" s="999"/>
      <c r="AV34" s="999"/>
      <c r="AW34" s="999"/>
      <c r="AX34" s="999"/>
      <c r="AY34" s="999"/>
      <c r="AZ34" s="999"/>
      <c r="BA34" s="999"/>
      <c r="BB34" s="999"/>
      <c r="BC34" s="999"/>
      <c r="BD34" s="999"/>
      <c r="BE34" s="999"/>
      <c r="BF34" s="999"/>
      <c r="BG34" s="999"/>
      <c r="BH34" s="999"/>
      <c r="BI34" s="999"/>
      <c r="BJ34" s="999"/>
      <c r="BK34" s="999"/>
      <c r="BL34" s="999"/>
      <c r="BM34" s="999"/>
      <c r="BN34" s="999"/>
      <c r="BO34" s="999"/>
      <c r="BP34" s="999"/>
      <c r="BQ34" s="999"/>
      <c r="BR34" s="999"/>
      <c r="BS34" s="999"/>
      <c r="BT34" s="999"/>
      <c r="BU34" s="999"/>
      <c r="BV34" s="999"/>
      <c r="BW34" s="999"/>
      <c r="BX34" s="999"/>
      <c r="BY34" s="999"/>
      <c r="BZ34" s="999"/>
      <c r="CA34" s="999"/>
      <c r="CB34" s="999"/>
      <c r="CC34" s="999"/>
      <c r="CD34" s="999"/>
      <c r="CE34" s="999"/>
      <c r="CF34" s="999"/>
      <c r="CG34" s="756"/>
      <c r="CH34" s="1216"/>
      <c r="CI34" s="1001"/>
      <c r="CJ34" s="823"/>
      <c r="CK34" s="823" t="str">
        <f t="shared" si="0"/>
        <v>Добавить вид теплоносителя (параметры теплоносителя)</v>
      </c>
      <c r="CL34" s="823"/>
      <c r="CM34" s="823"/>
      <c r="CN34" s="823"/>
      <c r="CO34" s="1001"/>
      <c r="CP34" s="1001"/>
      <c r="CQ34" s="1001"/>
      <c r="CR34" s="1001"/>
      <c r="CS34" s="1001"/>
      <c r="CT34" s="1001"/>
      <c r="CU34" s="1001"/>
    </row>
    <row r="35" spans="1:99" s="1049" customFormat="1" ht="15" customHeight="1">
      <c r="A35" s="1217"/>
      <c r="B35" s="1217"/>
      <c r="C35" s="1217"/>
      <c r="D35" s="1217"/>
      <c r="E35" s="1217"/>
      <c r="F35" s="1098"/>
      <c r="G35" s="1098"/>
      <c r="H35" s="1067"/>
      <c r="I35" s="1217"/>
      <c r="J35" s="1098"/>
      <c r="K35" s="959"/>
      <c r="L35" s="682"/>
      <c r="M35" s="550" t="s">
        <v>11</v>
      </c>
      <c r="N35" s="999"/>
      <c r="O35" s="999"/>
      <c r="P35" s="999"/>
      <c r="Q35" s="999"/>
      <c r="R35" s="999"/>
      <c r="S35" s="999"/>
      <c r="T35" s="999"/>
      <c r="U35" s="998"/>
      <c r="V35" s="999"/>
      <c r="W35" s="999"/>
      <c r="X35" s="999"/>
      <c r="Y35" s="999"/>
      <c r="Z35" s="999"/>
      <c r="AA35" s="999"/>
      <c r="AB35" s="998"/>
      <c r="AC35" s="999"/>
      <c r="AD35" s="999"/>
      <c r="AE35" s="999"/>
      <c r="AF35" s="999"/>
      <c r="AG35" s="999"/>
      <c r="AH35" s="999"/>
      <c r="AI35" s="998"/>
      <c r="AJ35" s="999"/>
      <c r="AK35" s="999"/>
      <c r="AL35" s="999"/>
      <c r="AM35" s="999"/>
      <c r="AN35" s="999"/>
      <c r="AO35" s="999"/>
      <c r="AP35" s="998"/>
      <c r="AQ35" s="999"/>
      <c r="AR35" s="999"/>
      <c r="AS35" s="999"/>
      <c r="AT35" s="999"/>
      <c r="AU35" s="999"/>
      <c r="AV35" s="999"/>
      <c r="AW35" s="998"/>
      <c r="AX35" s="999"/>
      <c r="AY35" s="999"/>
      <c r="AZ35" s="999"/>
      <c r="BA35" s="999"/>
      <c r="BB35" s="999"/>
      <c r="BC35" s="999"/>
      <c r="BD35" s="998"/>
      <c r="BE35" s="999"/>
      <c r="BF35" s="999"/>
      <c r="BG35" s="999"/>
      <c r="BH35" s="999"/>
      <c r="BI35" s="999"/>
      <c r="BJ35" s="999"/>
      <c r="BK35" s="998"/>
      <c r="BL35" s="999"/>
      <c r="BM35" s="999"/>
      <c r="BN35" s="999"/>
      <c r="BO35" s="999"/>
      <c r="BP35" s="999"/>
      <c r="BQ35" s="999"/>
      <c r="BR35" s="998"/>
      <c r="BS35" s="999"/>
      <c r="BT35" s="999"/>
      <c r="BU35" s="999"/>
      <c r="BV35" s="999"/>
      <c r="BW35" s="999"/>
      <c r="BX35" s="999"/>
      <c r="BY35" s="998"/>
      <c r="BZ35" s="999"/>
      <c r="CA35" s="999"/>
      <c r="CB35" s="999"/>
      <c r="CC35" s="999"/>
      <c r="CD35" s="999"/>
      <c r="CE35" s="999"/>
      <c r="CF35" s="998"/>
      <c r="CG35" s="999"/>
      <c r="CH35" s="659"/>
      <c r="CI35" s="1001"/>
      <c r="CJ35" s="823"/>
      <c r="CK35" s="823" t="str">
        <f t="shared" si="0"/>
        <v>Добавить группу потребителей</v>
      </c>
      <c r="CL35" s="823"/>
      <c r="CM35" s="823"/>
      <c r="CN35" s="823"/>
      <c r="CO35" s="1001"/>
      <c r="CP35" s="1001"/>
      <c r="CQ35" s="1001"/>
      <c r="CR35" s="1001"/>
      <c r="CS35" s="1001"/>
      <c r="CT35" s="1001"/>
      <c r="CU35" s="1001"/>
    </row>
    <row r="36" spans="1:99" s="1049" customFormat="1" ht="15" customHeight="1">
      <c r="A36" s="1217"/>
      <c r="B36" s="1217"/>
      <c r="C36" s="1217"/>
      <c r="D36" s="1217"/>
      <c r="E36" s="1070" t="s">
        <v>252</v>
      </c>
      <c r="F36" s="1098"/>
      <c r="G36" s="1098"/>
      <c r="H36" s="1098"/>
      <c r="I36" s="973"/>
      <c r="J36" s="1052"/>
      <c r="K36" s="957"/>
      <c r="L36" s="682"/>
      <c r="M36" s="995" t="s">
        <v>12</v>
      </c>
      <c r="N36" s="999"/>
      <c r="O36" s="999"/>
      <c r="P36" s="999"/>
      <c r="Q36" s="999"/>
      <c r="R36" s="999"/>
      <c r="S36" s="999"/>
      <c r="T36" s="999"/>
      <c r="U36" s="998"/>
      <c r="V36" s="999"/>
      <c r="W36" s="999"/>
      <c r="X36" s="999"/>
      <c r="Y36" s="999"/>
      <c r="Z36" s="999"/>
      <c r="AA36" s="999"/>
      <c r="AB36" s="998"/>
      <c r="AC36" s="999"/>
      <c r="AD36" s="999"/>
      <c r="AE36" s="999"/>
      <c r="AF36" s="999"/>
      <c r="AG36" s="999"/>
      <c r="AH36" s="999"/>
      <c r="AI36" s="998"/>
      <c r="AJ36" s="999"/>
      <c r="AK36" s="999"/>
      <c r="AL36" s="999"/>
      <c r="AM36" s="999"/>
      <c r="AN36" s="999"/>
      <c r="AO36" s="999"/>
      <c r="AP36" s="998"/>
      <c r="AQ36" s="999"/>
      <c r="AR36" s="999"/>
      <c r="AS36" s="999"/>
      <c r="AT36" s="999"/>
      <c r="AU36" s="999"/>
      <c r="AV36" s="999"/>
      <c r="AW36" s="998"/>
      <c r="AX36" s="999"/>
      <c r="AY36" s="999"/>
      <c r="AZ36" s="999"/>
      <c r="BA36" s="999"/>
      <c r="BB36" s="999"/>
      <c r="BC36" s="999"/>
      <c r="BD36" s="998"/>
      <c r="BE36" s="999"/>
      <c r="BF36" s="999"/>
      <c r="BG36" s="999"/>
      <c r="BH36" s="999"/>
      <c r="BI36" s="999"/>
      <c r="BJ36" s="999"/>
      <c r="BK36" s="998"/>
      <c r="BL36" s="999"/>
      <c r="BM36" s="999"/>
      <c r="BN36" s="999"/>
      <c r="BO36" s="999"/>
      <c r="BP36" s="999"/>
      <c r="BQ36" s="999"/>
      <c r="BR36" s="998"/>
      <c r="BS36" s="999"/>
      <c r="BT36" s="999"/>
      <c r="BU36" s="999"/>
      <c r="BV36" s="999"/>
      <c r="BW36" s="999"/>
      <c r="BX36" s="999"/>
      <c r="BY36" s="998"/>
      <c r="BZ36" s="999"/>
      <c r="CA36" s="999"/>
      <c r="CB36" s="999"/>
      <c r="CC36" s="999"/>
      <c r="CD36" s="999"/>
      <c r="CE36" s="999"/>
      <c r="CF36" s="998"/>
      <c r="CG36" s="999"/>
      <c r="CH36" s="659"/>
      <c r="CI36" s="1001"/>
      <c r="CJ36" s="823"/>
      <c r="CK36" s="823" t="str">
        <f t="shared" si="0"/>
        <v>Добавить схему подключения</v>
      </c>
      <c r="CL36" s="823"/>
      <c r="CM36" s="823"/>
      <c r="CN36" s="823"/>
      <c r="CO36" s="1001"/>
      <c r="CP36" s="1001"/>
      <c r="CQ36" s="1001"/>
      <c r="CR36" s="1001"/>
      <c r="CS36" s="1001"/>
      <c r="CT36" s="1001"/>
      <c r="CU36" s="1001"/>
    </row>
    <row r="37" spans="1:99" ht="11.25">
      <c r="A37" s="517"/>
      <c r="B37" s="517"/>
      <c r="C37" s="517"/>
      <c r="D37" s="517"/>
      <c r="E37" s="517"/>
      <c r="F37" s="517"/>
      <c r="G37" s="517"/>
      <c r="H37" s="517"/>
      <c r="I37" s="517"/>
      <c r="J37" s="517"/>
      <c r="K37" s="517"/>
      <c r="CI37" s="517"/>
      <c r="CJ37" s="517"/>
      <c r="CK37" s="517"/>
      <c r="CL37" s="517"/>
      <c r="CM37" s="517"/>
      <c r="CN37" s="517"/>
    </row>
    <row r="38" spans="1:99" ht="90" customHeight="1">
      <c r="L38" s="1">
        <v>1</v>
      </c>
      <c r="M38" s="1210" t="s">
        <v>631</v>
      </c>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0"/>
      <c r="AK38" s="1210"/>
      <c r="AL38" s="1210"/>
      <c r="AM38" s="1210"/>
      <c r="AN38" s="1210"/>
      <c r="AO38" s="1210"/>
      <c r="AP38" s="1210"/>
      <c r="AQ38" s="1210"/>
      <c r="AR38" s="1210"/>
      <c r="AS38" s="1210"/>
      <c r="AT38" s="1210"/>
      <c r="AU38" s="1210"/>
      <c r="AV38" s="1210"/>
      <c r="AW38" s="1210"/>
      <c r="AX38" s="1210"/>
      <c r="AY38" s="1210"/>
      <c r="AZ38" s="1210"/>
      <c r="BA38" s="1210"/>
      <c r="BB38" s="1210"/>
      <c r="BC38" s="1210"/>
      <c r="BD38" s="1210"/>
      <c r="BE38" s="1210"/>
      <c r="BF38" s="1210"/>
      <c r="BG38" s="1210"/>
      <c r="BH38" s="1210"/>
      <c r="BI38" s="1210"/>
      <c r="BJ38" s="1210"/>
      <c r="BK38" s="1210"/>
      <c r="BL38" s="1210"/>
      <c r="BM38" s="1210"/>
      <c r="BN38" s="1210"/>
      <c r="BO38" s="1210"/>
      <c r="BP38" s="1210"/>
      <c r="BQ38" s="1210"/>
      <c r="BR38" s="1210"/>
      <c r="BS38" s="1210"/>
      <c r="BT38" s="1210"/>
      <c r="BU38" s="1210"/>
      <c r="BV38" s="1210"/>
      <c r="BW38" s="1210"/>
      <c r="BX38" s="1210"/>
      <c r="BY38" s="1210"/>
      <c r="BZ38" s="1210"/>
      <c r="CA38" s="1210"/>
      <c r="CB38" s="1210"/>
      <c r="CC38" s="1210"/>
      <c r="CD38" s="1210"/>
      <c r="CE38" s="1210"/>
      <c r="CF38" s="1210"/>
      <c r="CG38" s="1210"/>
      <c r="CH38" s="1210"/>
    </row>
  </sheetData>
  <sheetProtection password="FA9C" sheet="1" objects="1" scenarios="1" formatColumns="0" formatRows="0"/>
  <dataConsolidate/>
  <mergeCells count="196">
    <mergeCell ref="CC32:CC33"/>
    <mergeCell ref="CD32:CD33"/>
    <mergeCell ref="CE32:CE33"/>
    <mergeCell ref="CF32:CF33"/>
    <mergeCell ref="CD17:CE17"/>
    <mergeCell ref="CC24:CC25"/>
    <mergeCell ref="CD24:CD25"/>
    <mergeCell ref="CE24:CE25"/>
    <mergeCell ref="CF24:CF25"/>
    <mergeCell ref="BZ14:CE14"/>
    <mergeCell ref="CF14:CF16"/>
    <mergeCell ref="BZ15:BZ16"/>
    <mergeCell ref="CA15:CB15"/>
    <mergeCell ref="CC15:CE15"/>
    <mergeCell ref="CD16:CE16"/>
    <mergeCell ref="BZ12:CF12"/>
    <mergeCell ref="BV24:BV25"/>
    <mergeCell ref="BW24:BW25"/>
    <mergeCell ref="BX24:BX25"/>
    <mergeCell ref="BY24:BY25"/>
    <mergeCell ref="BV32:BV33"/>
    <mergeCell ref="BW32:BW33"/>
    <mergeCell ref="BX32:BX33"/>
    <mergeCell ref="BY32:BY33"/>
    <mergeCell ref="BO32:BO33"/>
    <mergeCell ref="BP32:BP33"/>
    <mergeCell ref="BQ32:BQ33"/>
    <mergeCell ref="BR32:BR33"/>
    <mergeCell ref="BS12:BY12"/>
    <mergeCell ref="BS14:BX14"/>
    <mergeCell ref="BY14:BY16"/>
    <mergeCell ref="BS15:BS16"/>
    <mergeCell ref="BT15:BU15"/>
    <mergeCell ref="BV15:BX15"/>
    <mergeCell ref="BW16:BX16"/>
    <mergeCell ref="BW17:BX17"/>
    <mergeCell ref="BP17:BQ17"/>
    <mergeCell ref="BO24:BO25"/>
    <mergeCell ref="BP24:BP25"/>
    <mergeCell ref="BQ24:BQ25"/>
    <mergeCell ref="BR24:BR25"/>
    <mergeCell ref="BL14:BQ14"/>
    <mergeCell ref="BR14:BR16"/>
    <mergeCell ref="BL15:BL16"/>
    <mergeCell ref="BM15:BN15"/>
    <mergeCell ref="BO15:BQ15"/>
    <mergeCell ref="BP16:BQ16"/>
    <mergeCell ref="BL12:BR12"/>
    <mergeCell ref="BH24:BH25"/>
    <mergeCell ref="BI24:BI25"/>
    <mergeCell ref="BJ24:BJ25"/>
    <mergeCell ref="BK24:BK25"/>
    <mergeCell ref="BH32:BH33"/>
    <mergeCell ref="BI32:BI33"/>
    <mergeCell ref="BJ32:BJ33"/>
    <mergeCell ref="BK32:BK33"/>
    <mergeCell ref="BA32:BA33"/>
    <mergeCell ref="BB32:BB33"/>
    <mergeCell ref="BC32:BC33"/>
    <mergeCell ref="BD32:BD33"/>
    <mergeCell ref="BE12:BK12"/>
    <mergeCell ref="BE14:BJ14"/>
    <mergeCell ref="BK14:BK16"/>
    <mergeCell ref="BE15:BE16"/>
    <mergeCell ref="BF15:BG15"/>
    <mergeCell ref="BH15:BJ15"/>
    <mergeCell ref="BI16:BJ16"/>
    <mergeCell ref="BI17:BJ17"/>
    <mergeCell ref="BB17:BC17"/>
    <mergeCell ref="BA24:BA25"/>
    <mergeCell ref="BB24:BB25"/>
    <mergeCell ref="BC24:BC25"/>
    <mergeCell ref="BD24:BD25"/>
    <mergeCell ref="AX14:BC14"/>
    <mergeCell ref="BD14:BD16"/>
    <mergeCell ref="AX15:AX16"/>
    <mergeCell ref="AY15:AZ15"/>
    <mergeCell ref="BA15:BC15"/>
    <mergeCell ref="BB16:BC16"/>
    <mergeCell ref="AX12:BD12"/>
    <mergeCell ref="AU32:AU33"/>
    <mergeCell ref="AV32:AV33"/>
    <mergeCell ref="AW32:AW33"/>
    <mergeCell ref="AM32:AM33"/>
    <mergeCell ref="AN32:AN33"/>
    <mergeCell ref="AO32:AO33"/>
    <mergeCell ref="AP32:AP33"/>
    <mergeCell ref="AM24:AM25"/>
    <mergeCell ref="AN24:AN25"/>
    <mergeCell ref="AO24:AO25"/>
    <mergeCell ref="AP24:AP25"/>
    <mergeCell ref="AA32:AA33"/>
    <mergeCell ref="Z17:AA17"/>
    <mergeCell ref="Y24:Y25"/>
    <mergeCell ref="AQ12:AW12"/>
    <mergeCell ref="AQ14:AV14"/>
    <mergeCell ref="AW14:AW16"/>
    <mergeCell ref="AQ15:AQ16"/>
    <mergeCell ref="AR15:AS15"/>
    <mergeCell ref="AT15:AV15"/>
    <mergeCell ref="AU16:AV16"/>
    <mergeCell ref="AU17:AV17"/>
    <mergeCell ref="AN17:AO17"/>
    <mergeCell ref="AJ14:AO14"/>
    <mergeCell ref="AP14:AP16"/>
    <mergeCell ref="AJ15:AJ16"/>
    <mergeCell ref="AK15:AL15"/>
    <mergeCell ref="AM15:AO15"/>
    <mergeCell ref="AN16:AO16"/>
    <mergeCell ref="AJ12:AP12"/>
    <mergeCell ref="AT24:AT25"/>
    <mergeCell ref="AU24:AU25"/>
    <mergeCell ref="AV24:AV25"/>
    <mergeCell ref="AW24:AW25"/>
    <mergeCell ref="AT32:AT33"/>
    <mergeCell ref="AG24:AG25"/>
    <mergeCell ref="AH24:AH25"/>
    <mergeCell ref="V12:AB12"/>
    <mergeCell ref="Z24:Z25"/>
    <mergeCell ref="AA24:AA25"/>
    <mergeCell ref="AB24:AB25"/>
    <mergeCell ref="V14:AA14"/>
    <mergeCell ref="AB14:AB16"/>
    <mergeCell ref="V15:V16"/>
    <mergeCell ref="M38:CH38"/>
    <mergeCell ref="L13:CG13"/>
    <mergeCell ref="L14:L16"/>
    <mergeCell ref="M14:M16"/>
    <mergeCell ref="O14:T14"/>
    <mergeCell ref="U14:U16"/>
    <mergeCell ref="CG14:CG16"/>
    <mergeCell ref="O15:O16"/>
    <mergeCell ref="CH13:CH16"/>
    <mergeCell ref="S16:T16"/>
    <mergeCell ref="P15:Q15"/>
    <mergeCell ref="R15:T15"/>
    <mergeCell ref="S17:T17"/>
    <mergeCell ref="CH24:CH26"/>
    <mergeCell ref="S24:S25"/>
    <mergeCell ref="T24:T25"/>
    <mergeCell ref="CH32:CH34"/>
    <mergeCell ref="T32:T33"/>
    <mergeCell ref="U32:U33"/>
    <mergeCell ref="Y32:Y33"/>
    <mergeCell ref="Z32:Z33"/>
    <mergeCell ref="AI24:AI25"/>
    <mergeCell ref="AF32:AF33"/>
    <mergeCell ref="AG32:AG33"/>
    <mergeCell ref="E30:E35"/>
    <mergeCell ref="I30:I35"/>
    <mergeCell ref="O30:CG30"/>
    <mergeCell ref="L5:T5"/>
    <mergeCell ref="O9:T9"/>
    <mergeCell ref="O10:T10"/>
    <mergeCell ref="L11:M11"/>
    <mergeCell ref="O12:U12"/>
    <mergeCell ref="O7:T7"/>
    <mergeCell ref="O8:T8"/>
    <mergeCell ref="R32:R33"/>
    <mergeCell ref="S32:S33"/>
    <mergeCell ref="AH32:AH33"/>
    <mergeCell ref="AI32:AI33"/>
    <mergeCell ref="AB32:AB33"/>
    <mergeCell ref="AC12:AI12"/>
    <mergeCell ref="AC14:AH14"/>
    <mergeCell ref="AI14:AI16"/>
    <mergeCell ref="AC15:AC16"/>
    <mergeCell ref="AD15:AE15"/>
    <mergeCell ref="AF15:AH15"/>
    <mergeCell ref="AG16:AH16"/>
    <mergeCell ref="AG17:AH17"/>
    <mergeCell ref="AF24:AF25"/>
    <mergeCell ref="F31:F34"/>
    <mergeCell ref="J31:J34"/>
    <mergeCell ref="O31:CG31"/>
    <mergeCell ref="W15:X15"/>
    <mergeCell ref="Y15:AA15"/>
    <mergeCell ref="Z16:AA16"/>
    <mergeCell ref="I22:I27"/>
    <mergeCell ref="J23:J26"/>
    <mergeCell ref="A18:A36"/>
    <mergeCell ref="O18:CG18"/>
    <mergeCell ref="B19:B36"/>
    <mergeCell ref="O19:CG19"/>
    <mergeCell ref="C20:C36"/>
    <mergeCell ref="U24:U25"/>
    <mergeCell ref="O20:CG20"/>
    <mergeCell ref="D21:D28"/>
    <mergeCell ref="O21:CG21"/>
    <mergeCell ref="E22:E27"/>
    <mergeCell ref="O22:CG22"/>
    <mergeCell ref="F23:F26"/>
    <mergeCell ref="O23:CG23"/>
    <mergeCell ref="R24:R25"/>
    <mergeCell ref="D29:D36"/>
    <mergeCell ref="O29:CG29"/>
  </mergeCells>
  <dataValidations count="10">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62 LO65562 VK65562 AFG65562 APC65562 AYY65562 BIU65562 BSQ65562 CCM65562 CMI65562 CWE65562 DGA65562 DPW65562 DZS65562 EJO65562 ETK65562 FDG65562 FNC65562 FWY65562 GGU65562 GQQ65562 HAM65562 HKI65562 HUE65562 IEA65562 INW65562 IXS65562 JHO65562 JRK65562 KBG65562 KLC65562 KUY65562 LEU65562 LOQ65562 LYM65562 MII65562 MSE65562 NCA65562 NLW65562 NVS65562 OFO65562 OPK65562 OZG65562 PJC65562 PSY65562 QCU65562 QMQ65562 QWM65562 RGI65562 RQE65562 SAA65562 SJW65562 STS65562 TDO65562 TNK65562 TXG65562 UHC65562 UQY65562 VAU65562 VKQ65562 VUM65562 WEI65562 WOE65562 WYA65562 O131098 LO131098 VK131098 AFG131098 APC131098 AYY131098 BIU131098 BSQ131098 CCM131098 CMI131098 CWE131098 DGA131098 DPW131098 DZS131098 EJO131098 ETK131098 FDG131098 FNC131098 FWY131098 GGU131098 GQQ131098 HAM131098 HKI131098 HUE131098 IEA131098 INW131098 IXS131098 JHO131098 JRK131098 KBG131098 KLC131098 KUY131098 LEU131098 LOQ131098 LYM131098 MII131098 MSE131098 NCA131098 NLW131098 NVS131098 OFO131098 OPK131098 OZG131098 PJC131098 PSY131098 QCU131098 QMQ131098 QWM131098 RGI131098 RQE131098 SAA131098 SJW131098 STS131098 TDO131098 TNK131098 TXG131098 UHC131098 UQY131098 VAU131098 VKQ131098 VUM131098 WEI131098 WOE131098 WYA131098 O196634 LO196634 VK196634 AFG196634 APC196634 AYY196634 BIU196634 BSQ196634 CCM196634 CMI196634 CWE196634 DGA196634 DPW196634 DZS196634 EJO196634 ETK196634 FDG196634 FNC196634 FWY196634 GGU196634 GQQ196634 HAM196634 HKI196634 HUE196634 IEA196634 INW196634 IXS196634 JHO196634 JRK196634 KBG196634 KLC196634 KUY196634 LEU196634 LOQ196634 LYM196634 MII196634 MSE196634 NCA196634 NLW196634 NVS196634 OFO196634 OPK196634 OZG196634 PJC196634 PSY196634 QCU196634 QMQ196634 QWM196634 RGI196634 RQE196634 SAA196634 SJW196634 STS196634 TDO196634 TNK196634 TXG196634 UHC196634 UQY196634 VAU196634 VKQ196634 VUM196634 WEI196634 WOE196634 WYA196634 O262170 LO262170 VK262170 AFG262170 APC262170 AYY262170 BIU262170 BSQ262170 CCM262170 CMI262170 CWE262170 DGA262170 DPW262170 DZS262170 EJO262170 ETK262170 FDG262170 FNC262170 FWY262170 GGU262170 GQQ262170 HAM262170 HKI262170 HUE262170 IEA262170 INW262170 IXS262170 JHO262170 JRK262170 KBG262170 KLC262170 KUY262170 LEU262170 LOQ262170 LYM262170 MII262170 MSE262170 NCA262170 NLW262170 NVS262170 OFO262170 OPK262170 OZG262170 PJC262170 PSY262170 QCU262170 QMQ262170 QWM262170 RGI262170 RQE262170 SAA262170 SJW262170 STS262170 TDO262170 TNK262170 TXG262170 UHC262170 UQY262170 VAU262170 VKQ262170 VUM262170 WEI262170 WOE262170 WYA262170 O327706 LO327706 VK327706 AFG327706 APC327706 AYY327706 BIU327706 BSQ327706 CCM327706 CMI327706 CWE327706 DGA327706 DPW327706 DZS327706 EJO327706 ETK327706 FDG327706 FNC327706 FWY327706 GGU327706 GQQ327706 HAM327706 HKI327706 HUE327706 IEA327706 INW327706 IXS327706 JHO327706 JRK327706 KBG327706 KLC327706 KUY327706 LEU327706 LOQ327706 LYM327706 MII327706 MSE327706 NCA327706 NLW327706 NVS327706 OFO327706 OPK327706 OZG327706 PJC327706 PSY327706 QCU327706 QMQ327706 QWM327706 RGI327706 RQE327706 SAA327706 SJW327706 STS327706 TDO327706 TNK327706 TXG327706 UHC327706 UQY327706 VAU327706 VKQ327706 VUM327706 WEI327706 WOE327706 WYA327706 O393242 LO393242 VK393242 AFG393242 APC393242 AYY393242 BIU393242 BSQ393242 CCM393242 CMI393242 CWE393242 DGA393242 DPW393242 DZS393242 EJO393242 ETK393242 FDG393242 FNC393242 FWY393242 GGU393242 GQQ393242 HAM393242 HKI393242 HUE393242 IEA393242 INW393242 IXS393242 JHO393242 JRK393242 KBG393242 KLC393242 KUY393242 LEU393242 LOQ393242 LYM393242 MII393242 MSE393242 NCA393242 NLW393242 NVS393242 OFO393242 OPK393242 OZG393242 PJC393242 PSY393242 QCU393242 QMQ393242 QWM393242 RGI393242 RQE393242 SAA393242 SJW393242 STS393242 TDO393242 TNK393242 TXG393242 UHC393242 UQY393242 VAU393242 VKQ393242 VUM393242 WEI393242 WOE393242 WYA393242 O458778 LO458778 VK458778 AFG458778 APC458778 AYY458778 BIU458778 BSQ458778 CCM458778 CMI458778 CWE458778 DGA458778 DPW458778 DZS458778 EJO458778 ETK458778 FDG458778 FNC458778 FWY458778 GGU458778 GQQ458778 HAM458778 HKI458778 HUE458778 IEA458778 INW458778 IXS458778 JHO458778 JRK458778 KBG458778 KLC458778 KUY458778 LEU458778 LOQ458778 LYM458778 MII458778 MSE458778 NCA458778 NLW458778 NVS458778 OFO458778 OPK458778 OZG458778 PJC458778 PSY458778 QCU458778 QMQ458778 QWM458778 RGI458778 RQE458778 SAA458778 SJW458778 STS458778 TDO458778 TNK458778 TXG458778 UHC458778 UQY458778 VAU458778 VKQ458778 VUM458778 WEI458778 WOE458778 WYA458778 O524314 LO524314 VK524314 AFG524314 APC524314 AYY524314 BIU524314 BSQ524314 CCM524314 CMI524314 CWE524314 DGA524314 DPW524314 DZS524314 EJO524314 ETK524314 FDG524314 FNC524314 FWY524314 GGU524314 GQQ524314 HAM524314 HKI524314 HUE524314 IEA524314 INW524314 IXS524314 JHO524314 JRK524314 KBG524314 KLC524314 KUY524314 LEU524314 LOQ524314 LYM524314 MII524314 MSE524314 NCA524314 NLW524314 NVS524314 OFO524314 OPK524314 OZG524314 PJC524314 PSY524314 QCU524314 QMQ524314 QWM524314 RGI524314 RQE524314 SAA524314 SJW524314 STS524314 TDO524314 TNK524314 TXG524314 UHC524314 UQY524314 VAU524314 VKQ524314 VUM524314 WEI524314 WOE524314 WYA524314 O589850 LO589850 VK589850 AFG589850 APC589850 AYY589850 BIU589850 BSQ589850 CCM589850 CMI589850 CWE589850 DGA589850 DPW589850 DZS589850 EJO589850 ETK589850 FDG589850 FNC589850 FWY589850 GGU589850 GQQ589850 HAM589850 HKI589850 HUE589850 IEA589850 INW589850 IXS589850 JHO589850 JRK589850 KBG589850 KLC589850 KUY589850 LEU589850 LOQ589850 LYM589850 MII589850 MSE589850 NCA589850 NLW589850 NVS589850 OFO589850 OPK589850 OZG589850 PJC589850 PSY589850 QCU589850 QMQ589850 QWM589850 RGI589850 RQE589850 SAA589850 SJW589850 STS589850 TDO589850 TNK589850 TXG589850 UHC589850 UQY589850 VAU589850 VKQ589850 VUM589850 WEI589850 WOE589850 WYA589850 O655386 LO655386 VK655386 AFG655386 APC655386 AYY655386 BIU655386 BSQ655386 CCM655386 CMI655386 CWE655386 DGA655386 DPW655386 DZS655386 EJO655386 ETK655386 FDG655386 FNC655386 FWY655386 GGU655386 GQQ655386 HAM655386 HKI655386 HUE655386 IEA655386 INW655386 IXS655386 JHO655386 JRK655386 KBG655386 KLC655386 KUY655386 LEU655386 LOQ655386 LYM655386 MII655386 MSE655386 NCA655386 NLW655386 NVS655386 OFO655386 OPK655386 OZG655386 PJC655386 PSY655386 QCU655386 QMQ655386 QWM655386 RGI655386 RQE655386 SAA655386 SJW655386 STS655386 TDO655386 TNK655386 TXG655386 UHC655386 UQY655386 VAU655386 VKQ655386 VUM655386 WEI655386 WOE655386 WYA655386 O720922 LO720922 VK720922 AFG720922 APC720922 AYY720922 BIU720922 BSQ720922 CCM720922 CMI720922 CWE720922 DGA720922 DPW720922 DZS720922 EJO720922 ETK720922 FDG720922 FNC720922 FWY720922 GGU720922 GQQ720922 HAM720922 HKI720922 HUE720922 IEA720922 INW720922 IXS720922 JHO720922 JRK720922 KBG720922 KLC720922 KUY720922 LEU720922 LOQ720922 LYM720922 MII720922 MSE720922 NCA720922 NLW720922 NVS720922 OFO720922 OPK720922 OZG720922 PJC720922 PSY720922 QCU720922 QMQ720922 QWM720922 RGI720922 RQE720922 SAA720922 SJW720922 STS720922 TDO720922 TNK720922 TXG720922 UHC720922 UQY720922 VAU720922 VKQ720922 VUM720922 WEI720922 WOE720922 WYA720922 O786458 LO786458 VK786458 AFG786458 APC786458 AYY786458 BIU786458 BSQ786458 CCM786458 CMI786458 CWE786458 DGA786458 DPW786458 DZS786458 EJO786458 ETK786458 FDG786458 FNC786458 FWY786458 GGU786458 GQQ786458 HAM786458 HKI786458 HUE786458 IEA786458 INW786458 IXS786458 JHO786458 JRK786458 KBG786458 KLC786458 KUY786458 LEU786458 LOQ786458 LYM786458 MII786458 MSE786458 NCA786458 NLW786458 NVS786458 OFO786458 OPK786458 OZG786458 PJC786458 PSY786458 QCU786458 QMQ786458 QWM786458 RGI786458 RQE786458 SAA786458 SJW786458 STS786458 TDO786458 TNK786458 TXG786458 UHC786458 UQY786458 VAU786458 VKQ786458 VUM786458 WEI786458 WOE786458 WYA786458 O851994 LO851994 VK851994 AFG851994 APC851994 AYY851994 BIU851994 BSQ851994 CCM851994 CMI851994 CWE851994 DGA851994 DPW851994 DZS851994 EJO851994 ETK851994 FDG851994 FNC851994 FWY851994 GGU851994 GQQ851994 HAM851994 HKI851994 HUE851994 IEA851994 INW851994 IXS851994 JHO851994 JRK851994 KBG851994 KLC851994 KUY851994 LEU851994 LOQ851994 LYM851994 MII851994 MSE851994 NCA851994 NLW851994 NVS851994 OFO851994 OPK851994 OZG851994 PJC851994 PSY851994 QCU851994 QMQ851994 QWM851994 RGI851994 RQE851994 SAA851994 SJW851994 STS851994 TDO851994 TNK851994 TXG851994 UHC851994 UQY851994 VAU851994 VKQ851994 VUM851994 WEI851994 WOE851994 WYA851994 O917530 LO917530 VK917530 AFG917530 APC917530 AYY917530 BIU917530 BSQ917530 CCM917530 CMI917530 CWE917530 DGA917530 DPW917530 DZS917530 EJO917530 ETK917530 FDG917530 FNC917530 FWY917530 GGU917530 GQQ917530 HAM917530 HKI917530 HUE917530 IEA917530 INW917530 IXS917530 JHO917530 JRK917530 KBG917530 KLC917530 KUY917530 LEU917530 LOQ917530 LYM917530 MII917530 MSE917530 NCA917530 NLW917530 NVS917530 OFO917530 OPK917530 OZG917530 PJC917530 PSY917530 QCU917530 QMQ917530 QWM917530 RGI917530 RQE917530 SAA917530 SJW917530 STS917530 TDO917530 TNK917530 TXG917530 UHC917530 UQY917530 VAU917530 VKQ917530 VUM917530 WEI917530 WOE917530 WYA917530 O983066 LO983066 VK983066 AFG983066 APC983066 AYY983066 BIU983066 BSQ983066 CCM983066 CMI983066 CWE983066 DGA983066 DPW983066 DZS983066 EJO983066 ETK983066 FDG983066 FNC983066 FWY983066 GGU983066 GQQ983066 HAM983066 HKI983066 HUE983066 IEA983066 INW983066 IXS983066 JHO983066 JRK983066 KBG983066 KLC983066 KUY983066 LEU983066 LOQ983066 LYM983066 MII983066 MSE983066 NCA983066 NLW983066 NVS983066 OFO983066 OPK983066 OZG983066 PJC983066 PSY983066 QCU983066 QMQ983066 QWM983066 RGI983066 RQE983066 SAA983066 SJW983066 STS983066 TDO983066 TNK983066 TXG983066 UHC983066 UQY983066 VAU983066 VKQ983066 VUM983066 WEI983066 WOE983066 WYA983066 O30 LV30 VR30 AFN30 APJ30 AZF30 BJB30 BSX30 CCT30 CMP30 CWL30 DGH30 DQD30 DZZ30 EJV30 ETR30 FDN30 FNJ30 FXF30 GHB30 GQX30 HAT30 HKP30 HUL30 IEH30 IOD30 IXZ30 JHV30 JRR30 KBN30 KLJ30 KVF30 LFB30 LOX30 LYT30 MIP30 MSL30 NCH30 NMD30 NVZ30 OFV30 OPR30 OZN30 PJJ30 PTF30 QDB30 QMX30 QWT30 RGP30 RQL30 SAH30 SKD30 STZ30 TDV30 TNR30 TXN30 UHJ30 URF30 VBB30 VKX30 VUT30 WEP30 WOL30 WYH30 V22 V65562 V131098 V196634 V262170 V327706 V393242 V458778 V524314 V589850 V655386 V720922 V786458 V851994 V917530 V983066 V30 AC22 AC65562 AC131098 AC196634 AC262170 AC327706 AC393242 AC458778 AC524314 AC589850 AC655386 AC720922 AC786458 AC851994 AC917530 AC983066 AC30 AJ22 AJ65562 AJ131098 AJ196634 AJ262170 AJ327706 AJ393242 AJ458778 AJ524314 AJ589850 AJ655386 AJ720922 AJ786458 AJ851994 AJ917530 AJ983066 AJ30 AQ22 AQ65562 AQ131098 AQ196634 AQ262170 AQ327706 AQ393242 AQ458778 AQ524314 AQ589850 AQ655386 AQ720922 AQ786458 AQ851994 AQ917530 AQ983066 AQ30 AX22 AX65562 AX131098 AX196634 AX262170 AX327706 AX393242 AX458778 AX524314 AX589850 AX655386 AX720922 AX786458 AX851994 AX917530 AX983066 AX30 BE22 BE65562 BE131098 BE196634 BE262170 BE327706 BE393242 BE458778 BE524314 BE589850 BE655386 BE720922 BE786458 BE851994 BE917530 BE983066 BE30 BL22 BL65562 BL131098 BL196634 BL262170 BL327706 BL393242 BL458778 BL524314 BL589850 BL655386 BL720922 BL786458 BL851994 BL917530 BL983066 BL30 BS22 BS65562 BS131098 BS196634 BS262170 BS327706 BS393242 BS458778 BS524314 BS589850 BS655386 BS720922 BS786458 BS851994 BS917530 BS983066 BS30 BZ22 BZ65562 BZ131098 BZ196634 BZ262170 BZ327706 BZ393242 BZ458778 BZ524314 BZ589850 BZ655386 BZ720922 BZ786458 BZ851994 BZ917530 BZ983066 BZ30">
      <formula1>kind_of_scheme_in</formula1>
    </dataValidation>
    <dataValidation type="textLength" operator="lessThanOrEqual" allowBlank="1" showInputMessage="1" showErrorMessage="1" errorTitle="Ошибка" error="Допускается ввод не более 900 символов!" sqref="WYI983062:WYI983069 WOM983062:WOM983069 CH65558:CH65565 LW65558:LW65565 VS65558:VS65565 AFO65558:AFO65565 APK65558:APK65565 AZG65558:AZG65565 BJC65558:BJC65565 BSY65558:BSY65565 CCU65558:CCU65565 CMQ65558:CMQ65565 CWM65558:CWM65565 DGI65558:DGI65565 DQE65558:DQE65565 EAA65558:EAA65565 EJW65558:EJW65565 ETS65558:ETS65565 FDO65558:FDO65565 FNK65558:FNK65565 FXG65558:FXG65565 GHC65558:GHC65565 GQY65558:GQY65565 HAU65558:HAU65565 HKQ65558:HKQ65565 HUM65558:HUM65565 IEI65558:IEI65565 IOE65558:IOE65565 IYA65558:IYA65565 JHW65558:JHW65565 JRS65558:JRS65565 KBO65558:KBO65565 KLK65558:KLK65565 KVG65558:KVG65565 LFC65558:LFC65565 LOY65558:LOY65565 LYU65558:LYU65565 MIQ65558:MIQ65565 MSM65558:MSM65565 NCI65558:NCI65565 NME65558:NME65565 NWA65558:NWA65565 OFW65558:OFW65565 OPS65558:OPS65565 OZO65558:OZO65565 PJK65558:PJK65565 PTG65558:PTG65565 QDC65558:QDC65565 QMY65558:QMY65565 QWU65558:QWU65565 RGQ65558:RGQ65565 RQM65558:RQM65565 SAI65558:SAI65565 SKE65558:SKE65565 SUA65558:SUA65565 TDW65558:TDW65565 TNS65558:TNS65565 TXO65558:TXO65565 UHK65558:UHK65565 URG65558:URG65565 VBC65558:VBC65565 VKY65558:VKY65565 VUU65558:VUU65565 WEQ65558:WEQ65565 WOM65558:WOM65565 WYI65558:WYI65565 CH131094:CH131101 LW131094:LW131101 VS131094:VS131101 AFO131094:AFO131101 APK131094:APK131101 AZG131094:AZG131101 BJC131094:BJC131101 BSY131094:BSY131101 CCU131094:CCU131101 CMQ131094:CMQ131101 CWM131094:CWM131101 DGI131094:DGI131101 DQE131094:DQE131101 EAA131094:EAA131101 EJW131094:EJW131101 ETS131094:ETS131101 FDO131094:FDO131101 FNK131094:FNK131101 FXG131094:FXG131101 GHC131094:GHC131101 GQY131094:GQY131101 HAU131094:HAU131101 HKQ131094:HKQ131101 HUM131094:HUM131101 IEI131094:IEI131101 IOE131094:IOE131101 IYA131094:IYA131101 JHW131094:JHW131101 JRS131094:JRS131101 KBO131094:KBO131101 KLK131094:KLK131101 KVG131094:KVG131101 LFC131094:LFC131101 LOY131094:LOY131101 LYU131094:LYU131101 MIQ131094:MIQ131101 MSM131094:MSM131101 NCI131094:NCI131101 NME131094:NME131101 NWA131094:NWA131101 OFW131094:OFW131101 OPS131094:OPS131101 OZO131094:OZO131101 PJK131094:PJK131101 PTG131094:PTG131101 QDC131094:QDC131101 QMY131094:QMY131101 QWU131094:QWU131101 RGQ131094:RGQ131101 RQM131094:RQM131101 SAI131094:SAI131101 SKE131094:SKE131101 SUA131094:SUA131101 TDW131094:TDW131101 TNS131094:TNS131101 TXO131094:TXO131101 UHK131094:UHK131101 URG131094:URG131101 VBC131094:VBC131101 VKY131094:VKY131101 VUU131094:VUU131101 WEQ131094:WEQ131101 WOM131094:WOM131101 WYI131094:WYI131101 CH196630:CH196637 LW196630:LW196637 VS196630:VS196637 AFO196630:AFO196637 APK196630:APK196637 AZG196630:AZG196637 BJC196630:BJC196637 BSY196630:BSY196637 CCU196630:CCU196637 CMQ196630:CMQ196637 CWM196630:CWM196637 DGI196630:DGI196637 DQE196630:DQE196637 EAA196630:EAA196637 EJW196630:EJW196637 ETS196630:ETS196637 FDO196630:FDO196637 FNK196630:FNK196637 FXG196630:FXG196637 GHC196630:GHC196637 GQY196630:GQY196637 HAU196630:HAU196637 HKQ196630:HKQ196637 HUM196630:HUM196637 IEI196630:IEI196637 IOE196630:IOE196637 IYA196630:IYA196637 JHW196630:JHW196637 JRS196630:JRS196637 KBO196630:KBO196637 KLK196630:KLK196637 KVG196630:KVG196637 LFC196630:LFC196637 LOY196630:LOY196637 LYU196630:LYU196637 MIQ196630:MIQ196637 MSM196630:MSM196637 NCI196630:NCI196637 NME196630:NME196637 NWA196630:NWA196637 OFW196630:OFW196637 OPS196630:OPS196637 OZO196630:OZO196637 PJK196630:PJK196637 PTG196630:PTG196637 QDC196630:QDC196637 QMY196630:QMY196637 QWU196630:QWU196637 RGQ196630:RGQ196637 RQM196630:RQM196637 SAI196630:SAI196637 SKE196630:SKE196637 SUA196630:SUA196637 TDW196630:TDW196637 TNS196630:TNS196637 TXO196630:TXO196637 UHK196630:UHK196637 URG196630:URG196637 VBC196630:VBC196637 VKY196630:VKY196637 VUU196630:VUU196637 WEQ196630:WEQ196637 WOM196630:WOM196637 WYI196630:WYI196637 CH262166:CH262173 LW262166:LW262173 VS262166:VS262173 AFO262166:AFO262173 APK262166:APK262173 AZG262166:AZG262173 BJC262166:BJC262173 BSY262166:BSY262173 CCU262166:CCU262173 CMQ262166:CMQ262173 CWM262166:CWM262173 DGI262166:DGI262173 DQE262166:DQE262173 EAA262166:EAA262173 EJW262166:EJW262173 ETS262166:ETS262173 FDO262166:FDO262173 FNK262166:FNK262173 FXG262166:FXG262173 GHC262166:GHC262173 GQY262166:GQY262173 HAU262166:HAU262173 HKQ262166:HKQ262173 HUM262166:HUM262173 IEI262166:IEI262173 IOE262166:IOE262173 IYA262166:IYA262173 JHW262166:JHW262173 JRS262166:JRS262173 KBO262166:KBO262173 KLK262166:KLK262173 KVG262166:KVG262173 LFC262166:LFC262173 LOY262166:LOY262173 LYU262166:LYU262173 MIQ262166:MIQ262173 MSM262166:MSM262173 NCI262166:NCI262173 NME262166:NME262173 NWA262166:NWA262173 OFW262166:OFW262173 OPS262166:OPS262173 OZO262166:OZO262173 PJK262166:PJK262173 PTG262166:PTG262173 QDC262166:QDC262173 QMY262166:QMY262173 QWU262166:QWU262173 RGQ262166:RGQ262173 RQM262166:RQM262173 SAI262166:SAI262173 SKE262166:SKE262173 SUA262166:SUA262173 TDW262166:TDW262173 TNS262166:TNS262173 TXO262166:TXO262173 UHK262166:UHK262173 URG262166:URG262173 VBC262166:VBC262173 VKY262166:VKY262173 VUU262166:VUU262173 WEQ262166:WEQ262173 WOM262166:WOM262173 WYI262166:WYI262173 CH327702:CH327709 LW327702:LW327709 VS327702:VS327709 AFO327702:AFO327709 APK327702:APK327709 AZG327702:AZG327709 BJC327702:BJC327709 BSY327702:BSY327709 CCU327702:CCU327709 CMQ327702:CMQ327709 CWM327702:CWM327709 DGI327702:DGI327709 DQE327702:DQE327709 EAA327702:EAA327709 EJW327702:EJW327709 ETS327702:ETS327709 FDO327702:FDO327709 FNK327702:FNK327709 FXG327702:FXG327709 GHC327702:GHC327709 GQY327702:GQY327709 HAU327702:HAU327709 HKQ327702:HKQ327709 HUM327702:HUM327709 IEI327702:IEI327709 IOE327702:IOE327709 IYA327702:IYA327709 JHW327702:JHW327709 JRS327702:JRS327709 KBO327702:KBO327709 KLK327702:KLK327709 KVG327702:KVG327709 LFC327702:LFC327709 LOY327702:LOY327709 LYU327702:LYU327709 MIQ327702:MIQ327709 MSM327702:MSM327709 NCI327702:NCI327709 NME327702:NME327709 NWA327702:NWA327709 OFW327702:OFW327709 OPS327702:OPS327709 OZO327702:OZO327709 PJK327702:PJK327709 PTG327702:PTG327709 QDC327702:QDC327709 QMY327702:QMY327709 QWU327702:QWU327709 RGQ327702:RGQ327709 RQM327702:RQM327709 SAI327702:SAI327709 SKE327702:SKE327709 SUA327702:SUA327709 TDW327702:TDW327709 TNS327702:TNS327709 TXO327702:TXO327709 UHK327702:UHK327709 URG327702:URG327709 VBC327702:VBC327709 VKY327702:VKY327709 VUU327702:VUU327709 WEQ327702:WEQ327709 WOM327702:WOM327709 WYI327702:WYI327709 CH393238:CH393245 LW393238:LW393245 VS393238:VS393245 AFO393238:AFO393245 APK393238:APK393245 AZG393238:AZG393245 BJC393238:BJC393245 BSY393238:BSY393245 CCU393238:CCU393245 CMQ393238:CMQ393245 CWM393238:CWM393245 DGI393238:DGI393245 DQE393238:DQE393245 EAA393238:EAA393245 EJW393238:EJW393245 ETS393238:ETS393245 FDO393238:FDO393245 FNK393238:FNK393245 FXG393238:FXG393245 GHC393238:GHC393245 GQY393238:GQY393245 HAU393238:HAU393245 HKQ393238:HKQ393245 HUM393238:HUM393245 IEI393238:IEI393245 IOE393238:IOE393245 IYA393238:IYA393245 JHW393238:JHW393245 JRS393238:JRS393245 KBO393238:KBO393245 KLK393238:KLK393245 KVG393238:KVG393245 LFC393238:LFC393245 LOY393238:LOY393245 LYU393238:LYU393245 MIQ393238:MIQ393245 MSM393238:MSM393245 NCI393238:NCI393245 NME393238:NME393245 NWA393238:NWA393245 OFW393238:OFW393245 OPS393238:OPS393245 OZO393238:OZO393245 PJK393238:PJK393245 PTG393238:PTG393245 QDC393238:QDC393245 QMY393238:QMY393245 QWU393238:QWU393245 RGQ393238:RGQ393245 RQM393238:RQM393245 SAI393238:SAI393245 SKE393238:SKE393245 SUA393238:SUA393245 TDW393238:TDW393245 TNS393238:TNS393245 TXO393238:TXO393245 UHK393238:UHK393245 URG393238:URG393245 VBC393238:VBC393245 VKY393238:VKY393245 VUU393238:VUU393245 WEQ393238:WEQ393245 WOM393238:WOM393245 WYI393238:WYI393245 CH458774:CH458781 LW458774:LW458781 VS458774:VS458781 AFO458774:AFO458781 APK458774:APK458781 AZG458774:AZG458781 BJC458774:BJC458781 BSY458774:BSY458781 CCU458774:CCU458781 CMQ458774:CMQ458781 CWM458774:CWM458781 DGI458774:DGI458781 DQE458774:DQE458781 EAA458774:EAA458781 EJW458774:EJW458781 ETS458774:ETS458781 FDO458774:FDO458781 FNK458774:FNK458781 FXG458774:FXG458781 GHC458774:GHC458781 GQY458774:GQY458781 HAU458774:HAU458781 HKQ458774:HKQ458781 HUM458774:HUM458781 IEI458774:IEI458781 IOE458774:IOE458781 IYA458774:IYA458781 JHW458774:JHW458781 JRS458774:JRS458781 KBO458774:KBO458781 KLK458774:KLK458781 KVG458774:KVG458781 LFC458774:LFC458781 LOY458774:LOY458781 LYU458774:LYU458781 MIQ458774:MIQ458781 MSM458774:MSM458781 NCI458774:NCI458781 NME458774:NME458781 NWA458774:NWA458781 OFW458774:OFW458781 OPS458774:OPS458781 OZO458774:OZO458781 PJK458774:PJK458781 PTG458774:PTG458781 QDC458774:QDC458781 QMY458774:QMY458781 QWU458774:QWU458781 RGQ458774:RGQ458781 RQM458774:RQM458781 SAI458774:SAI458781 SKE458774:SKE458781 SUA458774:SUA458781 TDW458774:TDW458781 TNS458774:TNS458781 TXO458774:TXO458781 UHK458774:UHK458781 URG458774:URG458781 VBC458774:VBC458781 VKY458774:VKY458781 VUU458774:VUU458781 WEQ458774:WEQ458781 WOM458774:WOM458781 WYI458774:WYI458781 CH524310:CH524317 LW524310:LW524317 VS524310:VS524317 AFO524310:AFO524317 APK524310:APK524317 AZG524310:AZG524317 BJC524310:BJC524317 BSY524310:BSY524317 CCU524310:CCU524317 CMQ524310:CMQ524317 CWM524310:CWM524317 DGI524310:DGI524317 DQE524310:DQE524317 EAA524310:EAA524317 EJW524310:EJW524317 ETS524310:ETS524317 FDO524310:FDO524317 FNK524310:FNK524317 FXG524310:FXG524317 GHC524310:GHC524317 GQY524310:GQY524317 HAU524310:HAU524317 HKQ524310:HKQ524317 HUM524310:HUM524317 IEI524310:IEI524317 IOE524310:IOE524317 IYA524310:IYA524317 JHW524310:JHW524317 JRS524310:JRS524317 KBO524310:KBO524317 KLK524310:KLK524317 KVG524310:KVG524317 LFC524310:LFC524317 LOY524310:LOY524317 LYU524310:LYU524317 MIQ524310:MIQ524317 MSM524310:MSM524317 NCI524310:NCI524317 NME524310:NME524317 NWA524310:NWA524317 OFW524310:OFW524317 OPS524310:OPS524317 OZO524310:OZO524317 PJK524310:PJK524317 PTG524310:PTG524317 QDC524310:QDC524317 QMY524310:QMY524317 QWU524310:QWU524317 RGQ524310:RGQ524317 RQM524310:RQM524317 SAI524310:SAI524317 SKE524310:SKE524317 SUA524310:SUA524317 TDW524310:TDW524317 TNS524310:TNS524317 TXO524310:TXO524317 UHK524310:UHK524317 URG524310:URG524317 VBC524310:VBC524317 VKY524310:VKY524317 VUU524310:VUU524317 WEQ524310:WEQ524317 WOM524310:WOM524317 WYI524310:WYI524317 CH589846:CH589853 LW589846:LW589853 VS589846:VS589853 AFO589846:AFO589853 APK589846:APK589853 AZG589846:AZG589853 BJC589846:BJC589853 BSY589846:BSY589853 CCU589846:CCU589853 CMQ589846:CMQ589853 CWM589846:CWM589853 DGI589846:DGI589853 DQE589846:DQE589853 EAA589846:EAA589853 EJW589846:EJW589853 ETS589846:ETS589853 FDO589846:FDO589853 FNK589846:FNK589853 FXG589846:FXG589853 GHC589846:GHC589853 GQY589846:GQY589853 HAU589846:HAU589853 HKQ589846:HKQ589853 HUM589846:HUM589853 IEI589846:IEI589853 IOE589846:IOE589853 IYA589846:IYA589853 JHW589846:JHW589853 JRS589846:JRS589853 KBO589846:KBO589853 KLK589846:KLK589853 KVG589846:KVG589853 LFC589846:LFC589853 LOY589846:LOY589853 LYU589846:LYU589853 MIQ589846:MIQ589853 MSM589846:MSM589853 NCI589846:NCI589853 NME589846:NME589853 NWA589846:NWA589853 OFW589846:OFW589853 OPS589846:OPS589853 OZO589846:OZO589853 PJK589846:PJK589853 PTG589846:PTG589853 QDC589846:QDC589853 QMY589846:QMY589853 QWU589846:QWU589853 RGQ589846:RGQ589853 RQM589846:RQM589853 SAI589846:SAI589853 SKE589846:SKE589853 SUA589846:SUA589853 TDW589846:TDW589853 TNS589846:TNS589853 TXO589846:TXO589853 UHK589846:UHK589853 URG589846:URG589853 VBC589846:VBC589853 VKY589846:VKY589853 VUU589846:VUU589853 WEQ589846:WEQ589853 WOM589846:WOM589853 WYI589846:WYI589853 CH655382:CH655389 LW655382:LW655389 VS655382:VS655389 AFO655382:AFO655389 APK655382:APK655389 AZG655382:AZG655389 BJC655382:BJC655389 BSY655382:BSY655389 CCU655382:CCU655389 CMQ655382:CMQ655389 CWM655382:CWM655389 DGI655382:DGI655389 DQE655382:DQE655389 EAA655382:EAA655389 EJW655382:EJW655389 ETS655382:ETS655389 FDO655382:FDO655389 FNK655382:FNK655389 FXG655382:FXG655389 GHC655382:GHC655389 GQY655382:GQY655389 HAU655382:HAU655389 HKQ655382:HKQ655389 HUM655382:HUM655389 IEI655382:IEI655389 IOE655382:IOE655389 IYA655382:IYA655389 JHW655382:JHW655389 JRS655382:JRS655389 KBO655382:KBO655389 KLK655382:KLK655389 KVG655382:KVG655389 LFC655382:LFC655389 LOY655382:LOY655389 LYU655382:LYU655389 MIQ655382:MIQ655389 MSM655382:MSM655389 NCI655382:NCI655389 NME655382:NME655389 NWA655382:NWA655389 OFW655382:OFW655389 OPS655382:OPS655389 OZO655382:OZO655389 PJK655382:PJK655389 PTG655382:PTG655389 QDC655382:QDC655389 QMY655382:QMY655389 QWU655382:QWU655389 RGQ655382:RGQ655389 RQM655382:RQM655389 SAI655382:SAI655389 SKE655382:SKE655389 SUA655382:SUA655389 TDW655382:TDW655389 TNS655382:TNS655389 TXO655382:TXO655389 UHK655382:UHK655389 URG655382:URG655389 VBC655382:VBC655389 VKY655382:VKY655389 VUU655382:VUU655389 WEQ655382:WEQ655389 WOM655382:WOM655389 WYI655382:WYI655389 CH720918:CH720925 LW720918:LW720925 VS720918:VS720925 AFO720918:AFO720925 APK720918:APK720925 AZG720918:AZG720925 BJC720918:BJC720925 BSY720918:BSY720925 CCU720918:CCU720925 CMQ720918:CMQ720925 CWM720918:CWM720925 DGI720918:DGI720925 DQE720918:DQE720925 EAA720918:EAA720925 EJW720918:EJW720925 ETS720918:ETS720925 FDO720918:FDO720925 FNK720918:FNK720925 FXG720918:FXG720925 GHC720918:GHC720925 GQY720918:GQY720925 HAU720918:HAU720925 HKQ720918:HKQ720925 HUM720918:HUM720925 IEI720918:IEI720925 IOE720918:IOE720925 IYA720918:IYA720925 JHW720918:JHW720925 JRS720918:JRS720925 KBO720918:KBO720925 KLK720918:KLK720925 KVG720918:KVG720925 LFC720918:LFC720925 LOY720918:LOY720925 LYU720918:LYU720925 MIQ720918:MIQ720925 MSM720918:MSM720925 NCI720918:NCI720925 NME720918:NME720925 NWA720918:NWA720925 OFW720918:OFW720925 OPS720918:OPS720925 OZO720918:OZO720925 PJK720918:PJK720925 PTG720918:PTG720925 QDC720918:QDC720925 QMY720918:QMY720925 QWU720918:QWU720925 RGQ720918:RGQ720925 RQM720918:RQM720925 SAI720918:SAI720925 SKE720918:SKE720925 SUA720918:SUA720925 TDW720918:TDW720925 TNS720918:TNS720925 TXO720918:TXO720925 UHK720918:UHK720925 URG720918:URG720925 VBC720918:VBC720925 VKY720918:VKY720925 VUU720918:VUU720925 WEQ720918:WEQ720925 WOM720918:WOM720925 WYI720918:WYI720925 CH786454:CH786461 LW786454:LW786461 VS786454:VS786461 AFO786454:AFO786461 APK786454:APK786461 AZG786454:AZG786461 BJC786454:BJC786461 BSY786454:BSY786461 CCU786454:CCU786461 CMQ786454:CMQ786461 CWM786454:CWM786461 DGI786454:DGI786461 DQE786454:DQE786461 EAA786454:EAA786461 EJW786454:EJW786461 ETS786454:ETS786461 FDO786454:FDO786461 FNK786454:FNK786461 FXG786454:FXG786461 GHC786454:GHC786461 GQY786454:GQY786461 HAU786454:HAU786461 HKQ786454:HKQ786461 HUM786454:HUM786461 IEI786454:IEI786461 IOE786454:IOE786461 IYA786454:IYA786461 JHW786454:JHW786461 JRS786454:JRS786461 KBO786454:KBO786461 KLK786454:KLK786461 KVG786454:KVG786461 LFC786454:LFC786461 LOY786454:LOY786461 LYU786454:LYU786461 MIQ786454:MIQ786461 MSM786454:MSM786461 NCI786454:NCI786461 NME786454:NME786461 NWA786454:NWA786461 OFW786454:OFW786461 OPS786454:OPS786461 OZO786454:OZO786461 PJK786454:PJK786461 PTG786454:PTG786461 QDC786454:QDC786461 QMY786454:QMY786461 QWU786454:QWU786461 RGQ786454:RGQ786461 RQM786454:RQM786461 SAI786454:SAI786461 SKE786454:SKE786461 SUA786454:SUA786461 TDW786454:TDW786461 TNS786454:TNS786461 TXO786454:TXO786461 UHK786454:UHK786461 URG786454:URG786461 VBC786454:VBC786461 VKY786454:VKY786461 VUU786454:VUU786461 WEQ786454:WEQ786461 WOM786454:WOM786461 WYI786454:WYI786461 CH851990:CH851997 LW851990:LW851997 VS851990:VS851997 AFO851990:AFO851997 APK851990:APK851997 AZG851990:AZG851997 BJC851990:BJC851997 BSY851990:BSY851997 CCU851990:CCU851997 CMQ851990:CMQ851997 CWM851990:CWM851997 DGI851990:DGI851997 DQE851990:DQE851997 EAA851990:EAA851997 EJW851990:EJW851997 ETS851990:ETS851997 FDO851990:FDO851997 FNK851990:FNK851997 FXG851990:FXG851997 GHC851990:GHC851997 GQY851990:GQY851997 HAU851990:HAU851997 HKQ851990:HKQ851997 HUM851990:HUM851997 IEI851990:IEI851997 IOE851990:IOE851997 IYA851990:IYA851997 JHW851990:JHW851997 JRS851990:JRS851997 KBO851990:KBO851997 KLK851990:KLK851997 KVG851990:KVG851997 LFC851990:LFC851997 LOY851990:LOY851997 LYU851990:LYU851997 MIQ851990:MIQ851997 MSM851990:MSM851997 NCI851990:NCI851997 NME851990:NME851997 NWA851990:NWA851997 OFW851990:OFW851997 OPS851990:OPS851997 OZO851990:OZO851997 PJK851990:PJK851997 PTG851990:PTG851997 QDC851990:QDC851997 QMY851990:QMY851997 QWU851990:QWU851997 RGQ851990:RGQ851997 RQM851990:RQM851997 SAI851990:SAI851997 SKE851990:SKE851997 SUA851990:SUA851997 TDW851990:TDW851997 TNS851990:TNS851997 TXO851990:TXO851997 UHK851990:UHK851997 URG851990:URG851997 VBC851990:VBC851997 VKY851990:VKY851997 VUU851990:VUU851997 WEQ851990:WEQ851997 WOM851990:WOM851997 WYI851990:WYI851997 CH917526:CH917533 LW917526:LW917533 VS917526:VS917533 AFO917526:AFO917533 APK917526:APK917533 AZG917526:AZG917533 BJC917526:BJC917533 BSY917526:BSY917533 CCU917526:CCU917533 CMQ917526:CMQ917533 CWM917526:CWM917533 DGI917526:DGI917533 DQE917526:DQE917533 EAA917526:EAA917533 EJW917526:EJW917533 ETS917526:ETS917533 FDO917526:FDO917533 FNK917526:FNK917533 FXG917526:FXG917533 GHC917526:GHC917533 GQY917526:GQY917533 HAU917526:HAU917533 HKQ917526:HKQ917533 HUM917526:HUM917533 IEI917526:IEI917533 IOE917526:IOE917533 IYA917526:IYA917533 JHW917526:JHW917533 JRS917526:JRS917533 KBO917526:KBO917533 KLK917526:KLK917533 KVG917526:KVG917533 LFC917526:LFC917533 LOY917526:LOY917533 LYU917526:LYU917533 MIQ917526:MIQ917533 MSM917526:MSM917533 NCI917526:NCI917533 NME917526:NME917533 NWA917526:NWA917533 OFW917526:OFW917533 OPS917526:OPS917533 OZO917526:OZO917533 PJK917526:PJK917533 PTG917526:PTG917533 QDC917526:QDC917533 QMY917526:QMY917533 QWU917526:QWU917533 RGQ917526:RGQ917533 RQM917526:RQM917533 SAI917526:SAI917533 SKE917526:SKE917533 SUA917526:SUA917533 TDW917526:TDW917533 TNS917526:TNS917533 TXO917526:TXO917533 UHK917526:UHK917533 URG917526:URG917533 VBC917526:VBC917533 VKY917526:VKY917533 VUU917526:VUU917533 WEQ917526:WEQ917533 WOM917526:WOM917533 WYI917526:WYI917533 CH983062:CH983069 LW983062:LW983069 VS983062:VS983069 AFO983062:AFO983069 APK983062:APK983069 AZG983062:AZG983069 BJC983062:BJC983069 BSY983062:BSY983069 CCU983062:CCU983069 CMQ983062:CMQ983069 CWM983062:CWM983069 DGI983062:DGI983069 DQE983062:DQE983069 EAA983062:EAA983069 EJW983062:EJW983069 ETS983062:ETS983069 FDO983062:FDO983069 FNK983062:FNK983069 FXG983062:FXG983069 GHC983062:GHC983069 GQY983062:GQY983069 HAU983062:HAU983069 HKQ983062:HKQ983069 HUM983062:HUM983069 IEI983062:IEI983069 IOE983062:IOE983069 IYA983062:IYA983069 JHW983062:JHW983069 JRS983062:JRS983069 KBO983062:KBO983069 KLK983062:KLK983069 KVG983062:KVG983069 LFC983062:LFC983069 LOY983062:LOY983069 LYU983062:LYU983069 MIQ983062:MIQ983069 MSM983062:MSM983069 NCI983062:NCI983069 NME983062:NME983069 NWA983062:NWA983069 OFW983062:OFW983069 OPS983062:OPS983069 OZO983062:OZO983069 PJK983062:PJK983069 PTG983062:PTG983069 QDC983062:QDC983069 QMY983062:QMY983069 QWU983062:QWU983069 RGQ983062:RGQ983069 RQM983062:RQM983069 SAI983062:SAI983069 SKE983062:SKE983069 SUA983062:SUA983069 TDW983062:TDW983069 TNS983062:TNS983069 TXO983062:TXO983069 UHK983062:UHK983069 URG983062:URG983069 VBC983062:VBC983069 VKY983062:VKY983069 VUU983062:VUU983069 WEQ983062:WEQ983069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WYP29:WYP33 MD29:MD33 VZ29:VZ33 AFV29:AFV33 APR29:APR33 AZN29:AZN33 BJJ29:BJJ33 BTF29:BTF33 CDB29:CDB33 CMX29:CMX33 CWT29:CWT33 DGP29:DGP33 DQL29:DQL33 EAH29:EAH33 EKD29:EKD33 ETZ29:ETZ33 FDV29:FDV33 FNR29:FNR33 FXN29:FXN33 GHJ29:GHJ33 GRF29:GRF33 HBB29:HBB33 HKX29:HKX33 HUT29:HUT33 IEP29:IEP33 IOL29:IOL33 IYH29:IYH33 JID29:JID33 JRZ29:JRZ33 KBV29:KBV33 KLR29:KLR33 KVN29:KVN33 LFJ29:LFJ33 LPF29:LPF33 LZB29:LZB33 MIX29:MIX33 MST29:MST33 NCP29:NCP33 NML29:NML33 NWH29:NWH33 OGD29:OGD33 OPZ29:OPZ33 OZV29:OZV33 PJR29:PJR33 PTN29:PTN33 QDJ29:QDJ33 QNF29:QNF33 QXB29:QXB33 RGX29:RGX33 RQT29:RQT33 SAP29:SAP33 SKL29:SKL33 SUH29:SUH33 TED29:TED33 TNZ29:TNZ33 TXV29:TXV33 UHR29:UHR33 URN29:URN33 VBJ29:VBJ33 VLF29:VLF33 VVB29:VVB33 WEX29:WEX33 WOT29:WOT33">
      <formula1>900</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63:LV65563 VK65563:VR65563 AFG65563:AFN65563 APC65563:APJ65563 AYY65563:AZF65563 BIU65563:BJB65563 BSQ65563:BSX65563 CCM65563:CCT65563 CMI65563:CMP65563 CWE65563:CWL65563 DGA65563:DGH65563 DPW65563:DQD65563 DZS65563:DZZ65563 EJO65563:EJV65563 ETK65563:ETR65563 FDG65563:FDN65563 FNC65563:FNJ65563 FWY65563:FXF65563 GGU65563:GHB65563 GQQ65563:GQX65563 HAM65563:HAT65563 HKI65563:HKP65563 HUE65563:HUL65563 IEA65563:IEH65563 INW65563:IOD65563 IXS65563:IXZ65563 JHO65563:JHV65563 JRK65563:JRR65563 KBG65563:KBN65563 KLC65563:KLJ65563 KUY65563:KVF65563 LEU65563:LFB65563 LOQ65563:LOX65563 LYM65563:LYT65563 MII65563:MIP65563 MSE65563:MSL65563 NCA65563:NCH65563 NLW65563:NMD65563 NVS65563:NVZ65563 OFO65563:OFV65563 OPK65563:OPR65563 OZG65563:OZN65563 PJC65563:PJJ65563 PSY65563:PTF65563 QCU65563:QDB65563 QMQ65563:QMX65563 QWM65563:QWT65563 RGI65563:RGP65563 RQE65563:RQL65563 SAA65563:SAH65563 SJW65563:SKD65563 STS65563:STZ65563 TDO65563:TDV65563 TNK65563:TNR65563 TXG65563:TXN65563 UHC65563:UHJ65563 UQY65563:URF65563 VAU65563:VBB65563 VKQ65563:VKX65563 VUM65563:VUT65563 WEI65563:WEP65563 WOE65563:WOL65563 WYA65563:WYH65563 LO131099:LV131099 VK131099:VR131099 AFG131099:AFN131099 APC131099:APJ131099 AYY131099:AZF131099 BIU131099:BJB131099 BSQ131099:BSX131099 CCM131099:CCT131099 CMI131099:CMP131099 CWE131099:CWL131099 DGA131099:DGH131099 DPW131099:DQD131099 DZS131099:DZZ131099 EJO131099:EJV131099 ETK131099:ETR131099 FDG131099:FDN131099 FNC131099:FNJ131099 FWY131099:FXF131099 GGU131099:GHB131099 GQQ131099:GQX131099 HAM131099:HAT131099 HKI131099:HKP131099 HUE131099:HUL131099 IEA131099:IEH131099 INW131099:IOD131099 IXS131099:IXZ131099 JHO131099:JHV131099 JRK131099:JRR131099 KBG131099:KBN131099 KLC131099:KLJ131099 KUY131099:KVF131099 LEU131099:LFB131099 LOQ131099:LOX131099 LYM131099:LYT131099 MII131099:MIP131099 MSE131099:MSL131099 NCA131099:NCH131099 NLW131099:NMD131099 NVS131099:NVZ131099 OFO131099:OFV131099 OPK131099:OPR131099 OZG131099:OZN131099 PJC131099:PJJ131099 PSY131099:PTF131099 QCU131099:QDB131099 QMQ131099:QMX131099 QWM131099:QWT131099 RGI131099:RGP131099 RQE131099:RQL131099 SAA131099:SAH131099 SJW131099:SKD131099 STS131099:STZ131099 TDO131099:TDV131099 TNK131099:TNR131099 TXG131099:TXN131099 UHC131099:UHJ131099 UQY131099:URF131099 VAU131099:VBB131099 VKQ131099:VKX131099 VUM131099:VUT131099 WEI131099:WEP131099 WOE131099:WOL131099 WYA131099:WYH131099 LO196635:LV196635 VK196635:VR196635 AFG196635:AFN196635 APC196635:APJ196635 AYY196635:AZF196635 BIU196635:BJB196635 BSQ196635:BSX196635 CCM196635:CCT196635 CMI196635:CMP196635 CWE196635:CWL196635 DGA196635:DGH196635 DPW196635:DQD196635 DZS196635:DZZ196635 EJO196635:EJV196635 ETK196635:ETR196635 FDG196635:FDN196635 FNC196635:FNJ196635 FWY196635:FXF196635 GGU196635:GHB196635 GQQ196635:GQX196635 HAM196635:HAT196635 HKI196635:HKP196635 HUE196635:HUL196635 IEA196635:IEH196635 INW196635:IOD196635 IXS196635:IXZ196635 JHO196635:JHV196635 JRK196635:JRR196635 KBG196635:KBN196635 KLC196635:KLJ196635 KUY196635:KVF196635 LEU196635:LFB196635 LOQ196635:LOX196635 LYM196635:LYT196635 MII196635:MIP196635 MSE196635:MSL196635 NCA196635:NCH196635 NLW196635:NMD196635 NVS196635:NVZ196635 OFO196635:OFV196635 OPK196635:OPR196635 OZG196635:OZN196635 PJC196635:PJJ196635 PSY196635:PTF196635 QCU196635:QDB196635 QMQ196635:QMX196635 QWM196635:QWT196635 RGI196635:RGP196635 RQE196635:RQL196635 SAA196635:SAH196635 SJW196635:SKD196635 STS196635:STZ196635 TDO196635:TDV196635 TNK196635:TNR196635 TXG196635:TXN196635 UHC196635:UHJ196635 UQY196635:URF196635 VAU196635:VBB196635 VKQ196635:VKX196635 VUM196635:VUT196635 WEI196635:WEP196635 WOE196635:WOL196635 WYA196635:WYH196635 LO262171:LV262171 VK262171:VR262171 AFG262171:AFN262171 APC262171:APJ262171 AYY262171:AZF262171 BIU262171:BJB262171 BSQ262171:BSX262171 CCM262171:CCT262171 CMI262171:CMP262171 CWE262171:CWL262171 DGA262171:DGH262171 DPW262171:DQD262171 DZS262171:DZZ262171 EJO262171:EJV262171 ETK262171:ETR262171 FDG262171:FDN262171 FNC262171:FNJ262171 FWY262171:FXF262171 GGU262171:GHB262171 GQQ262171:GQX262171 HAM262171:HAT262171 HKI262171:HKP262171 HUE262171:HUL262171 IEA262171:IEH262171 INW262171:IOD262171 IXS262171:IXZ262171 JHO262171:JHV262171 JRK262171:JRR262171 KBG262171:KBN262171 KLC262171:KLJ262171 KUY262171:KVF262171 LEU262171:LFB262171 LOQ262171:LOX262171 LYM262171:LYT262171 MII262171:MIP262171 MSE262171:MSL262171 NCA262171:NCH262171 NLW262171:NMD262171 NVS262171:NVZ262171 OFO262171:OFV262171 OPK262171:OPR262171 OZG262171:OZN262171 PJC262171:PJJ262171 PSY262171:PTF262171 QCU262171:QDB262171 QMQ262171:QMX262171 QWM262171:QWT262171 RGI262171:RGP262171 RQE262171:RQL262171 SAA262171:SAH262171 SJW262171:SKD262171 STS262171:STZ262171 TDO262171:TDV262171 TNK262171:TNR262171 TXG262171:TXN262171 UHC262171:UHJ262171 UQY262171:URF262171 VAU262171:VBB262171 VKQ262171:VKX262171 VUM262171:VUT262171 WEI262171:WEP262171 WOE262171:WOL262171 WYA262171:WYH262171 LO327707:LV327707 VK327707:VR327707 AFG327707:AFN327707 APC327707:APJ327707 AYY327707:AZF327707 BIU327707:BJB327707 BSQ327707:BSX327707 CCM327707:CCT327707 CMI327707:CMP327707 CWE327707:CWL327707 DGA327707:DGH327707 DPW327707:DQD327707 DZS327707:DZZ327707 EJO327707:EJV327707 ETK327707:ETR327707 FDG327707:FDN327707 FNC327707:FNJ327707 FWY327707:FXF327707 GGU327707:GHB327707 GQQ327707:GQX327707 HAM327707:HAT327707 HKI327707:HKP327707 HUE327707:HUL327707 IEA327707:IEH327707 INW327707:IOD327707 IXS327707:IXZ327707 JHO327707:JHV327707 JRK327707:JRR327707 KBG327707:KBN327707 KLC327707:KLJ327707 KUY327707:KVF327707 LEU327707:LFB327707 LOQ327707:LOX327707 LYM327707:LYT327707 MII327707:MIP327707 MSE327707:MSL327707 NCA327707:NCH327707 NLW327707:NMD327707 NVS327707:NVZ327707 OFO327707:OFV327707 OPK327707:OPR327707 OZG327707:OZN327707 PJC327707:PJJ327707 PSY327707:PTF327707 QCU327707:QDB327707 QMQ327707:QMX327707 QWM327707:QWT327707 RGI327707:RGP327707 RQE327707:RQL327707 SAA327707:SAH327707 SJW327707:SKD327707 STS327707:STZ327707 TDO327707:TDV327707 TNK327707:TNR327707 TXG327707:TXN327707 UHC327707:UHJ327707 UQY327707:URF327707 VAU327707:VBB327707 VKQ327707:VKX327707 VUM327707:VUT327707 WEI327707:WEP327707 WOE327707:WOL327707 WYA327707:WYH327707 LO393243:LV393243 VK393243:VR393243 AFG393243:AFN393243 APC393243:APJ393243 AYY393243:AZF393243 BIU393243:BJB393243 BSQ393243:BSX393243 CCM393243:CCT393243 CMI393243:CMP393243 CWE393243:CWL393243 DGA393243:DGH393243 DPW393243:DQD393243 DZS393243:DZZ393243 EJO393243:EJV393243 ETK393243:ETR393243 FDG393243:FDN393243 FNC393243:FNJ393243 FWY393243:FXF393243 GGU393243:GHB393243 GQQ393243:GQX393243 HAM393243:HAT393243 HKI393243:HKP393243 HUE393243:HUL393243 IEA393243:IEH393243 INW393243:IOD393243 IXS393243:IXZ393243 JHO393243:JHV393243 JRK393243:JRR393243 KBG393243:KBN393243 KLC393243:KLJ393243 KUY393243:KVF393243 LEU393243:LFB393243 LOQ393243:LOX393243 LYM393243:LYT393243 MII393243:MIP393243 MSE393243:MSL393243 NCA393243:NCH393243 NLW393243:NMD393243 NVS393243:NVZ393243 OFO393243:OFV393243 OPK393243:OPR393243 OZG393243:OZN393243 PJC393243:PJJ393243 PSY393243:PTF393243 QCU393243:QDB393243 QMQ393243:QMX393243 QWM393243:QWT393243 RGI393243:RGP393243 RQE393243:RQL393243 SAA393243:SAH393243 SJW393243:SKD393243 STS393243:STZ393243 TDO393243:TDV393243 TNK393243:TNR393243 TXG393243:TXN393243 UHC393243:UHJ393243 UQY393243:URF393243 VAU393243:VBB393243 VKQ393243:VKX393243 VUM393243:VUT393243 WEI393243:WEP393243 WOE393243:WOL393243 WYA393243:WYH393243 LO458779:LV458779 VK458779:VR458779 AFG458779:AFN458779 APC458779:APJ458779 AYY458779:AZF458779 BIU458779:BJB458779 BSQ458779:BSX458779 CCM458779:CCT458779 CMI458779:CMP458779 CWE458779:CWL458779 DGA458779:DGH458779 DPW458779:DQD458779 DZS458779:DZZ458779 EJO458779:EJV458779 ETK458779:ETR458779 FDG458779:FDN458779 FNC458779:FNJ458779 FWY458779:FXF458779 GGU458779:GHB458779 GQQ458779:GQX458779 HAM458779:HAT458779 HKI458779:HKP458779 HUE458779:HUL458779 IEA458779:IEH458779 INW458779:IOD458779 IXS458779:IXZ458779 JHO458779:JHV458779 JRK458779:JRR458779 KBG458779:KBN458779 KLC458779:KLJ458779 KUY458779:KVF458779 LEU458779:LFB458779 LOQ458779:LOX458779 LYM458779:LYT458779 MII458779:MIP458779 MSE458779:MSL458779 NCA458779:NCH458779 NLW458779:NMD458779 NVS458779:NVZ458779 OFO458779:OFV458779 OPK458779:OPR458779 OZG458779:OZN458779 PJC458779:PJJ458779 PSY458779:PTF458779 QCU458779:QDB458779 QMQ458779:QMX458779 QWM458779:QWT458779 RGI458779:RGP458779 RQE458779:RQL458779 SAA458779:SAH458779 SJW458779:SKD458779 STS458779:STZ458779 TDO458779:TDV458779 TNK458779:TNR458779 TXG458779:TXN458779 UHC458779:UHJ458779 UQY458779:URF458779 VAU458779:VBB458779 VKQ458779:VKX458779 VUM458779:VUT458779 WEI458779:WEP458779 WOE458779:WOL458779 WYA458779:WYH458779 LO524315:LV524315 VK524315:VR524315 AFG524315:AFN524315 APC524315:APJ524315 AYY524315:AZF524315 BIU524315:BJB524315 BSQ524315:BSX524315 CCM524315:CCT524315 CMI524315:CMP524315 CWE524315:CWL524315 DGA524315:DGH524315 DPW524315:DQD524315 DZS524315:DZZ524315 EJO524315:EJV524315 ETK524315:ETR524315 FDG524315:FDN524315 FNC524315:FNJ524315 FWY524315:FXF524315 GGU524315:GHB524315 GQQ524315:GQX524315 HAM524315:HAT524315 HKI524315:HKP524315 HUE524315:HUL524315 IEA524315:IEH524315 INW524315:IOD524315 IXS524315:IXZ524315 JHO524315:JHV524315 JRK524315:JRR524315 KBG524315:KBN524315 KLC524315:KLJ524315 KUY524315:KVF524315 LEU524315:LFB524315 LOQ524315:LOX524315 LYM524315:LYT524315 MII524315:MIP524315 MSE524315:MSL524315 NCA524315:NCH524315 NLW524315:NMD524315 NVS524315:NVZ524315 OFO524315:OFV524315 OPK524315:OPR524315 OZG524315:OZN524315 PJC524315:PJJ524315 PSY524315:PTF524315 QCU524315:QDB524315 QMQ524315:QMX524315 QWM524315:QWT524315 RGI524315:RGP524315 RQE524315:RQL524315 SAA524315:SAH524315 SJW524315:SKD524315 STS524315:STZ524315 TDO524315:TDV524315 TNK524315:TNR524315 TXG524315:TXN524315 UHC524315:UHJ524315 UQY524315:URF524315 VAU524315:VBB524315 VKQ524315:VKX524315 VUM524315:VUT524315 WEI524315:WEP524315 WOE524315:WOL524315 WYA524315:WYH524315 LO589851:LV589851 VK589851:VR589851 AFG589851:AFN589851 APC589851:APJ589851 AYY589851:AZF589851 BIU589851:BJB589851 BSQ589851:BSX589851 CCM589851:CCT589851 CMI589851:CMP589851 CWE589851:CWL589851 DGA589851:DGH589851 DPW589851:DQD589851 DZS589851:DZZ589851 EJO589851:EJV589851 ETK589851:ETR589851 FDG589851:FDN589851 FNC589851:FNJ589851 FWY589851:FXF589851 GGU589851:GHB589851 GQQ589851:GQX589851 HAM589851:HAT589851 HKI589851:HKP589851 HUE589851:HUL589851 IEA589851:IEH589851 INW589851:IOD589851 IXS589851:IXZ589851 JHO589851:JHV589851 JRK589851:JRR589851 KBG589851:KBN589851 KLC589851:KLJ589851 KUY589851:KVF589851 LEU589851:LFB589851 LOQ589851:LOX589851 LYM589851:LYT589851 MII589851:MIP589851 MSE589851:MSL589851 NCA589851:NCH589851 NLW589851:NMD589851 NVS589851:NVZ589851 OFO589851:OFV589851 OPK589851:OPR589851 OZG589851:OZN589851 PJC589851:PJJ589851 PSY589851:PTF589851 QCU589851:QDB589851 QMQ589851:QMX589851 QWM589851:QWT589851 RGI589851:RGP589851 RQE589851:RQL589851 SAA589851:SAH589851 SJW589851:SKD589851 STS589851:STZ589851 TDO589851:TDV589851 TNK589851:TNR589851 TXG589851:TXN589851 UHC589851:UHJ589851 UQY589851:URF589851 VAU589851:VBB589851 VKQ589851:VKX589851 VUM589851:VUT589851 WEI589851:WEP589851 WOE589851:WOL589851 WYA589851:WYH589851 LO655387:LV655387 VK655387:VR655387 AFG655387:AFN655387 APC655387:APJ655387 AYY655387:AZF655387 BIU655387:BJB655387 BSQ655387:BSX655387 CCM655387:CCT655387 CMI655387:CMP655387 CWE655387:CWL655387 DGA655387:DGH655387 DPW655387:DQD655387 DZS655387:DZZ655387 EJO655387:EJV655387 ETK655387:ETR655387 FDG655387:FDN655387 FNC655387:FNJ655387 FWY655387:FXF655387 GGU655387:GHB655387 GQQ655387:GQX655387 HAM655387:HAT655387 HKI655387:HKP655387 HUE655387:HUL655387 IEA655387:IEH655387 INW655387:IOD655387 IXS655387:IXZ655387 JHO655387:JHV655387 JRK655387:JRR655387 KBG655387:KBN655387 KLC655387:KLJ655387 KUY655387:KVF655387 LEU655387:LFB655387 LOQ655387:LOX655387 LYM655387:LYT655387 MII655387:MIP655387 MSE655387:MSL655387 NCA655387:NCH655387 NLW655387:NMD655387 NVS655387:NVZ655387 OFO655387:OFV655387 OPK655387:OPR655387 OZG655387:OZN655387 PJC655387:PJJ655387 PSY655387:PTF655387 QCU655387:QDB655387 QMQ655387:QMX655387 QWM655387:QWT655387 RGI655387:RGP655387 RQE655387:RQL655387 SAA655387:SAH655387 SJW655387:SKD655387 STS655387:STZ655387 TDO655387:TDV655387 TNK655387:TNR655387 TXG655387:TXN655387 UHC655387:UHJ655387 UQY655387:URF655387 VAU655387:VBB655387 VKQ655387:VKX655387 VUM655387:VUT655387 WEI655387:WEP655387 WOE655387:WOL655387 WYA655387:WYH655387 LO720923:LV720923 VK720923:VR720923 AFG720923:AFN720923 APC720923:APJ720923 AYY720923:AZF720923 BIU720923:BJB720923 BSQ720923:BSX720923 CCM720923:CCT720923 CMI720923:CMP720923 CWE720923:CWL720923 DGA720923:DGH720923 DPW720923:DQD720923 DZS720923:DZZ720923 EJO720923:EJV720923 ETK720923:ETR720923 FDG720923:FDN720923 FNC720923:FNJ720923 FWY720923:FXF720923 GGU720923:GHB720923 GQQ720923:GQX720923 HAM720923:HAT720923 HKI720923:HKP720923 HUE720923:HUL720923 IEA720923:IEH720923 INW720923:IOD720923 IXS720923:IXZ720923 JHO720923:JHV720923 JRK720923:JRR720923 KBG720923:KBN720923 KLC720923:KLJ720923 KUY720923:KVF720923 LEU720923:LFB720923 LOQ720923:LOX720923 LYM720923:LYT720923 MII720923:MIP720923 MSE720923:MSL720923 NCA720923:NCH720923 NLW720923:NMD720923 NVS720923:NVZ720923 OFO720923:OFV720923 OPK720923:OPR720923 OZG720923:OZN720923 PJC720923:PJJ720923 PSY720923:PTF720923 QCU720923:QDB720923 QMQ720923:QMX720923 QWM720923:QWT720923 RGI720923:RGP720923 RQE720923:RQL720923 SAA720923:SAH720923 SJW720923:SKD720923 STS720923:STZ720923 TDO720923:TDV720923 TNK720923:TNR720923 TXG720923:TXN720923 UHC720923:UHJ720923 UQY720923:URF720923 VAU720923:VBB720923 VKQ720923:VKX720923 VUM720923:VUT720923 WEI720923:WEP720923 WOE720923:WOL720923 WYA720923:WYH720923 LO786459:LV786459 VK786459:VR786459 AFG786459:AFN786459 APC786459:APJ786459 AYY786459:AZF786459 BIU786459:BJB786459 BSQ786459:BSX786459 CCM786459:CCT786459 CMI786459:CMP786459 CWE786459:CWL786459 DGA786459:DGH786459 DPW786459:DQD786459 DZS786459:DZZ786459 EJO786459:EJV786459 ETK786459:ETR786459 FDG786459:FDN786459 FNC786459:FNJ786459 FWY786459:FXF786459 GGU786459:GHB786459 GQQ786459:GQX786459 HAM786459:HAT786459 HKI786459:HKP786459 HUE786459:HUL786459 IEA786459:IEH786459 INW786459:IOD786459 IXS786459:IXZ786459 JHO786459:JHV786459 JRK786459:JRR786459 KBG786459:KBN786459 KLC786459:KLJ786459 KUY786459:KVF786459 LEU786459:LFB786459 LOQ786459:LOX786459 LYM786459:LYT786459 MII786459:MIP786459 MSE786459:MSL786459 NCA786459:NCH786459 NLW786459:NMD786459 NVS786459:NVZ786459 OFO786459:OFV786459 OPK786459:OPR786459 OZG786459:OZN786459 PJC786459:PJJ786459 PSY786459:PTF786459 QCU786459:QDB786459 QMQ786459:QMX786459 QWM786459:QWT786459 RGI786459:RGP786459 RQE786459:RQL786459 SAA786459:SAH786459 SJW786459:SKD786459 STS786459:STZ786459 TDO786459:TDV786459 TNK786459:TNR786459 TXG786459:TXN786459 UHC786459:UHJ786459 UQY786459:URF786459 VAU786459:VBB786459 VKQ786459:VKX786459 VUM786459:VUT786459 WEI786459:WEP786459 WOE786459:WOL786459 WYA786459:WYH786459 LO851995:LV851995 VK851995:VR851995 AFG851995:AFN851995 APC851995:APJ851995 AYY851995:AZF851995 BIU851995:BJB851995 BSQ851995:BSX851995 CCM851995:CCT851995 CMI851995:CMP851995 CWE851995:CWL851995 DGA851995:DGH851995 DPW851995:DQD851995 DZS851995:DZZ851995 EJO851995:EJV851995 ETK851995:ETR851995 FDG851995:FDN851995 FNC851995:FNJ851995 FWY851995:FXF851995 GGU851995:GHB851995 GQQ851995:GQX851995 HAM851995:HAT851995 HKI851995:HKP851995 HUE851995:HUL851995 IEA851995:IEH851995 INW851995:IOD851995 IXS851995:IXZ851995 JHO851995:JHV851995 JRK851995:JRR851995 KBG851995:KBN851995 KLC851995:KLJ851995 KUY851995:KVF851995 LEU851995:LFB851995 LOQ851995:LOX851995 LYM851995:LYT851995 MII851995:MIP851995 MSE851995:MSL851995 NCA851995:NCH851995 NLW851995:NMD851995 NVS851995:NVZ851995 OFO851995:OFV851995 OPK851995:OPR851995 OZG851995:OZN851995 PJC851995:PJJ851995 PSY851995:PTF851995 QCU851995:QDB851995 QMQ851995:QMX851995 QWM851995:QWT851995 RGI851995:RGP851995 RQE851995:RQL851995 SAA851995:SAH851995 SJW851995:SKD851995 STS851995:STZ851995 TDO851995:TDV851995 TNK851995:TNR851995 TXG851995:TXN851995 UHC851995:UHJ851995 UQY851995:URF851995 VAU851995:VBB851995 VKQ851995:VKX851995 VUM851995:VUT851995 WEI851995:WEP851995 WOE851995:WOL851995 WYA851995:WYH851995 LO917531:LV917531 VK917531:VR917531 AFG917531:AFN917531 APC917531:APJ917531 AYY917531:AZF917531 BIU917531:BJB917531 BSQ917531:BSX917531 CCM917531:CCT917531 CMI917531:CMP917531 CWE917531:CWL917531 DGA917531:DGH917531 DPW917531:DQD917531 DZS917531:DZZ917531 EJO917531:EJV917531 ETK917531:ETR917531 FDG917531:FDN917531 FNC917531:FNJ917531 FWY917531:FXF917531 GGU917531:GHB917531 GQQ917531:GQX917531 HAM917531:HAT917531 HKI917531:HKP917531 HUE917531:HUL917531 IEA917531:IEH917531 INW917531:IOD917531 IXS917531:IXZ917531 JHO917531:JHV917531 JRK917531:JRR917531 KBG917531:KBN917531 KLC917531:KLJ917531 KUY917531:KVF917531 LEU917531:LFB917531 LOQ917531:LOX917531 LYM917531:LYT917531 MII917531:MIP917531 MSE917531:MSL917531 NCA917531:NCH917531 NLW917531:NMD917531 NVS917531:NVZ917531 OFO917531:OFV917531 OPK917531:OPR917531 OZG917531:OZN917531 PJC917531:PJJ917531 PSY917531:PTF917531 QCU917531:QDB917531 QMQ917531:QMX917531 QWM917531:QWT917531 RGI917531:RGP917531 RQE917531:RQL917531 SAA917531:SAH917531 SJW917531:SKD917531 STS917531:STZ917531 TDO917531:TDV917531 TNK917531:TNR917531 TXG917531:TXN917531 UHC917531:UHJ917531 UQY917531:URF917531 VAU917531:VBB917531 VKQ917531:VKX917531 VUM917531:VUT917531 WEI917531:WEP917531 WOE917531:WOL917531 WYA917531:WYH917531 WYA983067:WYH983067 LO983067:LV983067 VK983067:VR983067 AFG983067:AFN983067 APC983067:APJ983067 AYY983067:AZF983067 BIU983067:BJB983067 BSQ983067:BSX983067 CCM983067:CCT983067 CMI983067:CMP983067 CWE983067:CWL983067 DGA983067:DGH983067 DPW983067:DQD983067 DZS983067:DZZ983067 EJO983067:EJV983067 ETK983067:ETR983067 FDG983067:FDN983067 FNC983067:FNJ983067 FWY983067:FXF983067 GGU983067:GHB983067 GQQ983067:GQX983067 HAM983067:HAT983067 HKI983067:HKP983067 HUE983067:HUL983067 IEA983067:IEH983067 INW983067:IOD983067 IXS983067:IXZ983067 JHO983067:JHV983067 JRK983067:JRR983067 KBG983067:KBN983067 KLC983067:KLJ983067 KUY983067:KVF983067 LEU983067:LFB983067 LOQ983067:LOX983067 LYM983067:LYT983067 MII983067:MIP983067 MSE983067:MSL983067 NCA983067:NCH983067 NLW983067:NMD983067 NVS983067:NVZ983067 OFO983067:OFV983067 OPK983067:OPR983067 OZG983067:OZN983067 PJC983067:PJJ983067 PSY983067:PTF983067 QCU983067:QDB983067 QMQ983067:QMX983067 QWM983067:QWT983067 RGI983067:RGP983067 RQE983067:RQL983067 SAA983067:SAH983067 SJW983067:SKD983067 STS983067:STZ983067 TDO983067:TDV983067 TNK983067:TNR983067 TXG983067:TXN983067 UHC983067:UHJ983067 UQY983067:URF983067 VAU983067:VBB983067 VKQ983067:VKX983067 VUM983067:VUT983067 WEI983067:WEP983067 WOE983067:WOL983067 WYH31:WYO31 LV31:MC31 VR31:VY31 AFN31:AFU31 APJ31:APQ31 AZF31:AZM31 BJB31:BJI31 BSX31:BTE31 CCT31:CDA31 CMP31:CMW31 CWL31:CWS31 DGH31:DGO31 DQD31:DQK31 DZZ31:EAG31 EJV31:EKC31 ETR31:ETY31 FDN31:FDU31 FNJ31:FNQ31 FXF31:FXM31 GHB31:GHI31 GQX31:GRE31 HAT31:HBA31 HKP31:HKW31 HUL31:HUS31 IEH31:IEO31 IOD31:IOK31 IXZ31:IYG31 JHV31:JIC31 JRR31:JRY31 KBN31:KBU31 KLJ31:KLQ31 KVF31:KVM31 LFB31:LFI31 LOX31:LPE31 LYT31:LZA31 MIP31:MIW31 MSL31:MSS31 NCH31:NCO31 NMD31:NMK31 NVZ31:NWG31 OFV31:OGC31 OPR31:OPY31 OZN31:OZU31 PJJ31:PJQ31 PTF31:PTM31 QDB31:QDI31 QMX31:QNE31 QWT31:QXA31 RGP31:RGW31 RQL31:RQS31 SAH31:SAO31 SKD31:SKK31 STZ31:SUG31 TDV31:TEC31 TNR31:TNY31 TXN31:TXU31 UHJ31:UHQ31 URF31:URM31 VBB31:VBI31 VKX31:VLE31 VUT31:VVA31 WEP31:WEW31 WOL31:WOS31 O917531:CG917531 O851995:CG851995 O786459:CG786459 O720923:CG720923 O655387:CG655387 O589851:CG589851 O524315:CG524315 O458779:CG458779 O393243:CG393243 O327707:CG327707 O262171:CG262171 O196635:CG196635 O131099:CG131099 O65563:CG65563 O983067:CG983067">
      <formula1>kind_of_cons</formula1>
    </dataValidation>
    <dataValidation type="list" allowBlank="1" showInputMessage="1" showErrorMessage="1" errorTitle="Ошибка" error="Выберите значение из списка" sqref="WXY983068 M65564 LM65564 VI65564 AFE65564 APA65564 AYW65564 BIS65564 BSO65564 CCK65564 CMG65564 CWC65564 DFY65564 DPU65564 DZQ65564 EJM65564 ETI65564 FDE65564 FNA65564 FWW65564 GGS65564 GQO65564 HAK65564 HKG65564 HUC65564 IDY65564 INU65564 IXQ65564 JHM65564 JRI65564 KBE65564 KLA65564 KUW65564 LES65564 LOO65564 LYK65564 MIG65564 MSC65564 NBY65564 NLU65564 NVQ65564 OFM65564 OPI65564 OZE65564 PJA65564 PSW65564 QCS65564 QMO65564 QWK65564 RGG65564 RQC65564 RZY65564 SJU65564 STQ65564 TDM65564 TNI65564 TXE65564 UHA65564 UQW65564 VAS65564 VKO65564 VUK65564 WEG65564 WOC65564 WXY65564 M131100 LM131100 VI131100 AFE131100 APA131100 AYW131100 BIS131100 BSO131100 CCK131100 CMG131100 CWC131100 DFY131100 DPU131100 DZQ131100 EJM131100 ETI131100 FDE131100 FNA131100 FWW131100 GGS131100 GQO131100 HAK131100 HKG131100 HUC131100 IDY131100 INU131100 IXQ131100 JHM131100 JRI131100 KBE131100 KLA131100 KUW131100 LES131100 LOO131100 LYK131100 MIG131100 MSC131100 NBY131100 NLU131100 NVQ131100 OFM131100 OPI131100 OZE131100 PJA131100 PSW131100 QCS131100 QMO131100 QWK131100 RGG131100 RQC131100 RZY131100 SJU131100 STQ131100 TDM131100 TNI131100 TXE131100 UHA131100 UQW131100 VAS131100 VKO131100 VUK131100 WEG131100 WOC131100 WXY131100 M196636 LM196636 VI196636 AFE196636 APA196636 AYW196636 BIS196636 BSO196636 CCK196636 CMG196636 CWC196636 DFY196636 DPU196636 DZQ196636 EJM196636 ETI196636 FDE196636 FNA196636 FWW196636 GGS196636 GQO196636 HAK196636 HKG196636 HUC196636 IDY196636 INU196636 IXQ196636 JHM196636 JRI196636 KBE196636 KLA196636 KUW196636 LES196636 LOO196636 LYK196636 MIG196636 MSC196636 NBY196636 NLU196636 NVQ196636 OFM196636 OPI196636 OZE196636 PJA196636 PSW196636 QCS196636 QMO196636 QWK196636 RGG196636 RQC196636 RZY196636 SJU196636 STQ196636 TDM196636 TNI196636 TXE196636 UHA196636 UQW196636 VAS196636 VKO196636 VUK196636 WEG196636 WOC196636 WXY196636 M262172 LM262172 VI262172 AFE262172 APA262172 AYW262172 BIS262172 BSO262172 CCK262172 CMG262172 CWC262172 DFY262172 DPU262172 DZQ262172 EJM262172 ETI262172 FDE262172 FNA262172 FWW262172 GGS262172 GQO262172 HAK262172 HKG262172 HUC262172 IDY262172 INU262172 IXQ262172 JHM262172 JRI262172 KBE262172 KLA262172 KUW262172 LES262172 LOO262172 LYK262172 MIG262172 MSC262172 NBY262172 NLU262172 NVQ262172 OFM262172 OPI262172 OZE262172 PJA262172 PSW262172 QCS262172 QMO262172 QWK262172 RGG262172 RQC262172 RZY262172 SJU262172 STQ262172 TDM262172 TNI262172 TXE262172 UHA262172 UQW262172 VAS262172 VKO262172 VUK262172 WEG262172 WOC262172 WXY262172 M327708 LM327708 VI327708 AFE327708 APA327708 AYW327708 BIS327708 BSO327708 CCK327708 CMG327708 CWC327708 DFY327708 DPU327708 DZQ327708 EJM327708 ETI327708 FDE327708 FNA327708 FWW327708 GGS327708 GQO327708 HAK327708 HKG327708 HUC327708 IDY327708 INU327708 IXQ327708 JHM327708 JRI327708 KBE327708 KLA327708 KUW327708 LES327708 LOO327708 LYK327708 MIG327708 MSC327708 NBY327708 NLU327708 NVQ327708 OFM327708 OPI327708 OZE327708 PJA327708 PSW327708 QCS327708 QMO327708 QWK327708 RGG327708 RQC327708 RZY327708 SJU327708 STQ327708 TDM327708 TNI327708 TXE327708 UHA327708 UQW327708 VAS327708 VKO327708 VUK327708 WEG327708 WOC327708 WXY327708 M393244 LM393244 VI393244 AFE393244 APA393244 AYW393244 BIS393244 BSO393244 CCK393244 CMG393244 CWC393244 DFY393244 DPU393244 DZQ393244 EJM393244 ETI393244 FDE393244 FNA393244 FWW393244 GGS393244 GQO393244 HAK393244 HKG393244 HUC393244 IDY393244 INU393244 IXQ393244 JHM393244 JRI393244 KBE393244 KLA393244 KUW393244 LES393244 LOO393244 LYK393244 MIG393244 MSC393244 NBY393244 NLU393244 NVQ393244 OFM393244 OPI393244 OZE393244 PJA393244 PSW393244 QCS393244 QMO393244 QWK393244 RGG393244 RQC393244 RZY393244 SJU393244 STQ393244 TDM393244 TNI393244 TXE393244 UHA393244 UQW393244 VAS393244 VKO393244 VUK393244 WEG393244 WOC393244 WXY393244 M458780 LM458780 VI458780 AFE458780 APA458780 AYW458780 BIS458780 BSO458780 CCK458780 CMG458780 CWC458780 DFY458780 DPU458780 DZQ458780 EJM458780 ETI458780 FDE458780 FNA458780 FWW458780 GGS458780 GQO458780 HAK458780 HKG458780 HUC458780 IDY458780 INU458780 IXQ458780 JHM458780 JRI458780 KBE458780 KLA458780 KUW458780 LES458780 LOO458780 LYK458780 MIG458780 MSC458780 NBY458780 NLU458780 NVQ458780 OFM458780 OPI458780 OZE458780 PJA458780 PSW458780 QCS458780 QMO458780 QWK458780 RGG458780 RQC458780 RZY458780 SJU458780 STQ458780 TDM458780 TNI458780 TXE458780 UHA458780 UQW458780 VAS458780 VKO458780 VUK458780 WEG458780 WOC458780 WXY458780 M524316 LM524316 VI524316 AFE524316 APA524316 AYW524316 BIS524316 BSO524316 CCK524316 CMG524316 CWC524316 DFY524316 DPU524316 DZQ524316 EJM524316 ETI524316 FDE524316 FNA524316 FWW524316 GGS524316 GQO524316 HAK524316 HKG524316 HUC524316 IDY524316 INU524316 IXQ524316 JHM524316 JRI524316 KBE524316 KLA524316 KUW524316 LES524316 LOO524316 LYK524316 MIG524316 MSC524316 NBY524316 NLU524316 NVQ524316 OFM524316 OPI524316 OZE524316 PJA524316 PSW524316 QCS524316 QMO524316 QWK524316 RGG524316 RQC524316 RZY524316 SJU524316 STQ524316 TDM524316 TNI524316 TXE524316 UHA524316 UQW524316 VAS524316 VKO524316 VUK524316 WEG524316 WOC524316 WXY524316 M589852 LM589852 VI589852 AFE589852 APA589852 AYW589852 BIS589852 BSO589852 CCK589852 CMG589852 CWC589852 DFY589852 DPU589852 DZQ589852 EJM589852 ETI589852 FDE589852 FNA589852 FWW589852 GGS589852 GQO589852 HAK589852 HKG589852 HUC589852 IDY589852 INU589852 IXQ589852 JHM589852 JRI589852 KBE589852 KLA589852 KUW589852 LES589852 LOO589852 LYK589852 MIG589852 MSC589852 NBY589852 NLU589852 NVQ589852 OFM589852 OPI589852 OZE589852 PJA589852 PSW589852 QCS589852 QMO589852 QWK589852 RGG589852 RQC589852 RZY589852 SJU589852 STQ589852 TDM589852 TNI589852 TXE589852 UHA589852 UQW589852 VAS589852 VKO589852 VUK589852 WEG589852 WOC589852 WXY589852 M655388 LM655388 VI655388 AFE655388 APA655388 AYW655388 BIS655388 BSO655388 CCK655388 CMG655388 CWC655388 DFY655388 DPU655388 DZQ655388 EJM655388 ETI655388 FDE655388 FNA655388 FWW655388 GGS655388 GQO655388 HAK655388 HKG655388 HUC655388 IDY655388 INU655388 IXQ655388 JHM655388 JRI655388 KBE655388 KLA655388 KUW655388 LES655388 LOO655388 LYK655388 MIG655388 MSC655388 NBY655388 NLU655388 NVQ655388 OFM655388 OPI655388 OZE655388 PJA655388 PSW655388 QCS655388 QMO655388 QWK655388 RGG655388 RQC655388 RZY655388 SJU655388 STQ655388 TDM655388 TNI655388 TXE655388 UHA655388 UQW655388 VAS655388 VKO655388 VUK655388 WEG655388 WOC655388 WXY655388 M720924 LM720924 VI720924 AFE720924 APA720924 AYW720924 BIS720924 BSO720924 CCK720924 CMG720924 CWC720924 DFY720924 DPU720924 DZQ720924 EJM720924 ETI720924 FDE720924 FNA720924 FWW720924 GGS720924 GQO720924 HAK720924 HKG720924 HUC720924 IDY720924 INU720924 IXQ720924 JHM720924 JRI720924 KBE720924 KLA720924 KUW720924 LES720924 LOO720924 LYK720924 MIG720924 MSC720924 NBY720924 NLU720924 NVQ720924 OFM720924 OPI720924 OZE720924 PJA720924 PSW720924 QCS720924 QMO720924 QWK720924 RGG720924 RQC720924 RZY720924 SJU720924 STQ720924 TDM720924 TNI720924 TXE720924 UHA720924 UQW720924 VAS720924 VKO720924 VUK720924 WEG720924 WOC720924 WXY720924 M786460 LM786460 VI786460 AFE786460 APA786460 AYW786460 BIS786460 BSO786460 CCK786460 CMG786460 CWC786460 DFY786460 DPU786460 DZQ786460 EJM786460 ETI786460 FDE786460 FNA786460 FWW786460 GGS786460 GQO786460 HAK786460 HKG786460 HUC786460 IDY786460 INU786460 IXQ786460 JHM786460 JRI786460 KBE786460 KLA786460 KUW786460 LES786460 LOO786460 LYK786460 MIG786460 MSC786460 NBY786460 NLU786460 NVQ786460 OFM786460 OPI786460 OZE786460 PJA786460 PSW786460 QCS786460 QMO786460 QWK786460 RGG786460 RQC786460 RZY786460 SJU786460 STQ786460 TDM786460 TNI786460 TXE786460 UHA786460 UQW786460 VAS786460 VKO786460 VUK786460 WEG786460 WOC786460 WXY786460 M851996 LM851996 VI851996 AFE851996 APA851996 AYW851996 BIS851996 BSO851996 CCK851996 CMG851996 CWC851996 DFY851996 DPU851996 DZQ851996 EJM851996 ETI851996 FDE851996 FNA851996 FWW851996 GGS851996 GQO851996 HAK851996 HKG851996 HUC851996 IDY851996 INU851996 IXQ851996 JHM851996 JRI851996 KBE851996 KLA851996 KUW851996 LES851996 LOO851996 LYK851996 MIG851996 MSC851996 NBY851996 NLU851996 NVQ851996 OFM851996 OPI851996 OZE851996 PJA851996 PSW851996 QCS851996 QMO851996 QWK851996 RGG851996 RQC851996 RZY851996 SJU851996 STQ851996 TDM851996 TNI851996 TXE851996 UHA851996 UQW851996 VAS851996 VKO851996 VUK851996 WEG851996 WOC851996 WXY851996 M917532 LM917532 VI917532 AFE917532 APA917532 AYW917532 BIS917532 BSO917532 CCK917532 CMG917532 CWC917532 DFY917532 DPU917532 DZQ917532 EJM917532 ETI917532 FDE917532 FNA917532 FWW917532 GGS917532 GQO917532 HAK917532 HKG917532 HUC917532 IDY917532 INU917532 IXQ917532 JHM917532 JRI917532 KBE917532 KLA917532 KUW917532 LES917532 LOO917532 LYK917532 MIG917532 MSC917532 NBY917532 NLU917532 NVQ917532 OFM917532 OPI917532 OZE917532 PJA917532 PSW917532 QCS917532 QMO917532 QWK917532 RGG917532 RQC917532 RZY917532 SJU917532 STQ917532 TDM917532 TNI917532 TXE917532 UHA917532 UQW917532 VAS917532 VKO917532 VUK917532 WEG917532 WOC917532 WXY917532 M983068 LM983068 VI983068 AFE983068 APA983068 AYW983068 BIS983068 BSO983068 CCK983068 CMG983068 CWC983068 DFY983068 DPU983068 DZQ983068 EJM983068 ETI983068 FDE983068 FNA983068 FWW983068 GGS983068 GQO983068 HAK983068 HKG983068 HUC983068 IDY983068 INU983068 IXQ983068 JHM983068 JRI983068 KBE983068 KLA983068 KUW983068 LES983068 LOO983068 LYK983068 MIG983068 MSC983068 NBY983068 NLU983068 NVQ983068 OFM983068 OPI983068 OZE983068 PJA983068 PSW983068 QCS983068 QMO983068 QWK983068 RGG983068 RQC983068 RZY983068 SJU983068 STQ983068 TDM983068 TNI983068 TXE983068 UHA983068 UQW983068 VAS983068 VKO983068 VUK983068 WEG983068 WOC983068 LM24 M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T32 VP32 AFL32 APH32 AZD32 BIZ32 BSV32 CCR32 CMN32 CWJ32 DGF32 DQB32 DZX32 EJT32 ETP32 FDL32 FNH32 FXD32 GGZ32 GQV32 HAR32 HKN32 HUJ32 IEF32 IOB32 IXX32 JHT32 JRP32 KBL32 KLH32 KVD32 LEZ32 LOV32 LYR32 MIN32 MSJ32 NCF32 NMB32 NVX32 OFT32 OPP32 OZL32 PJH32 PTD32 QCZ32 QMV32 QWR32 RGN32 RQJ32 SAF32 SKB32 STX32 TDT32 TNP32 TXL32 UHH32 URD32 VAZ32 VKV32 VUR32 WEN32 WOJ32 WYF32 M3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LR65564 VN65564 AFJ65564 APF65564 AZB65564 BIX65564 BST65564 CCP65564 CML65564 CWH65564 DGD65564 DPZ65564 DZV65564 EJR65564 ETN65564 FDJ65564 FNF65564 FXB65564 GGX65564 GQT65564 HAP65564 HKL65564 HUH65564 IED65564 INZ65564 IXV65564 JHR65564 JRN65564 KBJ65564 KLF65564 KVB65564 LEX65564 LOT65564 LYP65564 MIL65564 MSH65564 NCD65564 NLZ65564 NVV65564 OFR65564 OPN65564 OZJ65564 PJF65564 PTB65564 QCX65564 QMT65564 QWP65564 RGL65564 RQH65564 SAD65564 SJZ65564 STV65564 TDR65564 TNN65564 TXJ65564 UHF65564 URB65564 VAX65564 VKT65564 VUP65564 WEL65564 WOH65564 WYD65564 R131100 LR131100 VN131100 AFJ131100 APF131100 AZB131100 BIX131100 BST131100 CCP131100 CML131100 CWH131100 DGD131100 DPZ131100 DZV131100 EJR131100 ETN131100 FDJ131100 FNF131100 FXB131100 GGX131100 GQT131100 HAP131100 HKL131100 HUH131100 IED131100 INZ131100 IXV131100 JHR131100 JRN131100 KBJ131100 KLF131100 KVB131100 LEX131100 LOT131100 LYP131100 MIL131100 MSH131100 NCD131100 NLZ131100 NVV131100 OFR131100 OPN131100 OZJ131100 PJF131100 PTB131100 QCX131100 QMT131100 QWP131100 RGL131100 RQH131100 SAD131100 SJZ131100 STV131100 TDR131100 TNN131100 TXJ131100 UHF131100 URB131100 VAX131100 VKT131100 VUP131100 WEL131100 WOH131100 WYD131100 R196636 LR196636 VN196636 AFJ196636 APF196636 AZB196636 BIX196636 BST196636 CCP196636 CML196636 CWH196636 DGD196636 DPZ196636 DZV196636 EJR196636 ETN196636 FDJ196636 FNF196636 FXB196636 GGX196636 GQT196636 HAP196636 HKL196636 HUH196636 IED196636 INZ196636 IXV196636 JHR196636 JRN196636 KBJ196636 KLF196636 KVB196636 LEX196636 LOT196636 LYP196636 MIL196636 MSH196636 NCD196636 NLZ196636 NVV196636 OFR196636 OPN196636 OZJ196636 PJF196636 PTB196636 QCX196636 QMT196636 QWP196636 RGL196636 RQH196636 SAD196636 SJZ196636 STV196636 TDR196636 TNN196636 TXJ196636 UHF196636 URB196636 VAX196636 VKT196636 VUP196636 WEL196636 WOH196636 WYD196636 R262172 LR262172 VN262172 AFJ262172 APF262172 AZB262172 BIX262172 BST262172 CCP262172 CML262172 CWH262172 DGD262172 DPZ262172 DZV262172 EJR262172 ETN262172 FDJ262172 FNF262172 FXB262172 GGX262172 GQT262172 HAP262172 HKL262172 HUH262172 IED262172 INZ262172 IXV262172 JHR262172 JRN262172 KBJ262172 KLF262172 KVB262172 LEX262172 LOT262172 LYP262172 MIL262172 MSH262172 NCD262172 NLZ262172 NVV262172 OFR262172 OPN262172 OZJ262172 PJF262172 PTB262172 QCX262172 QMT262172 QWP262172 RGL262172 RQH262172 SAD262172 SJZ262172 STV262172 TDR262172 TNN262172 TXJ262172 UHF262172 URB262172 VAX262172 VKT262172 VUP262172 WEL262172 WOH262172 WYD262172 R327708 LR327708 VN327708 AFJ327708 APF327708 AZB327708 BIX327708 BST327708 CCP327708 CML327708 CWH327708 DGD327708 DPZ327708 DZV327708 EJR327708 ETN327708 FDJ327708 FNF327708 FXB327708 GGX327708 GQT327708 HAP327708 HKL327708 HUH327708 IED327708 INZ327708 IXV327708 JHR327708 JRN327708 KBJ327708 KLF327708 KVB327708 LEX327708 LOT327708 LYP327708 MIL327708 MSH327708 NCD327708 NLZ327708 NVV327708 OFR327708 OPN327708 OZJ327708 PJF327708 PTB327708 QCX327708 QMT327708 QWP327708 RGL327708 RQH327708 SAD327708 SJZ327708 STV327708 TDR327708 TNN327708 TXJ327708 UHF327708 URB327708 VAX327708 VKT327708 VUP327708 WEL327708 WOH327708 WYD327708 R393244 LR393244 VN393244 AFJ393244 APF393244 AZB393244 BIX393244 BST393244 CCP393244 CML393244 CWH393244 DGD393244 DPZ393244 DZV393244 EJR393244 ETN393244 FDJ393244 FNF393244 FXB393244 GGX393244 GQT393244 HAP393244 HKL393244 HUH393244 IED393244 INZ393244 IXV393244 JHR393244 JRN393244 KBJ393244 KLF393244 KVB393244 LEX393244 LOT393244 LYP393244 MIL393244 MSH393244 NCD393244 NLZ393244 NVV393244 OFR393244 OPN393244 OZJ393244 PJF393244 PTB393244 QCX393244 QMT393244 QWP393244 RGL393244 RQH393244 SAD393244 SJZ393244 STV393244 TDR393244 TNN393244 TXJ393244 UHF393244 URB393244 VAX393244 VKT393244 VUP393244 WEL393244 WOH393244 WYD393244 R458780 LR458780 VN458780 AFJ458780 APF458780 AZB458780 BIX458780 BST458780 CCP458780 CML458780 CWH458780 DGD458780 DPZ458780 DZV458780 EJR458780 ETN458780 FDJ458780 FNF458780 FXB458780 GGX458780 GQT458780 HAP458780 HKL458780 HUH458780 IED458780 INZ458780 IXV458780 JHR458780 JRN458780 KBJ458780 KLF458780 KVB458780 LEX458780 LOT458780 LYP458780 MIL458780 MSH458780 NCD458780 NLZ458780 NVV458780 OFR458780 OPN458780 OZJ458780 PJF458780 PTB458780 QCX458780 QMT458780 QWP458780 RGL458780 RQH458780 SAD458780 SJZ458780 STV458780 TDR458780 TNN458780 TXJ458780 UHF458780 URB458780 VAX458780 VKT458780 VUP458780 WEL458780 WOH458780 WYD458780 R524316 LR524316 VN524316 AFJ524316 APF524316 AZB524316 BIX524316 BST524316 CCP524316 CML524316 CWH524316 DGD524316 DPZ524316 DZV524316 EJR524316 ETN524316 FDJ524316 FNF524316 FXB524316 GGX524316 GQT524316 HAP524316 HKL524316 HUH524316 IED524316 INZ524316 IXV524316 JHR524316 JRN524316 KBJ524316 KLF524316 KVB524316 LEX524316 LOT524316 LYP524316 MIL524316 MSH524316 NCD524316 NLZ524316 NVV524316 OFR524316 OPN524316 OZJ524316 PJF524316 PTB524316 QCX524316 QMT524316 QWP524316 RGL524316 RQH524316 SAD524316 SJZ524316 STV524316 TDR524316 TNN524316 TXJ524316 UHF524316 URB524316 VAX524316 VKT524316 VUP524316 WEL524316 WOH524316 WYD524316 R589852 LR589852 VN589852 AFJ589852 APF589852 AZB589852 BIX589852 BST589852 CCP589852 CML589852 CWH589852 DGD589852 DPZ589852 DZV589852 EJR589852 ETN589852 FDJ589852 FNF589852 FXB589852 GGX589852 GQT589852 HAP589852 HKL589852 HUH589852 IED589852 INZ589852 IXV589852 JHR589852 JRN589852 KBJ589852 KLF589852 KVB589852 LEX589852 LOT589852 LYP589852 MIL589852 MSH589852 NCD589852 NLZ589852 NVV589852 OFR589852 OPN589852 OZJ589852 PJF589852 PTB589852 QCX589852 QMT589852 QWP589852 RGL589852 RQH589852 SAD589852 SJZ589852 STV589852 TDR589852 TNN589852 TXJ589852 UHF589852 URB589852 VAX589852 VKT589852 VUP589852 WEL589852 WOH589852 WYD589852 R655388 LR655388 VN655388 AFJ655388 APF655388 AZB655388 BIX655388 BST655388 CCP655388 CML655388 CWH655388 DGD655388 DPZ655388 DZV655388 EJR655388 ETN655388 FDJ655388 FNF655388 FXB655388 GGX655388 GQT655388 HAP655388 HKL655388 HUH655388 IED655388 INZ655388 IXV655388 JHR655388 JRN655388 KBJ655388 KLF655388 KVB655388 LEX655388 LOT655388 LYP655388 MIL655388 MSH655388 NCD655388 NLZ655388 NVV655388 OFR655388 OPN655388 OZJ655388 PJF655388 PTB655388 QCX655388 QMT655388 QWP655388 RGL655388 RQH655388 SAD655388 SJZ655388 STV655388 TDR655388 TNN655388 TXJ655388 UHF655388 URB655388 VAX655388 VKT655388 VUP655388 WEL655388 WOH655388 WYD655388 R720924 LR720924 VN720924 AFJ720924 APF720924 AZB720924 BIX720924 BST720924 CCP720924 CML720924 CWH720924 DGD720924 DPZ720924 DZV720924 EJR720924 ETN720924 FDJ720924 FNF720924 FXB720924 GGX720924 GQT720924 HAP720924 HKL720924 HUH720924 IED720924 INZ720924 IXV720924 JHR720924 JRN720924 KBJ720924 KLF720924 KVB720924 LEX720924 LOT720924 LYP720924 MIL720924 MSH720924 NCD720924 NLZ720924 NVV720924 OFR720924 OPN720924 OZJ720924 PJF720924 PTB720924 QCX720924 QMT720924 QWP720924 RGL720924 RQH720924 SAD720924 SJZ720924 STV720924 TDR720924 TNN720924 TXJ720924 UHF720924 URB720924 VAX720924 VKT720924 VUP720924 WEL720924 WOH720924 WYD720924 R786460 LR786460 VN786460 AFJ786460 APF786460 AZB786460 BIX786460 BST786460 CCP786460 CML786460 CWH786460 DGD786460 DPZ786460 DZV786460 EJR786460 ETN786460 FDJ786460 FNF786460 FXB786460 GGX786460 GQT786460 HAP786460 HKL786460 HUH786460 IED786460 INZ786460 IXV786460 JHR786460 JRN786460 KBJ786460 KLF786460 KVB786460 LEX786460 LOT786460 LYP786460 MIL786460 MSH786460 NCD786460 NLZ786460 NVV786460 OFR786460 OPN786460 OZJ786460 PJF786460 PTB786460 QCX786460 QMT786460 QWP786460 RGL786460 RQH786460 SAD786460 SJZ786460 STV786460 TDR786460 TNN786460 TXJ786460 UHF786460 URB786460 VAX786460 VKT786460 VUP786460 WEL786460 WOH786460 WYD786460 R851996 LR851996 VN851996 AFJ851996 APF851996 AZB851996 BIX851996 BST851996 CCP851996 CML851996 CWH851996 DGD851996 DPZ851996 DZV851996 EJR851996 ETN851996 FDJ851996 FNF851996 FXB851996 GGX851996 GQT851996 HAP851996 HKL851996 HUH851996 IED851996 INZ851996 IXV851996 JHR851996 JRN851996 KBJ851996 KLF851996 KVB851996 LEX851996 LOT851996 LYP851996 MIL851996 MSH851996 NCD851996 NLZ851996 NVV851996 OFR851996 OPN851996 OZJ851996 PJF851996 PTB851996 QCX851996 QMT851996 QWP851996 RGL851996 RQH851996 SAD851996 SJZ851996 STV851996 TDR851996 TNN851996 TXJ851996 UHF851996 URB851996 VAX851996 VKT851996 VUP851996 WEL851996 WOH851996 WYD851996 R917532 LR917532 VN917532 AFJ917532 APF917532 AZB917532 BIX917532 BST917532 CCP917532 CML917532 CWH917532 DGD917532 DPZ917532 DZV917532 EJR917532 ETN917532 FDJ917532 FNF917532 FXB917532 GGX917532 GQT917532 HAP917532 HKL917532 HUH917532 IED917532 INZ917532 IXV917532 JHR917532 JRN917532 KBJ917532 KLF917532 KVB917532 LEX917532 LOT917532 LYP917532 MIL917532 MSH917532 NCD917532 NLZ917532 NVV917532 OFR917532 OPN917532 OZJ917532 PJF917532 PTB917532 QCX917532 QMT917532 QWP917532 RGL917532 RQH917532 SAD917532 SJZ917532 STV917532 TDR917532 TNN917532 TXJ917532 UHF917532 URB917532 VAX917532 VKT917532 VUP917532 WEL917532 WOH917532 WYD917532 R983068 LR983068 VN983068 AFJ983068 APF983068 AZB983068 BIX983068 BST983068 CCP983068 CML983068 CWH983068 DGD983068 DPZ983068 DZV983068 EJR983068 ETN983068 FDJ983068 FNF983068 FXB983068 GGX983068 GQT983068 HAP983068 HKL983068 HUH983068 IED983068 INZ983068 IXV983068 JHR983068 JRN983068 KBJ983068 KLF983068 KVB983068 LEX983068 LOT983068 LYP983068 MIL983068 MSH983068 NCD983068 NLZ983068 NVV983068 OFR983068 OPN983068 OZJ983068 PJF983068 PTB983068 QCX983068 QMT983068 QWP983068 RGL983068 RQH983068 SAD983068 SJZ983068 STV983068 TDR983068 TNN983068 TXJ983068 UHF983068 URB983068 VAX983068 VKT983068 VUP983068 WEL983068 WOH983068 WYD983068 WYF983068 T65564 LT65564 VP65564 AFL65564 APH65564 AZD65564 BIZ65564 BSV65564 CCR65564 CMN65564 CWJ65564 DGF65564 DQB65564 DZX65564 EJT65564 ETP65564 FDL65564 FNH65564 FXD65564 GGZ65564 GQV65564 HAR65564 HKN65564 HUJ65564 IEF65564 IOB65564 IXX65564 JHT65564 JRP65564 KBL65564 KLH65564 KVD65564 LEZ65564 LOV65564 LYR65564 MIN65564 MSJ65564 NCF65564 NMB65564 NVX65564 OFT65564 OPP65564 OZL65564 PJH65564 PTD65564 QCZ65564 QMV65564 QWR65564 RGN65564 RQJ65564 SAF65564 SKB65564 STX65564 TDT65564 TNP65564 TXL65564 UHH65564 URD65564 VAZ65564 VKV65564 VUR65564 WEN65564 WOJ65564 WYF65564 T131100 LT131100 VP131100 AFL131100 APH131100 AZD131100 BIZ131100 BSV131100 CCR131100 CMN131100 CWJ131100 DGF131100 DQB131100 DZX131100 EJT131100 ETP131100 FDL131100 FNH131100 FXD131100 GGZ131100 GQV131100 HAR131100 HKN131100 HUJ131100 IEF131100 IOB131100 IXX131100 JHT131100 JRP131100 KBL131100 KLH131100 KVD131100 LEZ131100 LOV131100 LYR131100 MIN131100 MSJ131100 NCF131100 NMB131100 NVX131100 OFT131100 OPP131100 OZL131100 PJH131100 PTD131100 QCZ131100 QMV131100 QWR131100 RGN131100 RQJ131100 SAF131100 SKB131100 STX131100 TDT131100 TNP131100 TXL131100 UHH131100 URD131100 VAZ131100 VKV131100 VUR131100 WEN131100 WOJ131100 WYF131100 T196636 LT196636 VP196636 AFL196636 APH196636 AZD196636 BIZ196636 BSV196636 CCR196636 CMN196636 CWJ196636 DGF196636 DQB196636 DZX196636 EJT196636 ETP196636 FDL196636 FNH196636 FXD196636 GGZ196636 GQV196636 HAR196636 HKN196636 HUJ196636 IEF196636 IOB196636 IXX196636 JHT196636 JRP196636 KBL196636 KLH196636 KVD196636 LEZ196636 LOV196636 LYR196636 MIN196636 MSJ196636 NCF196636 NMB196636 NVX196636 OFT196636 OPP196636 OZL196636 PJH196636 PTD196636 QCZ196636 QMV196636 QWR196636 RGN196636 RQJ196636 SAF196636 SKB196636 STX196636 TDT196636 TNP196636 TXL196636 UHH196636 URD196636 VAZ196636 VKV196636 VUR196636 WEN196636 WOJ196636 WYF196636 T262172 LT262172 VP262172 AFL262172 APH262172 AZD262172 BIZ262172 BSV262172 CCR262172 CMN262172 CWJ262172 DGF262172 DQB262172 DZX262172 EJT262172 ETP262172 FDL262172 FNH262172 FXD262172 GGZ262172 GQV262172 HAR262172 HKN262172 HUJ262172 IEF262172 IOB262172 IXX262172 JHT262172 JRP262172 KBL262172 KLH262172 KVD262172 LEZ262172 LOV262172 LYR262172 MIN262172 MSJ262172 NCF262172 NMB262172 NVX262172 OFT262172 OPP262172 OZL262172 PJH262172 PTD262172 QCZ262172 QMV262172 QWR262172 RGN262172 RQJ262172 SAF262172 SKB262172 STX262172 TDT262172 TNP262172 TXL262172 UHH262172 URD262172 VAZ262172 VKV262172 VUR262172 WEN262172 WOJ262172 WYF262172 T327708 LT327708 VP327708 AFL327708 APH327708 AZD327708 BIZ327708 BSV327708 CCR327708 CMN327708 CWJ327708 DGF327708 DQB327708 DZX327708 EJT327708 ETP327708 FDL327708 FNH327708 FXD327708 GGZ327708 GQV327708 HAR327708 HKN327708 HUJ327708 IEF327708 IOB327708 IXX327708 JHT327708 JRP327708 KBL327708 KLH327708 KVD327708 LEZ327708 LOV327708 LYR327708 MIN327708 MSJ327708 NCF327708 NMB327708 NVX327708 OFT327708 OPP327708 OZL327708 PJH327708 PTD327708 QCZ327708 QMV327708 QWR327708 RGN327708 RQJ327708 SAF327708 SKB327708 STX327708 TDT327708 TNP327708 TXL327708 UHH327708 URD327708 VAZ327708 VKV327708 VUR327708 WEN327708 WOJ327708 WYF327708 T393244 LT393244 VP393244 AFL393244 APH393244 AZD393244 BIZ393244 BSV393244 CCR393244 CMN393244 CWJ393244 DGF393244 DQB393244 DZX393244 EJT393244 ETP393244 FDL393244 FNH393244 FXD393244 GGZ393244 GQV393244 HAR393244 HKN393244 HUJ393244 IEF393244 IOB393244 IXX393244 JHT393244 JRP393244 KBL393244 KLH393244 KVD393244 LEZ393244 LOV393244 LYR393244 MIN393244 MSJ393244 NCF393244 NMB393244 NVX393244 OFT393244 OPP393244 OZL393244 PJH393244 PTD393244 QCZ393244 QMV393244 QWR393244 RGN393244 RQJ393244 SAF393244 SKB393244 STX393244 TDT393244 TNP393244 TXL393244 UHH393244 URD393244 VAZ393244 VKV393244 VUR393244 WEN393244 WOJ393244 WYF393244 T458780 LT458780 VP458780 AFL458780 APH458780 AZD458780 BIZ458780 BSV458780 CCR458780 CMN458780 CWJ458780 DGF458780 DQB458780 DZX458780 EJT458780 ETP458780 FDL458780 FNH458780 FXD458780 GGZ458780 GQV458780 HAR458780 HKN458780 HUJ458780 IEF458780 IOB458780 IXX458780 JHT458780 JRP458780 KBL458780 KLH458780 KVD458780 LEZ458780 LOV458780 LYR458780 MIN458780 MSJ458780 NCF458780 NMB458780 NVX458780 OFT458780 OPP458780 OZL458780 PJH458780 PTD458780 QCZ458780 QMV458780 QWR458780 RGN458780 RQJ458780 SAF458780 SKB458780 STX458780 TDT458780 TNP458780 TXL458780 UHH458780 URD458780 VAZ458780 VKV458780 VUR458780 WEN458780 WOJ458780 WYF458780 T524316 LT524316 VP524316 AFL524316 APH524316 AZD524316 BIZ524316 BSV524316 CCR524316 CMN524316 CWJ524316 DGF524316 DQB524316 DZX524316 EJT524316 ETP524316 FDL524316 FNH524316 FXD524316 GGZ524316 GQV524316 HAR524316 HKN524316 HUJ524316 IEF524316 IOB524316 IXX524316 JHT524316 JRP524316 KBL524316 KLH524316 KVD524316 LEZ524316 LOV524316 LYR524316 MIN524316 MSJ524316 NCF524316 NMB524316 NVX524316 OFT524316 OPP524316 OZL524316 PJH524316 PTD524316 QCZ524316 QMV524316 QWR524316 RGN524316 RQJ524316 SAF524316 SKB524316 STX524316 TDT524316 TNP524316 TXL524316 UHH524316 URD524316 VAZ524316 VKV524316 VUR524316 WEN524316 WOJ524316 WYF524316 T589852 LT589852 VP589852 AFL589852 APH589852 AZD589852 BIZ589852 BSV589852 CCR589852 CMN589852 CWJ589852 DGF589852 DQB589852 DZX589852 EJT589852 ETP589852 FDL589852 FNH589852 FXD589852 GGZ589852 GQV589852 HAR589852 HKN589852 HUJ589852 IEF589852 IOB589852 IXX589852 JHT589852 JRP589852 KBL589852 KLH589852 KVD589852 LEZ589852 LOV589852 LYR589852 MIN589852 MSJ589852 NCF589852 NMB589852 NVX589852 OFT589852 OPP589852 OZL589852 PJH589852 PTD589852 QCZ589852 QMV589852 QWR589852 RGN589852 RQJ589852 SAF589852 SKB589852 STX589852 TDT589852 TNP589852 TXL589852 UHH589852 URD589852 VAZ589852 VKV589852 VUR589852 WEN589852 WOJ589852 WYF589852 T655388 LT655388 VP655388 AFL655388 APH655388 AZD655388 BIZ655388 BSV655388 CCR655388 CMN655388 CWJ655388 DGF655388 DQB655388 DZX655388 EJT655388 ETP655388 FDL655388 FNH655388 FXD655388 GGZ655388 GQV655388 HAR655388 HKN655388 HUJ655388 IEF655388 IOB655388 IXX655388 JHT655388 JRP655388 KBL655388 KLH655388 KVD655388 LEZ655388 LOV655388 LYR655388 MIN655388 MSJ655388 NCF655388 NMB655388 NVX655388 OFT655388 OPP655388 OZL655388 PJH655388 PTD655388 QCZ655388 QMV655388 QWR655388 RGN655388 RQJ655388 SAF655388 SKB655388 STX655388 TDT655388 TNP655388 TXL655388 UHH655388 URD655388 VAZ655388 VKV655388 VUR655388 WEN655388 WOJ655388 WYF655388 T720924 LT720924 VP720924 AFL720924 APH720924 AZD720924 BIZ720924 BSV720924 CCR720924 CMN720924 CWJ720924 DGF720924 DQB720924 DZX720924 EJT720924 ETP720924 FDL720924 FNH720924 FXD720924 GGZ720924 GQV720924 HAR720924 HKN720924 HUJ720924 IEF720924 IOB720924 IXX720924 JHT720924 JRP720924 KBL720924 KLH720924 KVD720924 LEZ720924 LOV720924 LYR720924 MIN720924 MSJ720924 NCF720924 NMB720924 NVX720924 OFT720924 OPP720924 OZL720924 PJH720924 PTD720924 QCZ720924 QMV720924 QWR720924 RGN720924 RQJ720924 SAF720924 SKB720924 STX720924 TDT720924 TNP720924 TXL720924 UHH720924 URD720924 VAZ720924 VKV720924 VUR720924 WEN720924 WOJ720924 WYF720924 T786460 LT786460 VP786460 AFL786460 APH786460 AZD786460 BIZ786460 BSV786460 CCR786460 CMN786460 CWJ786460 DGF786460 DQB786460 DZX786460 EJT786460 ETP786460 FDL786460 FNH786460 FXD786460 GGZ786460 GQV786460 HAR786460 HKN786460 HUJ786460 IEF786460 IOB786460 IXX786460 JHT786460 JRP786460 KBL786460 KLH786460 KVD786460 LEZ786460 LOV786460 LYR786460 MIN786460 MSJ786460 NCF786460 NMB786460 NVX786460 OFT786460 OPP786460 OZL786460 PJH786460 PTD786460 QCZ786460 QMV786460 QWR786460 RGN786460 RQJ786460 SAF786460 SKB786460 STX786460 TDT786460 TNP786460 TXL786460 UHH786460 URD786460 VAZ786460 VKV786460 VUR786460 WEN786460 WOJ786460 WYF786460 T851996 LT851996 VP851996 AFL851996 APH851996 AZD851996 BIZ851996 BSV851996 CCR851996 CMN851996 CWJ851996 DGF851996 DQB851996 DZX851996 EJT851996 ETP851996 FDL851996 FNH851996 FXD851996 GGZ851996 GQV851996 HAR851996 HKN851996 HUJ851996 IEF851996 IOB851996 IXX851996 JHT851996 JRP851996 KBL851996 KLH851996 KVD851996 LEZ851996 LOV851996 LYR851996 MIN851996 MSJ851996 NCF851996 NMB851996 NVX851996 OFT851996 OPP851996 OZL851996 PJH851996 PTD851996 QCZ851996 QMV851996 QWR851996 RGN851996 RQJ851996 SAF851996 SKB851996 STX851996 TDT851996 TNP851996 TXL851996 UHH851996 URD851996 VAZ851996 VKV851996 VUR851996 WEN851996 WOJ851996 WYF851996 T917532 LT917532 VP917532 AFL917532 APH917532 AZD917532 BIZ917532 BSV917532 CCR917532 CMN917532 CWJ917532 DGF917532 DQB917532 DZX917532 EJT917532 ETP917532 FDL917532 FNH917532 FXD917532 GGZ917532 GQV917532 HAR917532 HKN917532 HUJ917532 IEF917532 IOB917532 IXX917532 JHT917532 JRP917532 KBL917532 KLH917532 KVD917532 LEZ917532 LOV917532 LYR917532 MIN917532 MSJ917532 NCF917532 NMB917532 NVX917532 OFT917532 OPP917532 OZL917532 PJH917532 PTD917532 QCZ917532 QMV917532 QWR917532 RGN917532 RQJ917532 SAF917532 SKB917532 STX917532 TDT917532 TNP917532 TXL917532 UHH917532 URD917532 VAZ917532 VKV917532 VUR917532 WEN917532 WOJ917532 WYF917532 T983068 LT983068 VP983068 AFL983068 APH983068 AZD983068 BIZ983068 BSV983068 CCR983068 CMN983068 CWJ983068 DGF983068 DQB983068 DZX983068 EJT983068 ETP983068 FDL983068 FNH983068 FXD983068 GGZ983068 GQV983068 HAR983068 HKN983068 HUJ983068 IEF983068 IOB983068 IXX983068 JHT983068 JRP983068 KBL983068 KLH983068 KVD983068 LEZ983068 LOV983068 LYR983068 MIN983068 MSJ983068 NCF983068 NMB983068 NVX983068 OFT983068 OPP983068 OZL983068 PJH983068 PTD983068 QCZ983068 QMV983068 QWR983068 RGN983068 RQJ983068 SAF983068 SKB983068 STX983068 TDT983068 TNP983068 TXL983068 UHH983068 URD983068 VAZ983068 VKV983068 VUR983068 WEN983068 WOJ983068 LR24 R24 WYF2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T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WOQ32 WYM32 R32 LY32 VU32 AFQ32 APM32 AZI32 BJE32 BTA32 CCW32 CMS32 CWO32 DGK32 DQG32 EAC32 EJY32 ETU32 FDQ32 FNM32 FXI32 GHE32 GRA32 HAW32 HKS32 HUO32 IEK32 IOG32 IYC32 JHY32 JRU32 KBQ32 KLM32 KVI32 LFE32 LPA32 LYW32 MIS32 MSO32 NCK32 NMG32 NWC32 OFY32 OPU32 OZQ32 PJM32 PTI32 QDE32 QNA32 QWW32 RGS32 RQO32 SAK32 SKG32 SUC32 TDY32 TNU32 TXQ32 UHM32 URI32 VBE32 VLA32 VUW32 WES32 WOO32 WYK32 T32 MA32 VW32 AFS32 APO32 AZK32 BJG32 BTC32 CCY32 CMU32 CWQ32 DGM32 DQI32 EAE32 EKA32 ETW32 FDS32 FNO32 FXK32 GHG32 GRC32 HAY32 HKU32 HUQ32 IEM32 IOI32 IYE32 JIA32 JRW32 KBS32 KLO32 KVK32 LFG32 LPC32 LYY32 MIU32 MSQ32 NCM32 NMI32 NWE32 OGA32 OPW32 OZS32 PJO32 PTK32 QDG32 QNC32 QWY32 RGU32 RQQ32 SAM32 SKI32 SUE32 TEA32 TNW32 TXS32 UHO32 URK32 VBG32 VLC32 VUY32 WEU32 Y65564 Y131100 Y196636 Y262172 Y327708 Y393244 Y458780 Y524316 Y589852 Y655388 Y720924 Y786460 Y851996 Y917532 Y983068 AA65564 AA131100 AA196636 AA262172 AA327708 AA393244 AA458780 AA524316 AA589852 AA655388 AA720924 AA786460 AA851996 AA917532 AA983068 Y32 AA32 Y24 AA24 AF65564 AF131100 AF196636 AF262172 AF327708 AF393244 AF458780 AF524316 AF589852 AF655388 AF720924 AF786460 AF851996 AF917532 AF983068 AH65564 AH131100 AH196636 AH262172 AH327708 AH393244 AH458780 AH524316 AH589852 AH655388 AH720924 AH786460 AH851996 AH917532 AH983068 AF32 AH32 AF24 AH24 AM65564 AM131100 AM196636 AM262172 AM327708 AM393244 AM458780 AM524316 AM589852 AM655388 AM720924 AM786460 AM851996 AM917532 AM983068 AO65564 AO131100 AO196636 AO262172 AO327708 AO393244 AO458780 AO524316 AO589852 AO655388 AO720924 AO786460 AO851996 AO917532 AO983068 AM32 AO32 AM24 AO24 AT65564 AT131100 AT196636 AT262172 AT327708 AT393244 AT458780 AT524316 AT589852 AT655388 AT720924 AT786460 AT851996 AT917532 AT983068 AV65564 AV131100 AV196636 AV262172 AV327708 AV393244 AV458780 AV524316 AV589852 AV655388 AV720924 AV786460 AV851996 AV917532 AV983068 AT32 AV32 AT24 AV24 BA65564 BA131100 BA196636 BA262172 BA327708 BA393244 BA458780 BA524316 BA589852 BA655388 BA720924 BA786460 BA851996 BA917532 BA983068 BC65564 BC131100 BC196636 BC262172 BC327708 BC393244 BC458780 BC524316 BC589852 BC655388 BC720924 BC786460 BC851996 BC917532 BC983068 BA32 BC32 BA24 BC24 BH65564 BH131100 BH196636 BH262172 BH327708 BH393244 BH458780 BH524316 BH589852 BH655388 BH720924 BH786460 BH851996 BH917532 BH983068 BJ65564 BJ131100 BJ196636 BJ262172 BJ327708 BJ393244 BJ458780 BJ524316 BJ589852 BJ655388 BJ720924 BJ786460 BJ851996 BJ917532 BJ983068 BH32 BJ32 BH24 BJ24 BO65564 BO131100 BO196636 BO262172 BO327708 BO393244 BO458780 BO524316 BO589852 BO655388 BO720924 BO786460 BO851996 BO917532 BO983068 BQ65564 BQ131100 BQ196636 BQ262172 BQ327708 BQ393244 BQ458780 BQ524316 BQ589852 BQ655388 BQ720924 BQ786460 BQ851996 BQ917532 BQ983068 BO32 BQ32 BO24 BQ24 BV65564 BV131100 BV196636 BV262172 BV327708 BV393244 BV458780 BV524316 BV589852 BV655388 BV720924 BV786460 BV851996 BV917532 BV983068 BX65564 BX131100 BX196636 BX262172 BX327708 BX393244 BX458780 BX524316 BX589852 BX655388 BX720924 BX786460 BX851996 BX917532 BX983068 BV32 BX32 BV24 BX24 CC65564 CC131100 CC196636 CC262172 CC327708 CC393244 CC458780 CC524316 CC589852 CC655388 CC720924 CC786460 CC851996 CC917532 CC983068 CE65564 CE131100 CE196636 CE262172 CE327708 CE393244 CE458780 CE524316 CE589852 CE655388 CE720924 CE786460 CE851996 CE917532 CE983068 CC32 CE32 CC24 CE24"/>
    <dataValidation allowBlank="1" showInputMessage="1" showErrorMessage="1" prompt="Для выбора выполните двойной щелчок левой клавиши мыши по соответствующей ячейке." sqref="S65564 LS65564 VO65564 AFK65564 APG65564 AZC65564 BIY65564 BSU65564 CCQ65564 CMM65564 CWI65564 DGE65564 DQA65564 DZW65564 EJS65564 ETO65564 FDK65564 FNG65564 FXC65564 GGY65564 GQU65564 HAQ65564 HKM65564 HUI65564 IEE65564 IOA65564 IXW65564 JHS65564 JRO65564 KBK65564 KLG65564 KVC65564 LEY65564 LOU65564 LYQ65564 MIM65564 MSI65564 NCE65564 NMA65564 NVW65564 OFS65564 OPO65564 OZK65564 PJG65564 PTC65564 QCY65564 QMU65564 QWQ65564 RGM65564 RQI65564 SAE65564 SKA65564 STW65564 TDS65564 TNO65564 TXK65564 UHG65564 URC65564 VAY65564 VKU65564 VUQ65564 WEM65564 WOI65564 WYE65564 S131100 LS131100 VO131100 AFK131100 APG131100 AZC131100 BIY131100 BSU131100 CCQ131100 CMM131100 CWI131100 DGE131100 DQA131100 DZW131100 EJS131100 ETO131100 FDK131100 FNG131100 FXC131100 GGY131100 GQU131100 HAQ131100 HKM131100 HUI131100 IEE131100 IOA131100 IXW131100 JHS131100 JRO131100 KBK131100 KLG131100 KVC131100 LEY131100 LOU131100 LYQ131100 MIM131100 MSI131100 NCE131100 NMA131100 NVW131100 OFS131100 OPO131100 OZK131100 PJG131100 PTC131100 QCY131100 QMU131100 QWQ131100 RGM131100 RQI131100 SAE131100 SKA131100 STW131100 TDS131100 TNO131100 TXK131100 UHG131100 URC131100 VAY131100 VKU131100 VUQ131100 WEM131100 WOI131100 WYE131100 S196636 LS196636 VO196636 AFK196636 APG196636 AZC196636 BIY196636 BSU196636 CCQ196636 CMM196636 CWI196636 DGE196636 DQA196636 DZW196636 EJS196636 ETO196636 FDK196636 FNG196636 FXC196636 GGY196636 GQU196636 HAQ196636 HKM196636 HUI196636 IEE196636 IOA196636 IXW196636 JHS196636 JRO196636 KBK196636 KLG196636 KVC196636 LEY196636 LOU196636 LYQ196636 MIM196636 MSI196636 NCE196636 NMA196636 NVW196636 OFS196636 OPO196636 OZK196636 PJG196636 PTC196636 QCY196636 QMU196636 QWQ196636 RGM196636 RQI196636 SAE196636 SKA196636 STW196636 TDS196636 TNO196636 TXK196636 UHG196636 URC196636 VAY196636 VKU196636 VUQ196636 WEM196636 WOI196636 WYE196636 S262172 LS262172 VO262172 AFK262172 APG262172 AZC262172 BIY262172 BSU262172 CCQ262172 CMM262172 CWI262172 DGE262172 DQA262172 DZW262172 EJS262172 ETO262172 FDK262172 FNG262172 FXC262172 GGY262172 GQU262172 HAQ262172 HKM262172 HUI262172 IEE262172 IOA262172 IXW262172 JHS262172 JRO262172 KBK262172 KLG262172 KVC262172 LEY262172 LOU262172 LYQ262172 MIM262172 MSI262172 NCE262172 NMA262172 NVW262172 OFS262172 OPO262172 OZK262172 PJG262172 PTC262172 QCY262172 QMU262172 QWQ262172 RGM262172 RQI262172 SAE262172 SKA262172 STW262172 TDS262172 TNO262172 TXK262172 UHG262172 URC262172 VAY262172 VKU262172 VUQ262172 WEM262172 WOI262172 WYE262172 S327708 LS327708 VO327708 AFK327708 APG327708 AZC327708 BIY327708 BSU327708 CCQ327708 CMM327708 CWI327708 DGE327708 DQA327708 DZW327708 EJS327708 ETO327708 FDK327708 FNG327708 FXC327708 GGY327708 GQU327708 HAQ327708 HKM327708 HUI327708 IEE327708 IOA327708 IXW327708 JHS327708 JRO327708 KBK327708 KLG327708 KVC327708 LEY327708 LOU327708 LYQ327708 MIM327708 MSI327708 NCE327708 NMA327708 NVW327708 OFS327708 OPO327708 OZK327708 PJG327708 PTC327708 QCY327708 QMU327708 QWQ327708 RGM327708 RQI327708 SAE327708 SKA327708 STW327708 TDS327708 TNO327708 TXK327708 UHG327708 URC327708 VAY327708 VKU327708 VUQ327708 WEM327708 WOI327708 WYE327708 S393244 LS393244 VO393244 AFK393244 APG393244 AZC393244 BIY393244 BSU393244 CCQ393244 CMM393244 CWI393244 DGE393244 DQA393244 DZW393244 EJS393244 ETO393244 FDK393244 FNG393244 FXC393244 GGY393244 GQU393244 HAQ393244 HKM393244 HUI393244 IEE393244 IOA393244 IXW393244 JHS393244 JRO393244 KBK393244 KLG393244 KVC393244 LEY393244 LOU393244 LYQ393244 MIM393244 MSI393244 NCE393244 NMA393244 NVW393244 OFS393244 OPO393244 OZK393244 PJG393244 PTC393244 QCY393244 QMU393244 QWQ393244 RGM393244 RQI393244 SAE393244 SKA393244 STW393244 TDS393244 TNO393244 TXK393244 UHG393244 URC393244 VAY393244 VKU393244 VUQ393244 WEM393244 WOI393244 WYE393244 S458780 LS458780 VO458780 AFK458780 APG458780 AZC458780 BIY458780 BSU458780 CCQ458780 CMM458780 CWI458780 DGE458780 DQA458780 DZW458780 EJS458780 ETO458780 FDK458780 FNG458780 FXC458780 GGY458780 GQU458780 HAQ458780 HKM458780 HUI458780 IEE458780 IOA458780 IXW458780 JHS458780 JRO458780 KBK458780 KLG458780 KVC458780 LEY458780 LOU458780 LYQ458780 MIM458780 MSI458780 NCE458780 NMA458780 NVW458780 OFS458780 OPO458780 OZK458780 PJG458780 PTC458780 QCY458780 QMU458780 QWQ458780 RGM458780 RQI458780 SAE458780 SKA458780 STW458780 TDS458780 TNO458780 TXK458780 UHG458780 URC458780 VAY458780 VKU458780 VUQ458780 WEM458780 WOI458780 WYE458780 S524316 LS524316 VO524316 AFK524316 APG524316 AZC524316 BIY524316 BSU524316 CCQ524316 CMM524316 CWI524316 DGE524316 DQA524316 DZW524316 EJS524316 ETO524316 FDK524316 FNG524316 FXC524316 GGY524316 GQU524316 HAQ524316 HKM524316 HUI524316 IEE524316 IOA524316 IXW524316 JHS524316 JRO524316 KBK524316 KLG524316 KVC524316 LEY524316 LOU524316 LYQ524316 MIM524316 MSI524316 NCE524316 NMA524316 NVW524316 OFS524316 OPO524316 OZK524316 PJG524316 PTC524316 QCY524316 QMU524316 QWQ524316 RGM524316 RQI524316 SAE524316 SKA524316 STW524316 TDS524316 TNO524316 TXK524316 UHG524316 URC524316 VAY524316 VKU524316 VUQ524316 WEM524316 WOI524316 WYE524316 S589852 LS589852 VO589852 AFK589852 APG589852 AZC589852 BIY589852 BSU589852 CCQ589852 CMM589852 CWI589852 DGE589852 DQA589852 DZW589852 EJS589852 ETO589852 FDK589852 FNG589852 FXC589852 GGY589852 GQU589852 HAQ589852 HKM589852 HUI589852 IEE589852 IOA589852 IXW589852 JHS589852 JRO589852 KBK589852 KLG589852 KVC589852 LEY589852 LOU589852 LYQ589852 MIM589852 MSI589852 NCE589852 NMA589852 NVW589852 OFS589852 OPO589852 OZK589852 PJG589852 PTC589852 QCY589852 QMU589852 QWQ589852 RGM589852 RQI589852 SAE589852 SKA589852 STW589852 TDS589852 TNO589852 TXK589852 UHG589852 URC589852 VAY589852 VKU589852 VUQ589852 WEM589852 WOI589852 WYE589852 S655388 LS655388 VO655388 AFK655388 APG655388 AZC655388 BIY655388 BSU655388 CCQ655388 CMM655388 CWI655388 DGE655388 DQA655388 DZW655388 EJS655388 ETO655388 FDK655388 FNG655388 FXC655388 GGY655388 GQU655388 HAQ655388 HKM655388 HUI655388 IEE655388 IOA655388 IXW655388 JHS655388 JRO655388 KBK655388 KLG655388 KVC655388 LEY655388 LOU655388 LYQ655388 MIM655388 MSI655388 NCE655388 NMA655388 NVW655388 OFS655388 OPO655388 OZK655388 PJG655388 PTC655388 QCY655388 QMU655388 QWQ655388 RGM655388 RQI655388 SAE655388 SKA655388 STW655388 TDS655388 TNO655388 TXK655388 UHG655388 URC655388 VAY655388 VKU655388 VUQ655388 WEM655388 WOI655388 WYE655388 S720924 LS720924 VO720924 AFK720924 APG720924 AZC720924 BIY720924 BSU720924 CCQ720924 CMM720924 CWI720924 DGE720924 DQA720924 DZW720924 EJS720924 ETO720924 FDK720924 FNG720924 FXC720924 GGY720924 GQU720924 HAQ720924 HKM720924 HUI720924 IEE720924 IOA720924 IXW720924 JHS720924 JRO720924 KBK720924 KLG720924 KVC720924 LEY720924 LOU720924 LYQ720924 MIM720924 MSI720924 NCE720924 NMA720924 NVW720924 OFS720924 OPO720924 OZK720924 PJG720924 PTC720924 QCY720924 QMU720924 QWQ720924 RGM720924 RQI720924 SAE720924 SKA720924 STW720924 TDS720924 TNO720924 TXK720924 UHG720924 URC720924 VAY720924 VKU720924 VUQ720924 WEM720924 WOI720924 WYE720924 S786460 LS786460 VO786460 AFK786460 APG786460 AZC786460 BIY786460 BSU786460 CCQ786460 CMM786460 CWI786460 DGE786460 DQA786460 DZW786460 EJS786460 ETO786460 FDK786460 FNG786460 FXC786460 GGY786460 GQU786460 HAQ786460 HKM786460 HUI786460 IEE786460 IOA786460 IXW786460 JHS786460 JRO786460 KBK786460 KLG786460 KVC786460 LEY786460 LOU786460 LYQ786460 MIM786460 MSI786460 NCE786460 NMA786460 NVW786460 OFS786460 OPO786460 OZK786460 PJG786460 PTC786460 QCY786460 QMU786460 QWQ786460 RGM786460 RQI786460 SAE786460 SKA786460 STW786460 TDS786460 TNO786460 TXK786460 UHG786460 URC786460 VAY786460 VKU786460 VUQ786460 WEM786460 WOI786460 WYE786460 S851996 LS851996 VO851996 AFK851996 APG851996 AZC851996 BIY851996 BSU851996 CCQ851996 CMM851996 CWI851996 DGE851996 DQA851996 DZW851996 EJS851996 ETO851996 FDK851996 FNG851996 FXC851996 GGY851996 GQU851996 HAQ851996 HKM851996 HUI851996 IEE851996 IOA851996 IXW851996 JHS851996 JRO851996 KBK851996 KLG851996 KVC851996 LEY851996 LOU851996 LYQ851996 MIM851996 MSI851996 NCE851996 NMA851996 NVW851996 OFS851996 OPO851996 OZK851996 PJG851996 PTC851996 QCY851996 QMU851996 QWQ851996 RGM851996 RQI851996 SAE851996 SKA851996 STW851996 TDS851996 TNO851996 TXK851996 UHG851996 URC851996 VAY851996 VKU851996 VUQ851996 WEM851996 WOI851996 WYE851996 S917532 LS917532 VO917532 AFK917532 APG917532 AZC917532 BIY917532 BSU917532 CCQ917532 CMM917532 CWI917532 DGE917532 DQA917532 DZW917532 EJS917532 ETO917532 FDK917532 FNG917532 FXC917532 GGY917532 GQU917532 HAQ917532 HKM917532 HUI917532 IEE917532 IOA917532 IXW917532 JHS917532 JRO917532 KBK917532 KLG917532 KVC917532 LEY917532 LOU917532 LYQ917532 MIM917532 MSI917532 NCE917532 NMA917532 NVW917532 OFS917532 OPO917532 OZK917532 PJG917532 PTC917532 QCY917532 QMU917532 QWQ917532 RGM917532 RQI917532 SAE917532 SKA917532 STW917532 TDS917532 TNO917532 TXK917532 UHG917532 URC917532 VAY917532 VKU917532 VUQ917532 WEM917532 WOI917532 WYE917532 S983068 LS983068 VO983068 AFK983068 APG983068 AZC983068 BIY983068 BSU983068 CCQ983068 CMM983068 CWI983068 DGE983068 DQA983068 DZW983068 EJS983068 ETO983068 FDK983068 FNG983068 FXC983068 GGY983068 GQU983068 HAQ983068 HKM983068 HUI983068 IEE983068 IOA983068 IXW983068 JHS983068 JRO983068 KBK983068 KLG983068 KVC983068 LEY983068 LOU983068 LYQ983068 MIM983068 MSI983068 NCE983068 NMA983068 NVW983068 OFS983068 OPO983068 OZK983068 PJG983068 PTC983068 QCY983068 QMU983068 QWQ983068 RGM983068 RQI983068 SAE983068 SKA983068 STW983068 TDS983068 TNO983068 TXK983068 UHG983068 URC983068 VAY983068 VKU983068 VUQ983068 WEM983068 WOI983068 WYE983068 U327708 U393244 LU65564 VQ65564 AFM65564 API65564 AZE65564 BJA65564 BSW65564 CCS65564 CMO65564 CWK65564 DGG65564 DQC65564 DZY65564 EJU65564 ETQ65564 FDM65564 FNI65564 FXE65564 GHA65564 GQW65564 HAS65564 HKO65564 HUK65564 IEG65564 IOC65564 IXY65564 JHU65564 JRQ65564 KBM65564 KLI65564 KVE65564 LFA65564 LOW65564 LYS65564 MIO65564 MSK65564 NCG65564 NMC65564 NVY65564 OFU65564 OPQ65564 OZM65564 PJI65564 PTE65564 QDA65564 QMW65564 QWS65564 RGO65564 RQK65564 SAG65564 SKC65564 STY65564 TDU65564 TNQ65564 TXM65564 UHI65564 URE65564 VBA65564 VKW65564 VUS65564 WEO65564 WOK65564 WYG65564 U458780 LU131100 VQ131100 AFM131100 API131100 AZE131100 BJA131100 BSW131100 CCS131100 CMO131100 CWK131100 DGG131100 DQC131100 DZY131100 EJU131100 ETQ131100 FDM131100 FNI131100 FXE131100 GHA131100 GQW131100 HAS131100 HKO131100 HUK131100 IEG131100 IOC131100 IXY131100 JHU131100 JRQ131100 KBM131100 KLI131100 KVE131100 LFA131100 LOW131100 LYS131100 MIO131100 MSK131100 NCG131100 NMC131100 NVY131100 OFU131100 OPQ131100 OZM131100 PJI131100 PTE131100 QDA131100 QMW131100 QWS131100 RGO131100 RQK131100 SAG131100 SKC131100 STY131100 TDU131100 TNQ131100 TXM131100 UHI131100 URE131100 VBA131100 VKW131100 VUS131100 WEO131100 WOK131100 WYG131100 U524316 LU196636 VQ196636 AFM196636 API196636 AZE196636 BJA196636 BSW196636 CCS196636 CMO196636 CWK196636 DGG196636 DQC196636 DZY196636 EJU196636 ETQ196636 FDM196636 FNI196636 FXE196636 GHA196636 GQW196636 HAS196636 HKO196636 HUK196636 IEG196636 IOC196636 IXY196636 JHU196636 JRQ196636 KBM196636 KLI196636 KVE196636 LFA196636 LOW196636 LYS196636 MIO196636 MSK196636 NCG196636 NMC196636 NVY196636 OFU196636 OPQ196636 OZM196636 PJI196636 PTE196636 QDA196636 QMW196636 QWS196636 RGO196636 RQK196636 SAG196636 SKC196636 STY196636 TDU196636 TNQ196636 TXM196636 UHI196636 URE196636 VBA196636 VKW196636 VUS196636 WEO196636 WOK196636 WYG196636 U589852 LU262172 VQ262172 AFM262172 API262172 AZE262172 BJA262172 BSW262172 CCS262172 CMO262172 CWK262172 DGG262172 DQC262172 DZY262172 EJU262172 ETQ262172 FDM262172 FNI262172 FXE262172 GHA262172 GQW262172 HAS262172 HKO262172 HUK262172 IEG262172 IOC262172 IXY262172 JHU262172 JRQ262172 KBM262172 KLI262172 KVE262172 LFA262172 LOW262172 LYS262172 MIO262172 MSK262172 NCG262172 NMC262172 NVY262172 OFU262172 OPQ262172 OZM262172 PJI262172 PTE262172 QDA262172 QMW262172 QWS262172 RGO262172 RQK262172 SAG262172 SKC262172 STY262172 TDU262172 TNQ262172 TXM262172 UHI262172 URE262172 VBA262172 VKW262172 VUS262172 WEO262172 WOK262172 WYG262172 U655388 LU327708 VQ327708 AFM327708 API327708 AZE327708 BJA327708 BSW327708 CCS327708 CMO327708 CWK327708 DGG327708 DQC327708 DZY327708 EJU327708 ETQ327708 FDM327708 FNI327708 FXE327708 GHA327708 GQW327708 HAS327708 HKO327708 HUK327708 IEG327708 IOC327708 IXY327708 JHU327708 JRQ327708 KBM327708 KLI327708 KVE327708 LFA327708 LOW327708 LYS327708 MIO327708 MSK327708 NCG327708 NMC327708 NVY327708 OFU327708 OPQ327708 OZM327708 PJI327708 PTE327708 QDA327708 QMW327708 QWS327708 RGO327708 RQK327708 SAG327708 SKC327708 STY327708 TDU327708 TNQ327708 TXM327708 UHI327708 URE327708 VBA327708 VKW327708 VUS327708 WEO327708 WOK327708 WYG327708 U720924 LU393244 VQ393244 AFM393244 API393244 AZE393244 BJA393244 BSW393244 CCS393244 CMO393244 CWK393244 DGG393244 DQC393244 DZY393244 EJU393244 ETQ393244 FDM393244 FNI393244 FXE393244 GHA393244 GQW393244 HAS393244 HKO393244 HUK393244 IEG393244 IOC393244 IXY393244 JHU393244 JRQ393244 KBM393244 KLI393244 KVE393244 LFA393244 LOW393244 LYS393244 MIO393244 MSK393244 NCG393244 NMC393244 NVY393244 OFU393244 OPQ393244 OZM393244 PJI393244 PTE393244 QDA393244 QMW393244 QWS393244 RGO393244 RQK393244 SAG393244 SKC393244 STY393244 TDU393244 TNQ393244 TXM393244 UHI393244 URE393244 VBA393244 VKW393244 VUS393244 WEO393244 WOK393244 WYG393244 U786460 LU458780 VQ458780 AFM458780 API458780 AZE458780 BJA458780 BSW458780 CCS458780 CMO458780 CWK458780 DGG458780 DQC458780 DZY458780 EJU458780 ETQ458780 FDM458780 FNI458780 FXE458780 GHA458780 GQW458780 HAS458780 HKO458780 HUK458780 IEG458780 IOC458780 IXY458780 JHU458780 JRQ458780 KBM458780 KLI458780 KVE458780 LFA458780 LOW458780 LYS458780 MIO458780 MSK458780 NCG458780 NMC458780 NVY458780 OFU458780 OPQ458780 OZM458780 PJI458780 PTE458780 QDA458780 QMW458780 QWS458780 RGO458780 RQK458780 SAG458780 SKC458780 STY458780 TDU458780 TNQ458780 TXM458780 UHI458780 URE458780 VBA458780 VKW458780 VUS458780 WEO458780 WOK458780 WYG458780 U851996 LU524316 VQ524316 AFM524316 API524316 AZE524316 BJA524316 BSW524316 CCS524316 CMO524316 CWK524316 DGG524316 DQC524316 DZY524316 EJU524316 ETQ524316 FDM524316 FNI524316 FXE524316 GHA524316 GQW524316 HAS524316 HKO524316 HUK524316 IEG524316 IOC524316 IXY524316 JHU524316 JRQ524316 KBM524316 KLI524316 KVE524316 LFA524316 LOW524316 LYS524316 MIO524316 MSK524316 NCG524316 NMC524316 NVY524316 OFU524316 OPQ524316 OZM524316 PJI524316 PTE524316 QDA524316 QMW524316 QWS524316 RGO524316 RQK524316 SAG524316 SKC524316 STY524316 TDU524316 TNQ524316 TXM524316 UHI524316 URE524316 VBA524316 VKW524316 VUS524316 WEO524316 WOK524316 WYG524316 U917532 LU589852 VQ589852 AFM589852 API589852 AZE589852 BJA589852 BSW589852 CCS589852 CMO589852 CWK589852 DGG589852 DQC589852 DZY589852 EJU589852 ETQ589852 FDM589852 FNI589852 FXE589852 GHA589852 GQW589852 HAS589852 HKO589852 HUK589852 IEG589852 IOC589852 IXY589852 JHU589852 JRQ589852 KBM589852 KLI589852 KVE589852 LFA589852 LOW589852 LYS589852 MIO589852 MSK589852 NCG589852 NMC589852 NVY589852 OFU589852 OPQ589852 OZM589852 PJI589852 PTE589852 QDA589852 QMW589852 QWS589852 RGO589852 RQK589852 SAG589852 SKC589852 STY589852 TDU589852 TNQ589852 TXM589852 UHI589852 URE589852 VBA589852 VKW589852 VUS589852 WEO589852 WOK589852 WYG589852 U983068 LU655388 VQ655388 AFM655388 API655388 AZE655388 BJA655388 BSW655388 CCS655388 CMO655388 CWK655388 DGG655388 DQC655388 DZY655388 EJU655388 ETQ655388 FDM655388 FNI655388 FXE655388 GHA655388 GQW655388 HAS655388 HKO655388 HUK655388 IEG655388 IOC655388 IXY655388 JHU655388 JRQ655388 KBM655388 KLI655388 KVE655388 LFA655388 LOW655388 LYS655388 MIO655388 MSK655388 NCG655388 NMC655388 NVY655388 OFU655388 OPQ655388 OZM655388 PJI655388 PTE655388 QDA655388 QMW655388 QWS655388 RGO655388 RQK655388 SAG655388 SKC655388 STY655388 TDU655388 TNQ655388 TXM655388 UHI655388 URE655388 VBA655388 VKW655388 VUS655388 WEO655388 WOK655388 WYG655388 U65564 LU720924 VQ720924 AFM720924 API720924 AZE720924 BJA720924 BSW720924 CCS720924 CMO720924 CWK720924 DGG720924 DQC720924 DZY720924 EJU720924 ETQ720924 FDM720924 FNI720924 FXE720924 GHA720924 GQW720924 HAS720924 HKO720924 HUK720924 IEG720924 IOC720924 IXY720924 JHU720924 JRQ720924 KBM720924 KLI720924 KVE720924 LFA720924 LOW720924 LYS720924 MIO720924 MSK720924 NCG720924 NMC720924 NVY720924 OFU720924 OPQ720924 OZM720924 PJI720924 PTE720924 QDA720924 QMW720924 QWS720924 RGO720924 RQK720924 SAG720924 SKC720924 STY720924 TDU720924 TNQ720924 TXM720924 UHI720924 URE720924 VBA720924 VKW720924 VUS720924 WEO720924 WOK720924 WYG720924 U131100 LU786460 VQ786460 AFM786460 API786460 AZE786460 BJA786460 BSW786460 CCS786460 CMO786460 CWK786460 DGG786460 DQC786460 DZY786460 EJU786460 ETQ786460 FDM786460 FNI786460 FXE786460 GHA786460 GQW786460 HAS786460 HKO786460 HUK786460 IEG786460 IOC786460 IXY786460 JHU786460 JRQ786460 KBM786460 KLI786460 KVE786460 LFA786460 LOW786460 LYS786460 MIO786460 MSK786460 NCG786460 NMC786460 NVY786460 OFU786460 OPQ786460 OZM786460 PJI786460 PTE786460 QDA786460 QMW786460 QWS786460 RGO786460 RQK786460 SAG786460 SKC786460 STY786460 TDU786460 TNQ786460 TXM786460 UHI786460 URE786460 VBA786460 VKW786460 VUS786460 WEO786460 WOK786460 WYG786460 U24 LU851996 VQ851996 AFM851996 API851996 AZE851996 BJA851996 BSW851996 CCS851996 CMO851996 CWK851996 DGG851996 DQC851996 DZY851996 EJU851996 ETQ851996 FDM851996 FNI851996 FXE851996 GHA851996 GQW851996 HAS851996 HKO851996 HUK851996 IEG851996 IOC851996 IXY851996 JHU851996 JRQ851996 KBM851996 KLI851996 KVE851996 LFA851996 LOW851996 LYS851996 MIO851996 MSK851996 NCG851996 NMC851996 NVY851996 OFU851996 OPQ851996 OZM851996 PJI851996 PTE851996 QDA851996 QMW851996 QWS851996 RGO851996 RQK851996 SAG851996 SKC851996 STY851996 TDU851996 TNQ851996 TXM851996 UHI851996 URE851996 VBA851996 VKW851996 VUS851996 WEO851996 WOK851996 WYG851996 LU917532 VQ917532 AFM917532 API917532 AZE917532 BJA917532 BSW917532 CCS917532 CMO917532 CWK917532 DGG917532 DQC917532 DZY917532 EJU917532 ETQ917532 FDM917532 FNI917532 FXE917532 GHA917532 GQW917532 HAS917532 HKO917532 HUK917532 IEG917532 IOC917532 IXY917532 JHU917532 JRQ917532 KBM917532 KLI917532 KVE917532 LFA917532 LOW917532 LYS917532 MIO917532 MSK917532 NCG917532 NMC917532 NVY917532 OFU917532 OPQ917532 OZM917532 PJI917532 PTE917532 QDA917532 QMW917532 QWS917532 RGO917532 RQK917532 SAG917532 SKC917532 STY917532 TDU917532 TNQ917532 TXM917532 UHI917532 URE917532 VBA917532 VKW917532 VUS917532 WEO917532 WOK917532 WYG917532 WYG983068 LU983068 VQ983068 AFM983068 API983068 AZE983068 BJA983068 BSW983068 CCS983068 CMO983068 CWK983068 DGG983068 DQC983068 DZY983068 EJU983068 ETQ983068 FDM983068 FNI983068 FXE983068 GHA983068 GQW983068 HAS983068 HKO983068 HUK983068 IEG983068 IOC983068 IXY983068 JHU983068 JRQ983068 KBM983068 KLI983068 KVE983068 LFA983068 LOW983068 LYS983068 MIO983068 MSK983068 NCG983068 NMC983068 NVY983068 OFU983068 OPQ983068 OZM983068 PJI983068 PTE983068 QDA983068 QMW983068 QWS983068 RGO983068 RQK983068 SAG983068 SKC983068 STY983068 TDU983068 TNQ983068 TXM983068 UHI983068 URE983068 VBA983068 VKW983068 VUS983068 WEO983068 WOK983068 U196636 LS24 S24 WYG24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U32 WOR32 WYN32 S32 LZ32 VV32 AFR32 APN32 AZJ32 BJF32 BTB32 CCX32 CMT32 CWP32 DGL32 DQH32 EAD32 EJZ32 ETV32 FDR32 FNN32 FXJ32 GHF32 GRB32 HAX32 HKT32 HUP32 IEL32 IOH32 IYD32 JHZ32 JRV32 KBR32 KLN32 KVJ32 LFF32 LPB32 LYX32 MIT32 MSP32 NCL32 NMH32 NWD32 OFZ32 OPV32 OZR32 PJN32 PTJ32 QDF32 QNB32 QWX32 RGT32 RQP32 SAL32 SKH32 SUD32 TDZ32 TNV32 TXR32 UHN32 URJ32 VBF32 VLB32 VUX32 WET32 WOP32 WYL32 MB32 VX32 AFT32 APP32 AZL32 BJH32 BTD32 CCZ32 CMV32 CWR32 DGN32 DQJ32 EAF32 EKB32 ETX32 FDT32 FNP32 FXL32 GHH32 GRD32 HAZ32 HKV32 HUR32 IEN32 IOJ32 IYF32 JIB32 JRX32 KBT32 KLP32 KVL32 LFH32 LPD32 LYZ32 MIV32 MSR32 NCN32 NMJ32 NWF32 OGB32 OPX32 OZT32 PJP32 PTL32 QDH32 QND32 QWZ32 RGV32 RQR32 SAN32 SKJ32 SUF32 TEB32 TNX32 TXT32 UHP32 URL32 VBH32 VLD32 VUZ32 WEV32 U262172 Z65564 Z131100 Z196636 Z262172 Z327708 Z393244 Z458780 Z524316 Z589852 Z655388 Z720924 Z786460 Z851996 Z917532 Z983068 AB393244 AB458780 AB524316 AB589852 AB655388 AB720924 AB786460 AB851996 AB917532 AB983068 AB65564 AB131100 AB32 AB196636 AB262172 Z32 AB24 Z24 AB327708 AG65564 AG131100 AG196636 AG262172 AG327708 AG393244 AG458780 AG524316 AG589852 AG655388 AG720924 AG786460 AG851996 AG917532 AG983068 AI393244 AI458780 AI524316 AI589852 AI655388 AI720924 AI786460 AI851996 AI917532 AI983068 AI65564 AI131100 AI32 AI196636 AI262172 AG32 AI24 AG24 AI327708 AN65564 AN131100 AN196636 AN262172 AN327708 AN393244 AN458780 AN524316 AN589852 AN655388 AN720924 AN786460 AN851996 AN917532 AN983068 AP393244 AP458780 AP524316 AP589852 AP655388 AP720924 AP786460 AP851996 AP917532 AP983068 AP65564 AP131100 AP32 AP196636 AP262172 AN32 AP24 AN24 AP327708 AU65564 AU131100 AU196636 AU262172 AU327708 AU393244 AU458780 AU524316 AU589852 AU655388 AU720924 AU786460 AU851996 AU917532 AU983068 AW393244 AW458780 AW524316 AW589852 AW655388 AW720924 AW786460 AW851996 AW917532 AW983068 AW65564 AW131100 AW32 AW196636 AW262172 AU32 AW24 AU24 AW327708 BB65564 BB131100 BB196636 BB262172 BB327708 BB393244 BB458780 BB524316 BB589852 BB655388 BB720924 BB786460 BB851996 BB917532 BB983068 BD393244 BD458780 BD524316 BD589852 BD655388 BD720924 BD786460 BD851996 BD917532 BD983068 BD65564 BD131100 BD32 BD196636 BD262172 BB32 BD24 BB24 BD327708 BI65564 BI131100 BI196636 BI262172 BI327708 BI393244 BI458780 BI524316 BI589852 BI655388 BI720924 BI786460 BI851996 BI917532 BI983068 BK393244 BK458780 BK524316 BK589852 BK655388 BK720924 BK786460 BK851996 BK917532 BK983068 BK65564 BK131100 BK32 BK196636 BK262172 BI32 BK24 BI24 BK327708 BP65564 BP131100 BP196636 BP262172 BP327708 BP393244 BP458780 BP524316 BP589852 BP655388 BP720924 BP786460 BP851996 BP917532 BP983068 BR393244 BR458780 BR524316 BR589852 BR655388 BR720924 BR786460 BR851996 BR917532 BR983068 BR65564 BR131100 BR32 BR196636 BR262172 BP32 BR24 BP24 BR327708 BW65564 BW131100 BW196636 BW262172 BW327708 BW393244 BW458780 BW524316 BW589852 BW655388 BW720924 BW786460 BW851996 BW917532 BW983068 BY393244 BY458780 BY524316 BY589852 BY655388 BY720924 BY786460 BY851996 BY917532 BY983068 BY65564 BY131100 BY32 BY196636 BY262172 BW32 BY24 BW24 BY327708 CD65564 CD131100 CD196636 CD262172 CD327708 CD393244 CD458780 CD524316 CD589852 CD655388 CD720924 CD786460 CD851996 CD917532 CD983068 CF327708 CF393244 CF458780 CF524316 CF589852 CF655388 CF720924 CF786460 CF851996 CF917532 CF983068 CF65564 CF131100 CF32 CF196636 CD32 CF262172 CF24 CD24"/>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65 LQ65565 VM65565 AFI65565 APE65565 AZA65565 BIW65565 BSS65565 CCO65565 CMK65565 CWG65565 DGC65565 DPY65565 DZU65565 EJQ65565 ETM65565 FDI65565 FNE65565 FXA65565 GGW65565 GQS65565 HAO65565 HKK65565 HUG65565 IEC65565 INY65565 IXU65565 JHQ65565 JRM65565 KBI65565 KLE65565 KVA65565 LEW65565 LOS65565 LYO65565 MIK65565 MSG65565 NCC65565 NLY65565 NVU65565 OFQ65565 OPM65565 OZI65565 PJE65565 PTA65565 QCW65565 QMS65565 QWO65565 RGK65565 RQG65565 SAC65565 SJY65565 STU65565 TDQ65565 TNM65565 TXI65565 UHE65565 URA65565 VAW65565 VKS65565 VUO65565 WEK65565 WOG65565 WYC65565 Q131101 LQ131101 VM131101 AFI131101 APE131101 AZA131101 BIW131101 BSS131101 CCO131101 CMK131101 CWG131101 DGC131101 DPY131101 DZU131101 EJQ131101 ETM131101 FDI131101 FNE131101 FXA131101 GGW131101 GQS131101 HAO131101 HKK131101 HUG131101 IEC131101 INY131101 IXU131101 JHQ131101 JRM131101 KBI131101 KLE131101 KVA131101 LEW131101 LOS131101 LYO131101 MIK131101 MSG131101 NCC131101 NLY131101 NVU131101 OFQ131101 OPM131101 OZI131101 PJE131101 PTA131101 QCW131101 QMS131101 QWO131101 RGK131101 RQG131101 SAC131101 SJY131101 STU131101 TDQ131101 TNM131101 TXI131101 UHE131101 URA131101 VAW131101 VKS131101 VUO131101 WEK131101 WOG131101 WYC131101 Q196637 LQ196637 VM196637 AFI196637 APE196637 AZA196637 BIW196637 BSS196637 CCO196637 CMK196637 CWG196637 DGC196637 DPY196637 DZU196637 EJQ196637 ETM196637 FDI196637 FNE196637 FXA196637 GGW196637 GQS196637 HAO196637 HKK196637 HUG196637 IEC196637 INY196637 IXU196637 JHQ196637 JRM196637 KBI196637 KLE196637 KVA196637 LEW196637 LOS196637 LYO196637 MIK196637 MSG196637 NCC196637 NLY196637 NVU196637 OFQ196637 OPM196637 OZI196637 PJE196637 PTA196637 QCW196637 QMS196637 QWO196637 RGK196637 RQG196637 SAC196637 SJY196637 STU196637 TDQ196637 TNM196637 TXI196637 UHE196637 URA196637 VAW196637 VKS196637 VUO196637 WEK196637 WOG196637 WYC196637 Q262173 LQ262173 VM262173 AFI262173 APE262173 AZA262173 BIW262173 BSS262173 CCO262173 CMK262173 CWG262173 DGC262173 DPY262173 DZU262173 EJQ262173 ETM262173 FDI262173 FNE262173 FXA262173 GGW262173 GQS262173 HAO262173 HKK262173 HUG262173 IEC262173 INY262173 IXU262173 JHQ262173 JRM262173 KBI262173 KLE262173 KVA262173 LEW262173 LOS262173 LYO262173 MIK262173 MSG262173 NCC262173 NLY262173 NVU262173 OFQ262173 OPM262173 OZI262173 PJE262173 PTA262173 QCW262173 QMS262173 QWO262173 RGK262173 RQG262173 SAC262173 SJY262173 STU262173 TDQ262173 TNM262173 TXI262173 UHE262173 URA262173 VAW262173 VKS262173 VUO262173 WEK262173 WOG262173 WYC262173 Q327709 LQ327709 VM327709 AFI327709 APE327709 AZA327709 BIW327709 BSS327709 CCO327709 CMK327709 CWG327709 DGC327709 DPY327709 DZU327709 EJQ327709 ETM327709 FDI327709 FNE327709 FXA327709 GGW327709 GQS327709 HAO327709 HKK327709 HUG327709 IEC327709 INY327709 IXU327709 JHQ327709 JRM327709 KBI327709 KLE327709 KVA327709 LEW327709 LOS327709 LYO327709 MIK327709 MSG327709 NCC327709 NLY327709 NVU327709 OFQ327709 OPM327709 OZI327709 PJE327709 PTA327709 QCW327709 QMS327709 QWO327709 RGK327709 RQG327709 SAC327709 SJY327709 STU327709 TDQ327709 TNM327709 TXI327709 UHE327709 URA327709 VAW327709 VKS327709 VUO327709 WEK327709 WOG327709 WYC327709 Q393245 LQ393245 VM393245 AFI393245 APE393245 AZA393245 BIW393245 BSS393245 CCO393245 CMK393245 CWG393245 DGC393245 DPY393245 DZU393245 EJQ393245 ETM393245 FDI393245 FNE393245 FXA393245 GGW393245 GQS393245 HAO393245 HKK393245 HUG393245 IEC393245 INY393245 IXU393245 JHQ393245 JRM393245 KBI393245 KLE393245 KVA393245 LEW393245 LOS393245 LYO393245 MIK393245 MSG393245 NCC393245 NLY393245 NVU393245 OFQ393245 OPM393245 OZI393245 PJE393245 PTA393245 QCW393245 QMS393245 QWO393245 RGK393245 RQG393245 SAC393245 SJY393245 STU393245 TDQ393245 TNM393245 TXI393245 UHE393245 URA393245 VAW393245 VKS393245 VUO393245 WEK393245 WOG393245 WYC393245 Q458781 LQ458781 VM458781 AFI458781 APE458781 AZA458781 BIW458781 BSS458781 CCO458781 CMK458781 CWG458781 DGC458781 DPY458781 DZU458781 EJQ458781 ETM458781 FDI458781 FNE458781 FXA458781 GGW458781 GQS458781 HAO458781 HKK458781 HUG458781 IEC458781 INY458781 IXU458781 JHQ458781 JRM458781 KBI458781 KLE458781 KVA458781 LEW458781 LOS458781 LYO458781 MIK458781 MSG458781 NCC458781 NLY458781 NVU458781 OFQ458781 OPM458781 OZI458781 PJE458781 PTA458781 QCW458781 QMS458781 QWO458781 RGK458781 RQG458781 SAC458781 SJY458781 STU458781 TDQ458781 TNM458781 TXI458781 UHE458781 URA458781 VAW458781 VKS458781 VUO458781 WEK458781 WOG458781 WYC458781 Q524317 LQ524317 VM524317 AFI524317 APE524317 AZA524317 BIW524317 BSS524317 CCO524317 CMK524317 CWG524317 DGC524317 DPY524317 DZU524317 EJQ524317 ETM524317 FDI524317 FNE524317 FXA524317 GGW524317 GQS524317 HAO524317 HKK524317 HUG524317 IEC524317 INY524317 IXU524317 JHQ524317 JRM524317 KBI524317 KLE524317 KVA524317 LEW524317 LOS524317 LYO524317 MIK524317 MSG524317 NCC524317 NLY524317 NVU524317 OFQ524317 OPM524317 OZI524317 PJE524317 PTA524317 QCW524317 QMS524317 QWO524317 RGK524317 RQG524317 SAC524317 SJY524317 STU524317 TDQ524317 TNM524317 TXI524317 UHE524317 URA524317 VAW524317 VKS524317 VUO524317 WEK524317 WOG524317 WYC524317 Q589853 LQ589853 VM589853 AFI589853 APE589853 AZA589853 BIW589853 BSS589853 CCO589853 CMK589853 CWG589853 DGC589853 DPY589853 DZU589853 EJQ589853 ETM589853 FDI589853 FNE589853 FXA589853 GGW589853 GQS589853 HAO589853 HKK589853 HUG589853 IEC589853 INY589853 IXU589853 JHQ589853 JRM589853 KBI589853 KLE589853 KVA589853 LEW589853 LOS589853 LYO589853 MIK589853 MSG589853 NCC589853 NLY589853 NVU589853 OFQ589853 OPM589853 OZI589853 PJE589853 PTA589853 QCW589853 QMS589853 QWO589853 RGK589853 RQG589853 SAC589853 SJY589853 STU589853 TDQ589853 TNM589853 TXI589853 UHE589853 URA589853 VAW589853 VKS589853 VUO589853 WEK589853 WOG589853 WYC589853 Q655389 LQ655389 VM655389 AFI655389 APE655389 AZA655389 BIW655389 BSS655389 CCO655389 CMK655389 CWG655389 DGC655389 DPY655389 DZU655389 EJQ655389 ETM655389 FDI655389 FNE655389 FXA655389 GGW655389 GQS655389 HAO655389 HKK655389 HUG655389 IEC655389 INY655389 IXU655389 JHQ655389 JRM655389 KBI655389 KLE655389 KVA655389 LEW655389 LOS655389 LYO655389 MIK655389 MSG655389 NCC655389 NLY655389 NVU655389 OFQ655389 OPM655389 OZI655389 PJE655389 PTA655389 QCW655389 QMS655389 QWO655389 RGK655389 RQG655389 SAC655389 SJY655389 STU655389 TDQ655389 TNM655389 TXI655389 UHE655389 URA655389 VAW655389 VKS655389 VUO655389 WEK655389 WOG655389 WYC655389 Q720925 LQ720925 VM720925 AFI720925 APE720925 AZA720925 BIW720925 BSS720925 CCO720925 CMK720925 CWG720925 DGC720925 DPY720925 DZU720925 EJQ720925 ETM720925 FDI720925 FNE720925 FXA720925 GGW720925 GQS720925 HAO720925 HKK720925 HUG720925 IEC720925 INY720925 IXU720925 JHQ720925 JRM720925 KBI720925 KLE720925 KVA720925 LEW720925 LOS720925 LYO720925 MIK720925 MSG720925 NCC720925 NLY720925 NVU720925 OFQ720925 OPM720925 OZI720925 PJE720925 PTA720925 QCW720925 QMS720925 QWO720925 RGK720925 RQG720925 SAC720925 SJY720925 STU720925 TDQ720925 TNM720925 TXI720925 UHE720925 URA720925 VAW720925 VKS720925 VUO720925 WEK720925 WOG720925 WYC720925 Q786461 LQ786461 VM786461 AFI786461 APE786461 AZA786461 BIW786461 BSS786461 CCO786461 CMK786461 CWG786461 DGC786461 DPY786461 DZU786461 EJQ786461 ETM786461 FDI786461 FNE786461 FXA786461 GGW786461 GQS786461 HAO786461 HKK786461 HUG786461 IEC786461 INY786461 IXU786461 JHQ786461 JRM786461 KBI786461 KLE786461 KVA786461 LEW786461 LOS786461 LYO786461 MIK786461 MSG786461 NCC786461 NLY786461 NVU786461 OFQ786461 OPM786461 OZI786461 PJE786461 PTA786461 QCW786461 QMS786461 QWO786461 RGK786461 RQG786461 SAC786461 SJY786461 STU786461 TDQ786461 TNM786461 TXI786461 UHE786461 URA786461 VAW786461 VKS786461 VUO786461 WEK786461 WOG786461 WYC786461 Q851997 LQ851997 VM851997 AFI851997 APE851997 AZA851997 BIW851997 BSS851997 CCO851997 CMK851997 CWG851997 DGC851997 DPY851997 DZU851997 EJQ851997 ETM851997 FDI851997 FNE851997 FXA851997 GGW851997 GQS851997 HAO851997 HKK851997 HUG851997 IEC851997 INY851997 IXU851997 JHQ851997 JRM851997 KBI851997 KLE851997 KVA851997 LEW851997 LOS851997 LYO851997 MIK851997 MSG851997 NCC851997 NLY851997 NVU851997 OFQ851997 OPM851997 OZI851997 PJE851997 PTA851997 QCW851997 QMS851997 QWO851997 RGK851997 RQG851997 SAC851997 SJY851997 STU851997 TDQ851997 TNM851997 TXI851997 UHE851997 URA851997 VAW851997 VKS851997 VUO851997 WEK851997 WOG851997 WYC851997 Q917533 LQ917533 VM917533 AFI917533 APE917533 AZA917533 BIW917533 BSS917533 CCO917533 CMK917533 CWG917533 DGC917533 DPY917533 DZU917533 EJQ917533 ETM917533 FDI917533 FNE917533 FXA917533 GGW917533 GQS917533 HAO917533 HKK917533 HUG917533 IEC917533 INY917533 IXU917533 JHQ917533 JRM917533 KBI917533 KLE917533 KVA917533 LEW917533 LOS917533 LYO917533 MIK917533 MSG917533 NCC917533 NLY917533 NVU917533 OFQ917533 OPM917533 OZI917533 PJE917533 PTA917533 QCW917533 QMS917533 QWO917533 RGK917533 RQG917533 SAC917533 SJY917533 STU917533 TDQ917533 TNM917533 TXI917533 UHE917533 URA917533 VAW917533 VKS917533 VUO917533 WEK917533 WOG917533 WYC917533 Q983069 LQ983069 VM983069 AFI983069 APE983069 AZA983069 BIW983069 BSS983069 CCO983069 CMK983069 CWG983069 DGC983069 DPY983069 DZU983069 EJQ983069 ETM983069 FDI983069 FNE983069 FXA983069 GGW983069 GQS983069 HAO983069 HKK983069 HUG983069 IEC983069 INY983069 IXU983069 JHQ983069 JRM983069 KBI983069 KLE983069 KVA983069 LEW983069 LOS983069 LYO983069 MIK983069 MSG983069 NCC983069 NLY983069 NVU983069 OFQ983069 OPM983069 OZI983069 PJE983069 PTA983069 QCW983069 QMS983069 QWO983069 RGK983069 RQG983069 SAC983069 SJY983069 STU983069 TDQ983069 TNM983069 TXI983069 UHE983069 URA983069 VAW983069 VKS983069 VUO983069 WEK983069 WOG983069 WYC983069 WYJ33 Q33 LX33 VT33 AFP33 APL33 AZH33 BJD33 BSZ33 CCV33 CMR33 CWN33 DGJ33 DQF33 EAB33 EJX33 ETT33 FDP33 FNL33 FXH33 GHD33 GQZ33 HAV33 HKR33 HUN33 IEJ33 IOF33 IYB33 JHX33 JRT33 KBP33 KLL33 KVH33 LFD33 LOZ33 LYV33 MIR33 MSN33 NCJ33 NMF33 NWB33 OFX33 OPT33 OZP33 PJL33 PTH33 QDD33 QMZ33 QWV33 RGR33 RQN33 SAJ33 SKF33 SUB33 TDX33 TNT33 TXP33 UHL33 URH33 VBD33 VKZ33 VUV33 WER33 WON33 X33 X65565 X131101 X196637 X262173 X327709 X393245 X458781 X524317 X589853 X655389 X720925 X786461 X851997 X917533 X983069 X25 AE33 AE65565 AE131101 AE196637 AE262173 AE327709 AE393245 AE458781 AE524317 AE589853 AE655389 AE720925 AE786461 AE851997 AE917533 AE983069 AE25 AL33 AL65565 AL131101 AL196637 AL262173 AL327709 AL393245 AL458781 AL524317 AL589853 AL655389 AL720925 AL786461 AL851997 AL917533 AL983069 AL25 AS33 AS65565 AS131101 AS196637 AS262173 AS327709 AS393245 AS458781 AS524317 AS589853 AS655389 AS720925 AS786461 AS851997 AS917533 AS983069 AS25 AZ33 AZ65565 AZ131101 AZ196637 AZ262173 AZ327709 AZ393245 AZ458781 AZ524317 AZ589853 AZ655389 AZ720925 AZ786461 AZ851997 AZ917533 AZ983069 AZ25 BG33 BG65565 BG131101 BG196637 BG262173 BG327709 BG393245 BG458781 BG524317 BG589853 BG655389 BG720925 BG786461 BG851997 BG917533 BG983069 BG25 BN33 BN65565 BN131101 BN196637 BN262173 BN327709 BN393245 BN458781 BN524317 BN589853 BN655389 BN720925 BN786461 BN851997 BN917533 BN983069 BN25 BU33 BU65565 BU131101 BU196637 BU262173 BU327709 BU393245 BU458781 BU524317 BU589853 BU655389 BU720925 BU786461 BU851997 BU917533 BU983069 BU25 CB33 CB65565 CB131101 CB196637 CB262173 CB327709 CB393245 CB458781 CB524317 CB589853 CB655389 CB720925 CB786461 CB851997 CB917533 CB983069 CB25"/>
    <dataValidation allowBlank="1" sqref="WXX983070:WYI983076 LL65566:LW65572 VH65566:VS65572 AFD65566:AFO65572 AOZ65566:APK65572 AYV65566:AZG65572 BIR65566:BJC65572 BSN65566:BSY65572 CCJ65566:CCU65572 CMF65566:CMQ65572 CWB65566:CWM65572 DFX65566:DGI65572 DPT65566:DQE65572 DZP65566:EAA65572 EJL65566:EJW65572 ETH65566:ETS65572 FDD65566:FDO65572 FMZ65566:FNK65572 FWV65566:FXG65572 GGR65566:GHC65572 GQN65566:GQY65572 HAJ65566:HAU65572 HKF65566:HKQ65572 HUB65566:HUM65572 IDX65566:IEI65572 INT65566:IOE65572 IXP65566:IYA65572 JHL65566:JHW65572 JRH65566:JRS65572 KBD65566:KBO65572 KKZ65566:KLK65572 KUV65566:KVG65572 LER65566:LFC65572 LON65566:LOY65572 LYJ65566:LYU65572 MIF65566:MIQ65572 MSB65566:MSM65572 NBX65566:NCI65572 NLT65566:NME65572 NVP65566:NWA65572 OFL65566:OFW65572 OPH65566:OPS65572 OZD65566:OZO65572 PIZ65566:PJK65572 PSV65566:PTG65572 QCR65566:QDC65572 QMN65566:QMY65572 QWJ65566:QWU65572 RGF65566:RGQ65572 RQB65566:RQM65572 RZX65566:SAI65572 SJT65566:SKE65572 STP65566:SUA65572 TDL65566:TDW65572 TNH65566:TNS65572 TXD65566:TXO65572 UGZ65566:UHK65572 UQV65566:URG65572 VAR65566:VBC65572 VKN65566:VKY65572 VUJ65566:VUU65572 WEF65566:WEQ65572 WOB65566:WOM65572 WXX65566:WYI65572 LL131102:LW131108 VH131102:VS131108 AFD131102:AFO131108 AOZ131102:APK131108 AYV131102:AZG131108 BIR131102:BJC131108 BSN131102:BSY131108 CCJ131102:CCU131108 CMF131102:CMQ131108 CWB131102:CWM131108 DFX131102:DGI131108 DPT131102:DQE131108 DZP131102:EAA131108 EJL131102:EJW131108 ETH131102:ETS131108 FDD131102:FDO131108 FMZ131102:FNK131108 FWV131102:FXG131108 GGR131102:GHC131108 GQN131102:GQY131108 HAJ131102:HAU131108 HKF131102:HKQ131108 HUB131102:HUM131108 IDX131102:IEI131108 INT131102:IOE131108 IXP131102:IYA131108 JHL131102:JHW131108 JRH131102:JRS131108 KBD131102:KBO131108 KKZ131102:KLK131108 KUV131102:KVG131108 LER131102:LFC131108 LON131102:LOY131108 LYJ131102:LYU131108 MIF131102:MIQ131108 MSB131102:MSM131108 NBX131102:NCI131108 NLT131102:NME131108 NVP131102:NWA131108 OFL131102:OFW131108 OPH131102:OPS131108 OZD131102:OZO131108 PIZ131102:PJK131108 PSV131102:PTG131108 QCR131102:QDC131108 QMN131102:QMY131108 QWJ131102:QWU131108 RGF131102:RGQ131108 RQB131102:RQM131108 RZX131102:SAI131108 SJT131102:SKE131108 STP131102:SUA131108 TDL131102:TDW131108 TNH131102:TNS131108 TXD131102:TXO131108 UGZ131102:UHK131108 UQV131102:URG131108 VAR131102:VBC131108 VKN131102:VKY131108 VUJ131102:VUU131108 WEF131102:WEQ131108 WOB131102:WOM131108 WXX131102:WYI131108 LL196638:LW196644 VH196638:VS196644 AFD196638:AFO196644 AOZ196638:APK196644 AYV196638:AZG196644 BIR196638:BJC196644 BSN196638:BSY196644 CCJ196638:CCU196644 CMF196638:CMQ196644 CWB196638:CWM196644 DFX196638:DGI196644 DPT196638:DQE196644 DZP196638:EAA196644 EJL196638:EJW196644 ETH196638:ETS196644 FDD196638:FDO196644 FMZ196638:FNK196644 FWV196638:FXG196644 GGR196638:GHC196644 GQN196638:GQY196644 HAJ196638:HAU196644 HKF196638:HKQ196644 HUB196638:HUM196644 IDX196638:IEI196644 INT196638:IOE196644 IXP196638:IYA196644 JHL196638:JHW196644 JRH196638:JRS196644 KBD196638:KBO196644 KKZ196638:KLK196644 KUV196638:KVG196644 LER196638:LFC196644 LON196638:LOY196644 LYJ196638:LYU196644 MIF196638:MIQ196644 MSB196638:MSM196644 NBX196638:NCI196644 NLT196638:NME196644 NVP196638:NWA196644 OFL196638:OFW196644 OPH196638:OPS196644 OZD196638:OZO196644 PIZ196638:PJK196644 PSV196638:PTG196644 QCR196638:QDC196644 QMN196638:QMY196644 QWJ196638:QWU196644 RGF196638:RGQ196644 RQB196638:RQM196644 RZX196638:SAI196644 SJT196638:SKE196644 STP196638:SUA196644 TDL196638:TDW196644 TNH196638:TNS196644 TXD196638:TXO196644 UGZ196638:UHK196644 UQV196638:URG196644 VAR196638:VBC196644 VKN196638:VKY196644 VUJ196638:VUU196644 WEF196638:WEQ196644 WOB196638:WOM196644 WXX196638:WYI196644 LL262174:LW262180 VH262174:VS262180 AFD262174:AFO262180 AOZ262174:APK262180 AYV262174:AZG262180 BIR262174:BJC262180 BSN262174:BSY262180 CCJ262174:CCU262180 CMF262174:CMQ262180 CWB262174:CWM262180 DFX262174:DGI262180 DPT262174:DQE262180 DZP262174:EAA262180 EJL262174:EJW262180 ETH262174:ETS262180 FDD262174:FDO262180 FMZ262174:FNK262180 FWV262174:FXG262180 GGR262174:GHC262180 GQN262174:GQY262180 HAJ262174:HAU262180 HKF262174:HKQ262180 HUB262174:HUM262180 IDX262174:IEI262180 INT262174:IOE262180 IXP262174:IYA262180 JHL262174:JHW262180 JRH262174:JRS262180 KBD262174:KBO262180 KKZ262174:KLK262180 KUV262174:KVG262180 LER262174:LFC262180 LON262174:LOY262180 LYJ262174:LYU262180 MIF262174:MIQ262180 MSB262174:MSM262180 NBX262174:NCI262180 NLT262174:NME262180 NVP262174:NWA262180 OFL262174:OFW262180 OPH262174:OPS262180 OZD262174:OZO262180 PIZ262174:PJK262180 PSV262174:PTG262180 QCR262174:QDC262180 QMN262174:QMY262180 QWJ262174:QWU262180 RGF262174:RGQ262180 RQB262174:RQM262180 RZX262174:SAI262180 SJT262174:SKE262180 STP262174:SUA262180 TDL262174:TDW262180 TNH262174:TNS262180 TXD262174:TXO262180 UGZ262174:UHK262180 UQV262174:URG262180 VAR262174:VBC262180 VKN262174:VKY262180 VUJ262174:VUU262180 WEF262174:WEQ262180 WOB262174:WOM262180 WXX262174:WYI262180 LL327710:LW327716 VH327710:VS327716 AFD327710:AFO327716 AOZ327710:APK327716 AYV327710:AZG327716 BIR327710:BJC327716 BSN327710:BSY327716 CCJ327710:CCU327716 CMF327710:CMQ327716 CWB327710:CWM327716 DFX327710:DGI327716 DPT327710:DQE327716 DZP327710:EAA327716 EJL327710:EJW327716 ETH327710:ETS327716 FDD327710:FDO327716 FMZ327710:FNK327716 FWV327710:FXG327716 GGR327710:GHC327716 GQN327710:GQY327716 HAJ327710:HAU327716 HKF327710:HKQ327716 HUB327710:HUM327716 IDX327710:IEI327716 INT327710:IOE327716 IXP327710:IYA327716 JHL327710:JHW327716 JRH327710:JRS327716 KBD327710:KBO327716 KKZ327710:KLK327716 KUV327710:KVG327716 LER327710:LFC327716 LON327710:LOY327716 LYJ327710:LYU327716 MIF327710:MIQ327716 MSB327710:MSM327716 NBX327710:NCI327716 NLT327710:NME327716 NVP327710:NWA327716 OFL327710:OFW327716 OPH327710:OPS327716 OZD327710:OZO327716 PIZ327710:PJK327716 PSV327710:PTG327716 QCR327710:QDC327716 QMN327710:QMY327716 QWJ327710:QWU327716 RGF327710:RGQ327716 RQB327710:RQM327716 RZX327710:SAI327716 SJT327710:SKE327716 STP327710:SUA327716 TDL327710:TDW327716 TNH327710:TNS327716 TXD327710:TXO327716 UGZ327710:UHK327716 UQV327710:URG327716 VAR327710:VBC327716 VKN327710:VKY327716 VUJ327710:VUU327716 WEF327710:WEQ327716 WOB327710:WOM327716 WXX327710:WYI327716 LL393246:LW393252 VH393246:VS393252 AFD393246:AFO393252 AOZ393246:APK393252 AYV393246:AZG393252 BIR393246:BJC393252 BSN393246:BSY393252 CCJ393246:CCU393252 CMF393246:CMQ393252 CWB393246:CWM393252 DFX393246:DGI393252 DPT393246:DQE393252 DZP393246:EAA393252 EJL393246:EJW393252 ETH393246:ETS393252 FDD393246:FDO393252 FMZ393246:FNK393252 FWV393246:FXG393252 GGR393246:GHC393252 GQN393246:GQY393252 HAJ393246:HAU393252 HKF393246:HKQ393252 HUB393246:HUM393252 IDX393246:IEI393252 INT393246:IOE393252 IXP393246:IYA393252 JHL393246:JHW393252 JRH393246:JRS393252 KBD393246:KBO393252 KKZ393246:KLK393252 KUV393246:KVG393252 LER393246:LFC393252 LON393246:LOY393252 LYJ393246:LYU393252 MIF393246:MIQ393252 MSB393246:MSM393252 NBX393246:NCI393252 NLT393246:NME393252 NVP393246:NWA393252 OFL393246:OFW393252 OPH393246:OPS393252 OZD393246:OZO393252 PIZ393246:PJK393252 PSV393246:PTG393252 QCR393246:QDC393252 QMN393246:QMY393252 QWJ393246:QWU393252 RGF393246:RGQ393252 RQB393246:RQM393252 RZX393246:SAI393252 SJT393246:SKE393252 STP393246:SUA393252 TDL393246:TDW393252 TNH393246:TNS393252 TXD393246:TXO393252 UGZ393246:UHK393252 UQV393246:URG393252 VAR393246:VBC393252 VKN393246:VKY393252 VUJ393246:VUU393252 WEF393246:WEQ393252 WOB393246:WOM393252 WXX393246:WYI393252 LL458782:LW458788 VH458782:VS458788 AFD458782:AFO458788 AOZ458782:APK458788 AYV458782:AZG458788 BIR458782:BJC458788 BSN458782:BSY458788 CCJ458782:CCU458788 CMF458782:CMQ458788 CWB458782:CWM458788 DFX458782:DGI458788 DPT458782:DQE458788 DZP458782:EAA458788 EJL458782:EJW458788 ETH458782:ETS458788 FDD458782:FDO458788 FMZ458782:FNK458788 FWV458782:FXG458788 GGR458782:GHC458788 GQN458782:GQY458788 HAJ458782:HAU458788 HKF458782:HKQ458788 HUB458782:HUM458788 IDX458782:IEI458788 INT458782:IOE458788 IXP458782:IYA458788 JHL458782:JHW458788 JRH458782:JRS458788 KBD458782:KBO458788 KKZ458782:KLK458788 KUV458782:KVG458788 LER458782:LFC458788 LON458782:LOY458788 LYJ458782:LYU458788 MIF458782:MIQ458788 MSB458782:MSM458788 NBX458782:NCI458788 NLT458782:NME458788 NVP458782:NWA458788 OFL458782:OFW458788 OPH458782:OPS458788 OZD458782:OZO458788 PIZ458782:PJK458788 PSV458782:PTG458788 QCR458782:QDC458788 QMN458782:QMY458788 QWJ458782:QWU458788 RGF458782:RGQ458788 RQB458782:RQM458788 RZX458782:SAI458788 SJT458782:SKE458788 STP458782:SUA458788 TDL458782:TDW458788 TNH458782:TNS458788 TXD458782:TXO458788 UGZ458782:UHK458788 UQV458782:URG458788 VAR458782:VBC458788 VKN458782:VKY458788 VUJ458782:VUU458788 WEF458782:WEQ458788 WOB458782:WOM458788 WXX458782:WYI458788 LL524318:LW524324 VH524318:VS524324 AFD524318:AFO524324 AOZ524318:APK524324 AYV524318:AZG524324 BIR524318:BJC524324 BSN524318:BSY524324 CCJ524318:CCU524324 CMF524318:CMQ524324 CWB524318:CWM524324 DFX524318:DGI524324 DPT524318:DQE524324 DZP524318:EAA524324 EJL524318:EJW524324 ETH524318:ETS524324 FDD524318:FDO524324 FMZ524318:FNK524324 FWV524318:FXG524324 GGR524318:GHC524324 GQN524318:GQY524324 HAJ524318:HAU524324 HKF524318:HKQ524324 HUB524318:HUM524324 IDX524318:IEI524324 INT524318:IOE524324 IXP524318:IYA524324 JHL524318:JHW524324 JRH524318:JRS524324 KBD524318:KBO524324 KKZ524318:KLK524324 KUV524318:KVG524324 LER524318:LFC524324 LON524318:LOY524324 LYJ524318:LYU524324 MIF524318:MIQ524324 MSB524318:MSM524324 NBX524318:NCI524324 NLT524318:NME524324 NVP524318:NWA524324 OFL524318:OFW524324 OPH524318:OPS524324 OZD524318:OZO524324 PIZ524318:PJK524324 PSV524318:PTG524324 QCR524318:QDC524324 QMN524318:QMY524324 QWJ524318:QWU524324 RGF524318:RGQ524324 RQB524318:RQM524324 RZX524318:SAI524324 SJT524318:SKE524324 STP524318:SUA524324 TDL524318:TDW524324 TNH524318:TNS524324 TXD524318:TXO524324 UGZ524318:UHK524324 UQV524318:URG524324 VAR524318:VBC524324 VKN524318:VKY524324 VUJ524318:VUU524324 WEF524318:WEQ524324 WOB524318:WOM524324 WXX524318:WYI524324 LL589854:LW589860 VH589854:VS589860 AFD589854:AFO589860 AOZ589854:APK589860 AYV589854:AZG589860 BIR589854:BJC589860 BSN589854:BSY589860 CCJ589854:CCU589860 CMF589854:CMQ589860 CWB589854:CWM589860 DFX589854:DGI589860 DPT589854:DQE589860 DZP589854:EAA589860 EJL589854:EJW589860 ETH589854:ETS589860 FDD589854:FDO589860 FMZ589854:FNK589860 FWV589854:FXG589860 GGR589854:GHC589860 GQN589854:GQY589860 HAJ589854:HAU589860 HKF589854:HKQ589860 HUB589854:HUM589860 IDX589854:IEI589860 INT589854:IOE589860 IXP589854:IYA589860 JHL589854:JHW589860 JRH589854:JRS589860 KBD589854:KBO589860 KKZ589854:KLK589860 KUV589854:KVG589860 LER589854:LFC589860 LON589854:LOY589860 LYJ589854:LYU589860 MIF589854:MIQ589860 MSB589854:MSM589860 NBX589854:NCI589860 NLT589854:NME589860 NVP589854:NWA589860 OFL589854:OFW589860 OPH589854:OPS589860 OZD589854:OZO589860 PIZ589854:PJK589860 PSV589854:PTG589860 QCR589854:QDC589860 QMN589854:QMY589860 QWJ589854:QWU589860 RGF589854:RGQ589860 RQB589854:RQM589860 RZX589854:SAI589860 SJT589854:SKE589860 STP589854:SUA589860 TDL589854:TDW589860 TNH589854:TNS589860 TXD589854:TXO589860 UGZ589854:UHK589860 UQV589854:URG589860 VAR589854:VBC589860 VKN589854:VKY589860 VUJ589854:VUU589860 WEF589854:WEQ589860 WOB589854:WOM589860 WXX589854:WYI589860 LL655390:LW655396 VH655390:VS655396 AFD655390:AFO655396 AOZ655390:APK655396 AYV655390:AZG655396 BIR655390:BJC655396 BSN655390:BSY655396 CCJ655390:CCU655396 CMF655390:CMQ655396 CWB655390:CWM655396 DFX655390:DGI655396 DPT655390:DQE655396 DZP655390:EAA655396 EJL655390:EJW655396 ETH655390:ETS655396 FDD655390:FDO655396 FMZ655390:FNK655396 FWV655390:FXG655396 GGR655390:GHC655396 GQN655390:GQY655396 HAJ655390:HAU655396 HKF655390:HKQ655396 HUB655390:HUM655396 IDX655390:IEI655396 INT655390:IOE655396 IXP655390:IYA655396 JHL655390:JHW655396 JRH655390:JRS655396 KBD655390:KBO655396 KKZ655390:KLK655396 KUV655390:KVG655396 LER655390:LFC655396 LON655390:LOY655396 LYJ655390:LYU655396 MIF655390:MIQ655396 MSB655390:MSM655396 NBX655390:NCI655396 NLT655390:NME655396 NVP655390:NWA655396 OFL655390:OFW655396 OPH655390:OPS655396 OZD655390:OZO655396 PIZ655390:PJK655396 PSV655390:PTG655396 QCR655390:QDC655396 QMN655390:QMY655396 QWJ655390:QWU655396 RGF655390:RGQ655396 RQB655390:RQM655396 RZX655390:SAI655396 SJT655390:SKE655396 STP655390:SUA655396 TDL655390:TDW655396 TNH655390:TNS655396 TXD655390:TXO655396 UGZ655390:UHK655396 UQV655390:URG655396 VAR655390:VBC655396 VKN655390:VKY655396 VUJ655390:VUU655396 WEF655390:WEQ655396 WOB655390:WOM655396 WXX655390:WYI655396 LL720926:LW720932 VH720926:VS720932 AFD720926:AFO720932 AOZ720926:APK720932 AYV720926:AZG720932 BIR720926:BJC720932 BSN720926:BSY720932 CCJ720926:CCU720932 CMF720926:CMQ720932 CWB720926:CWM720932 DFX720926:DGI720932 DPT720926:DQE720932 DZP720926:EAA720932 EJL720926:EJW720932 ETH720926:ETS720932 FDD720926:FDO720932 FMZ720926:FNK720932 FWV720926:FXG720932 GGR720926:GHC720932 GQN720926:GQY720932 HAJ720926:HAU720932 HKF720926:HKQ720932 HUB720926:HUM720932 IDX720926:IEI720932 INT720926:IOE720932 IXP720926:IYA720932 JHL720926:JHW720932 JRH720926:JRS720932 KBD720926:KBO720932 KKZ720926:KLK720932 KUV720926:KVG720932 LER720926:LFC720932 LON720926:LOY720932 LYJ720926:LYU720932 MIF720926:MIQ720932 MSB720926:MSM720932 NBX720926:NCI720932 NLT720926:NME720932 NVP720926:NWA720932 OFL720926:OFW720932 OPH720926:OPS720932 OZD720926:OZO720932 PIZ720926:PJK720932 PSV720926:PTG720932 QCR720926:QDC720932 QMN720926:QMY720932 QWJ720926:QWU720932 RGF720926:RGQ720932 RQB720926:RQM720932 RZX720926:SAI720932 SJT720926:SKE720932 STP720926:SUA720932 TDL720926:TDW720932 TNH720926:TNS720932 TXD720926:TXO720932 UGZ720926:UHK720932 UQV720926:URG720932 VAR720926:VBC720932 VKN720926:VKY720932 VUJ720926:VUU720932 WEF720926:WEQ720932 WOB720926:WOM720932 WXX720926:WYI720932 LL786462:LW786468 VH786462:VS786468 AFD786462:AFO786468 AOZ786462:APK786468 AYV786462:AZG786468 BIR786462:BJC786468 BSN786462:BSY786468 CCJ786462:CCU786468 CMF786462:CMQ786468 CWB786462:CWM786468 DFX786462:DGI786468 DPT786462:DQE786468 DZP786462:EAA786468 EJL786462:EJW786468 ETH786462:ETS786468 FDD786462:FDO786468 FMZ786462:FNK786468 FWV786462:FXG786468 GGR786462:GHC786468 GQN786462:GQY786468 HAJ786462:HAU786468 HKF786462:HKQ786468 HUB786462:HUM786468 IDX786462:IEI786468 INT786462:IOE786468 IXP786462:IYA786468 JHL786462:JHW786468 JRH786462:JRS786468 KBD786462:KBO786468 KKZ786462:KLK786468 KUV786462:KVG786468 LER786462:LFC786468 LON786462:LOY786468 LYJ786462:LYU786468 MIF786462:MIQ786468 MSB786462:MSM786468 NBX786462:NCI786468 NLT786462:NME786468 NVP786462:NWA786468 OFL786462:OFW786468 OPH786462:OPS786468 OZD786462:OZO786468 PIZ786462:PJK786468 PSV786462:PTG786468 QCR786462:QDC786468 QMN786462:QMY786468 QWJ786462:QWU786468 RGF786462:RGQ786468 RQB786462:RQM786468 RZX786462:SAI786468 SJT786462:SKE786468 STP786462:SUA786468 TDL786462:TDW786468 TNH786462:TNS786468 TXD786462:TXO786468 UGZ786462:UHK786468 UQV786462:URG786468 VAR786462:VBC786468 VKN786462:VKY786468 VUJ786462:VUU786468 WEF786462:WEQ786468 WOB786462:WOM786468 WXX786462:WYI786468 LL851998:LW852004 VH851998:VS852004 AFD851998:AFO852004 AOZ851998:APK852004 AYV851998:AZG852004 BIR851998:BJC852004 BSN851998:BSY852004 CCJ851998:CCU852004 CMF851998:CMQ852004 CWB851998:CWM852004 DFX851998:DGI852004 DPT851998:DQE852004 DZP851998:EAA852004 EJL851998:EJW852004 ETH851998:ETS852004 FDD851998:FDO852004 FMZ851998:FNK852004 FWV851998:FXG852004 GGR851998:GHC852004 GQN851998:GQY852004 HAJ851998:HAU852004 HKF851998:HKQ852004 HUB851998:HUM852004 IDX851998:IEI852004 INT851998:IOE852004 IXP851998:IYA852004 JHL851998:JHW852004 JRH851998:JRS852004 KBD851998:KBO852004 KKZ851998:KLK852004 KUV851998:KVG852004 LER851998:LFC852004 LON851998:LOY852004 LYJ851998:LYU852004 MIF851998:MIQ852004 MSB851998:MSM852004 NBX851998:NCI852004 NLT851998:NME852004 NVP851998:NWA852004 OFL851998:OFW852004 OPH851998:OPS852004 OZD851998:OZO852004 PIZ851998:PJK852004 PSV851998:PTG852004 QCR851998:QDC852004 QMN851998:QMY852004 QWJ851998:QWU852004 RGF851998:RGQ852004 RQB851998:RQM852004 RZX851998:SAI852004 SJT851998:SKE852004 STP851998:SUA852004 TDL851998:TDW852004 TNH851998:TNS852004 TXD851998:TXO852004 UGZ851998:UHK852004 UQV851998:URG852004 VAR851998:VBC852004 VKN851998:VKY852004 VUJ851998:VUU852004 WEF851998:WEQ852004 WOB851998:WOM852004 WXX851998:WYI852004 LL917534:LW917540 VH917534:VS917540 AFD917534:AFO917540 AOZ917534:APK917540 AYV917534:AZG917540 BIR917534:BJC917540 BSN917534:BSY917540 CCJ917534:CCU917540 CMF917534:CMQ917540 CWB917534:CWM917540 DFX917534:DGI917540 DPT917534:DQE917540 DZP917534:EAA917540 EJL917534:EJW917540 ETH917534:ETS917540 FDD917534:FDO917540 FMZ917534:FNK917540 FWV917534:FXG917540 GGR917534:GHC917540 GQN917534:GQY917540 HAJ917534:HAU917540 HKF917534:HKQ917540 HUB917534:HUM917540 IDX917534:IEI917540 INT917534:IOE917540 IXP917534:IYA917540 JHL917534:JHW917540 JRH917534:JRS917540 KBD917534:KBO917540 KKZ917534:KLK917540 KUV917534:KVG917540 LER917534:LFC917540 LON917534:LOY917540 LYJ917534:LYU917540 MIF917534:MIQ917540 MSB917534:MSM917540 NBX917534:NCI917540 NLT917534:NME917540 NVP917534:NWA917540 OFL917534:OFW917540 OPH917534:OPS917540 OZD917534:OZO917540 PIZ917534:PJK917540 PSV917534:PTG917540 QCR917534:QDC917540 QMN917534:QMY917540 QWJ917534:QWU917540 RGF917534:RGQ917540 RQB917534:RQM917540 RZX917534:SAI917540 SJT917534:SKE917540 STP917534:SUA917540 TDL917534:TDW917540 TNH917534:TNS917540 TXD917534:TXO917540 UGZ917534:UHK917540 UQV917534:URG917540 VAR917534:VBC917540 VKN917534:VKY917540 VUJ917534:VUU917540 WEF917534:WEQ917540 WOB917534:WOM917540 WXX917534:WYI917540 LL983070:LW983076 VH983070:VS983076 AFD983070:AFO983076 AOZ983070:APK983076 AYV983070:AZG983076 BIR983070:BJC983076 BSN983070:BSY983076 CCJ983070:CCU983076 CMF983070:CMQ983076 CWB983070:CWM983076 DFX983070:DGI983076 DPT983070:DQE983076 DZP983070:EAA983076 EJL983070:EJW983076 ETH983070:ETS983076 FDD983070:FDO983076 FMZ983070:FNK983076 FWV983070:FXG983076 GGR983070:GHC983076 GQN983070:GQY983076 HAJ983070:HAU983076 HKF983070:HKQ983076 HUB983070:HUM983076 IDX983070:IEI983076 INT983070:IOE983076 IXP983070:IYA983076 JHL983070:JHW983076 JRH983070:JRS983076 KBD983070:KBO983076 KKZ983070:KLK983076 KUV983070:KVG983076 LER983070:LFC983076 LON983070:LOY983076 LYJ983070:LYU983076 MIF983070:MIQ983076 MSB983070:MSM983076 NBX983070:NCI983076 NLT983070:NME983076 NVP983070:NWA983076 OFL983070:OFW983076 OPH983070:OPS983076 OZD983070:OZO983076 PIZ983070:PJK983076 PSV983070:PTG983076 QCR983070:QDC983076 QMN983070:QMY983076 QWJ983070:QWU983076 RGF983070:RGQ983076 RQB983070:RQM983076 RZX983070:SAI983076 SJT983070:SKE983076 STP983070:SUA983076 TDL983070:TDW983076 TNH983070:TNS983076 TXD983070:TXO983076 UGZ983070:UHK983076 UQV983070:URG983076 VAR983070:VBC983076 VKN983070:VKY983076 VUJ983070:VUU983076 WEF983070:WEQ983076 WOB983070:WOM983076 LS34:MD36 VH26:VS28 LL26:LW28 WXX26:WYI28 WOB26:WOM28 WEF26:WEQ28 VUJ26:VUU28 VKN26:VKY28 VAR26:VBC28 UQV26:URG28 UGZ26:UHK28 TXD26:TXO28 TNH26:TNS28 TDL26:TDW28 STP26:SUA28 SJT26:SKE28 RZX26:SAI28 RQB26:RQM28 RGF26:RGQ28 QWJ26:QWU28 QMN26:QMY28 QCR26:QDC28 PSV26:PTG28 PIZ26:PJK28 OZD26:OZO28 OPH26:OPS28 OFL26:OFW28 NVP26:NWA28 NLT26:NME28 NBX26:NCI28 MSB26:MSM28 MIF26:MIQ28 LYJ26:LYU28 LON26:LOY28 LER26:LFC28 KUV26:KVG28 KKZ26:KLK28 KBD26:KBO28 JRH26:JRS28 JHL26:JHW28 IXP26:IYA28 INT26:IOE28 IDX26:IEI28 HUB26:HUM28 HKF26:HKQ28 HAJ26:HAU28 GQN26:GQY28 GGR26:GHC28 FWV26:FXG28 FMZ26:FNK28 FDD26:FDO28 ETH26:ETS28 EJL26:EJW28 DZP26:EAA28 DPT26:DQE28 DFX26:DGI28 CWB26:CWM28 CMF26:CMQ28 CCJ26:CCU28 BSN26:BSY28 BIR26:BJC28 AYV26:AZG28 AOZ26:APK28 AFD26:AFO28 VO34:VZ36 AFK34:AFV36 APG34:APR36 AZC34:AZN36 BIY34:BJJ36 BSU34:BTF36 CCQ34:CDB36 CMM34:CMX36 CWI34:CWT36 DGE34:DGP36 DQA34:DQL36 DZW34:EAH36 EJS34:EKD36 ETO34:ETZ36 FDK34:FDV36 FNG34:FNR36 FXC34:FXN36 GGY34:GHJ36 GQU34:GRF36 HAQ34:HBB36 HKM34:HKX36 HUI34:HUT36 IEE34:IEP36 IOA34:IOL36 IXW34:IYH36 JHS34:JID36 JRO34:JRZ36 KBK34:KBV36 KLG34:KLR36 KVC34:KVN36 LEY34:LFJ36 LOU34:LPF36 LYQ34:LZB36 MIM34:MIX36 MSI34:MST36 NCE34:NCP36 NMA34:NML36 NVW34:NWH36 OFS34:OGD36 OPO34:OPZ36 OZK34:OZV36 PJG34:PJR36 PTC34:PTN36 QCY34:QDJ36 QMU34:QNF36 QWQ34:QXB36 RGM34:RGX36 RQI34:RQT36 SAE34:SAP36 SKA34:SKL36 STW34:SUH36 TDS34:TED36 TNO34:TNZ36 TXK34:TXV36 UHG34:UHR36 URC34:URN36 VAY34:VBJ36 VKU34:VLF36 VUQ34:VVB36 WEM34:WEX36 WOI34:WOT36 WYE34:WYP36 L27:CH28 L65566:CH65572 L983070:CH983076 L917534:CH917540 L851998:CH852004 L786462:CH786468 L720926:CH720932 L655390:CH655396 L589854:CH589860 L524318:CH524324 L458782:CH458788 L393246:CH393252 L327710:CH327716 L262174:CH262180 L196638:CH196644 L131102:CH131108 L26:CG26"/>
    <dataValidation type="list" allowBlank="1" showInputMessage="1" showErrorMessage="1" errorTitle="Ошибка" error="Выберите значение из списка" prompt="Выберите значение из списка" sqref="O23 O31 V23 V31 AC23 AC31 AJ23 AJ31 AQ23 AQ31 AX23 AX31 BE23 BE31 BL23 BL31 BS23 BS31 BZ23 BZ31">
      <formula1>kind_of_cons</formula1>
    </dataValidation>
    <dataValidation type="decimal" allowBlank="1" showErrorMessage="1" errorTitle="Ошибка" error="Допускается ввод только действительных чисел!" sqref="O24 O32 V32 V24 AC32 AC24 AJ32 AJ24 AQ32 AQ24 AX32 AX24 BE32 BE24 BL32 BL24 BS32 BS24 BZ32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07" hidden="1" customWidth="1"/>
    <col min="2" max="4" width="3.7109375" style="1001" hidden="1" customWidth="1"/>
    <col min="5" max="5" width="3.7109375" style="803" customWidth="1"/>
    <col min="6" max="6" width="9.7109375" style="984" customWidth="1"/>
    <col min="7" max="7" width="37.7109375" style="984" customWidth="1"/>
    <col min="8" max="8" width="66.85546875" style="984" customWidth="1"/>
    <col min="9" max="9" width="115.7109375" style="984" customWidth="1"/>
    <col min="10" max="11" width="10.5703125" style="1001"/>
    <col min="12" max="12" width="11.140625" style="1001" customWidth="1"/>
    <col min="13" max="20" width="10.5703125" style="1001"/>
    <col min="21" max="16384" width="10.5703125" style="984"/>
  </cols>
  <sheetData>
    <row r="1" spans="1:20" ht="3" customHeight="1">
      <c r="A1" s="1007" t="s">
        <v>48</v>
      </c>
    </row>
    <row r="2" spans="1:20" ht="22.5">
      <c r="F2" s="1211" t="s">
        <v>490</v>
      </c>
      <c r="G2" s="1212"/>
      <c r="H2" s="1213"/>
      <c r="I2" s="800"/>
    </row>
    <row r="3" spans="1:20" ht="3" customHeight="1"/>
    <row r="4" spans="1:20" s="1000" customFormat="1" ht="11.25">
      <c r="A4" s="1006"/>
      <c r="B4" s="1006"/>
      <c r="C4" s="1006"/>
      <c r="D4" s="1006"/>
      <c r="F4" s="1169" t="s">
        <v>453</v>
      </c>
      <c r="G4" s="1169"/>
      <c r="H4" s="1169"/>
      <c r="I4" s="1214" t="s">
        <v>454</v>
      </c>
      <c r="J4" s="1006"/>
      <c r="K4" s="1006"/>
      <c r="L4" s="1006"/>
      <c r="M4" s="1006"/>
      <c r="N4" s="1006"/>
      <c r="O4" s="1006"/>
      <c r="P4" s="1006"/>
      <c r="Q4" s="1006"/>
      <c r="R4" s="1006"/>
      <c r="S4" s="1006"/>
      <c r="T4" s="1006"/>
    </row>
    <row r="5" spans="1:20" s="1000" customFormat="1" ht="11.25" customHeight="1">
      <c r="A5" s="1006"/>
      <c r="B5" s="1006"/>
      <c r="C5" s="1006"/>
      <c r="D5" s="1006"/>
      <c r="F5" s="1015" t="s">
        <v>91</v>
      </c>
      <c r="G5" s="804" t="s">
        <v>456</v>
      </c>
      <c r="H5" s="1024" t="s">
        <v>441</v>
      </c>
      <c r="I5" s="1214"/>
      <c r="J5" s="1006"/>
      <c r="K5" s="1006"/>
      <c r="L5" s="1006"/>
      <c r="M5" s="1006"/>
      <c r="N5" s="1006"/>
      <c r="O5" s="1006"/>
      <c r="P5" s="1006"/>
      <c r="Q5" s="1006"/>
      <c r="R5" s="1006"/>
      <c r="S5" s="1006"/>
      <c r="T5" s="1006"/>
    </row>
    <row r="6" spans="1:20" s="1000" customFormat="1" ht="12" customHeight="1">
      <c r="A6" s="1006"/>
      <c r="B6" s="1006"/>
      <c r="C6" s="1006"/>
      <c r="D6" s="1006"/>
      <c r="F6" s="805" t="s">
        <v>92</v>
      </c>
      <c r="G6" s="806">
        <v>2</v>
      </c>
      <c r="H6" s="807">
        <v>3</v>
      </c>
      <c r="I6" s="602">
        <v>4</v>
      </c>
      <c r="J6" s="1006">
        <v>4</v>
      </c>
      <c r="K6" s="1006"/>
      <c r="L6" s="1006"/>
      <c r="M6" s="1006"/>
      <c r="N6" s="1006"/>
      <c r="O6" s="1006"/>
      <c r="P6" s="1006"/>
      <c r="Q6" s="1006"/>
      <c r="R6" s="1006"/>
      <c r="S6" s="1006"/>
      <c r="T6" s="1006"/>
    </row>
    <row r="7" spans="1:20" s="1000" customFormat="1" ht="18.75">
      <c r="A7" s="1006"/>
      <c r="B7" s="1006"/>
      <c r="C7" s="1006"/>
      <c r="D7" s="1006"/>
      <c r="F7" s="1022">
        <v>1</v>
      </c>
      <c r="G7" s="809" t="s">
        <v>491</v>
      </c>
      <c r="H7" s="1020" t="str">
        <f>IF(dateCh="","",dateCh)</f>
        <v>14.06.2019</v>
      </c>
      <c r="I7" s="810" t="s">
        <v>492</v>
      </c>
      <c r="J7" s="609"/>
      <c r="K7" s="1006"/>
      <c r="L7" s="1006"/>
      <c r="M7" s="1006"/>
      <c r="N7" s="1006"/>
      <c r="O7" s="1006"/>
      <c r="P7" s="1006"/>
      <c r="Q7" s="1006"/>
      <c r="R7" s="1006"/>
      <c r="S7" s="1006"/>
      <c r="T7" s="1006"/>
    </row>
    <row r="8" spans="1:20" s="1000" customFormat="1" ht="45">
      <c r="A8" s="1215">
        <v>1</v>
      </c>
      <c r="B8" s="1006"/>
      <c r="C8" s="1006"/>
      <c r="D8" s="1006"/>
      <c r="F8" s="1022" t="str">
        <f>"2." &amp;mergeValue(A8)</f>
        <v>2.1</v>
      </c>
      <c r="G8" s="809" t="s">
        <v>493</v>
      </c>
      <c r="H8" s="1020" t="str">
        <f>IF('Перечень тарифов'!R21="","наименование отсутствует","" &amp; 'Перечень тарифов'!R21 &amp; "")</f>
        <v>наименование отсутствует</v>
      </c>
      <c r="I8" s="810" t="s">
        <v>589</v>
      </c>
      <c r="J8" s="609"/>
      <c r="K8" s="1006"/>
      <c r="L8" s="1006"/>
      <c r="M8" s="1006"/>
      <c r="N8" s="1006"/>
      <c r="O8" s="1006"/>
      <c r="P8" s="1006"/>
      <c r="Q8" s="1006"/>
      <c r="R8" s="1006"/>
      <c r="S8" s="1006"/>
      <c r="T8" s="1006"/>
    </row>
    <row r="9" spans="1:20" s="1000" customFormat="1" ht="22.5">
      <c r="A9" s="1215"/>
      <c r="B9" s="1006"/>
      <c r="C9" s="1006"/>
      <c r="D9" s="1006"/>
      <c r="F9" s="1022" t="str">
        <f>"3." &amp;mergeValue(A9)</f>
        <v>3.1</v>
      </c>
      <c r="G9" s="809" t="s">
        <v>494</v>
      </c>
      <c r="H9" s="102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0" t="s">
        <v>587</v>
      </c>
      <c r="J9" s="609"/>
      <c r="K9" s="1006"/>
      <c r="L9" s="1006"/>
      <c r="M9" s="1006"/>
      <c r="N9" s="1006"/>
      <c r="O9" s="1006"/>
      <c r="P9" s="1006"/>
      <c r="Q9" s="1006"/>
      <c r="R9" s="1006"/>
      <c r="S9" s="1006"/>
      <c r="T9" s="1006"/>
    </row>
    <row r="10" spans="1:20" s="1000" customFormat="1" ht="22.5">
      <c r="A10" s="1215"/>
      <c r="B10" s="1006"/>
      <c r="C10" s="1006"/>
      <c r="D10" s="1006"/>
      <c r="F10" s="1022" t="str">
        <f>"4."&amp;mergeValue(A10)</f>
        <v>4.1</v>
      </c>
      <c r="G10" s="809" t="s">
        <v>495</v>
      </c>
      <c r="H10" s="1024" t="s">
        <v>457</v>
      </c>
      <c r="I10" s="810"/>
      <c r="J10" s="609"/>
      <c r="K10" s="1006"/>
      <c r="L10" s="1006"/>
      <c r="M10" s="1006"/>
      <c r="N10" s="1006"/>
      <c r="O10" s="1006"/>
      <c r="P10" s="1006"/>
      <c r="Q10" s="1006"/>
      <c r="R10" s="1006"/>
      <c r="S10" s="1006"/>
      <c r="T10" s="1006"/>
    </row>
    <row r="11" spans="1:20" s="1000" customFormat="1" ht="18.75">
      <c r="A11" s="1215"/>
      <c r="B11" s="1215">
        <v>1</v>
      </c>
      <c r="C11" s="1016"/>
      <c r="D11" s="1016"/>
      <c r="F11" s="1022" t="str">
        <f>"4."&amp;mergeValue(A11) &amp;"."&amp;mergeValue(B11)</f>
        <v>4.1.1</v>
      </c>
      <c r="G11" s="824" t="s">
        <v>591</v>
      </c>
      <c r="H11" s="1020" t="str">
        <f>IF(region_name="","",region_name)</f>
        <v>г.Санкт-Петербург</v>
      </c>
      <c r="I11" s="810" t="s">
        <v>498</v>
      </c>
      <c r="J11" s="609"/>
      <c r="K11" s="1006"/>
      <c r="L11" s="1006"/>
      <c r="M11" s="1006"/>
      <c r="N11" s="1006"/>
      <c r="O11" s="1006"/>
      <c r="P11" s="1006"/>
      <c r="Q11" s="1006"/>
      <c r="R11" s="1006"/>
      <c r="S11" s="1006"/>
      <c r="T11" s="1006"/>
    </row>
    <row r="12" spans="1:20" s="1000" customFormat="1" ht="22.5">
      <c r="A12" s="1215"/>
      <c r="B12" s="1215"/>
      <c r="C12" s="1215">
        <v>1</v>
      </c>
      <c r="D12" s="1016"/>
      <c r="F12" s="1022" t="str">
        <f>"4."&amp;mergeValue(A12) &amp;"."&amp;mergeValue(B12)&amp;"."&amp;mergeValue(C12)</f>
        <v>4.1.1.1</v>
      </c>
      <c r="G12" s="811" t="s">
        <v>496</v>
      </c>
      <c r="H12" s="1020" t="str">
        <f>IF(Территории!H13="","","" &amp; Территории!H13 &amp; "")</f>
        <v>город Санкт-Петербург</v>
      </c>
      <c r="I12" s="810" t="s">
        <v>499</v>
      </c>
      <c r="J12" s="609"/>
      <c r="K12" s="1006"/>
      <c r="L12" s="1006"/>
      <c r="M12" s="1006"/>
      <c r="N12" s="1006"/>
      <c r="O12" s="1006"/>
      <c r="P12" s="1006"/>
      <c r="Q12" s="1006"/>
      <c r="R12" s="1006"/>
      <c r="S12" s="1006"/>
      <c r="T12" s="1006"/>
    </row>
    <row r="13" spans="1:20" s="1000" customFormat="1" ht="56.25">
      <c r="A13" s="1215"/>
      <c r="B13" s="1215"/>
      <c r="C13" s="1215"/>
      <c r="D13" s="1016">
        <v>1</v>
      </c>
      <c r="F13" s="1022" t="str">
        <f>"4."&amp;mergeValue(A13) &amp;"."&amp;mergeValue(B13)&amp;"."&amp;mergeValue(C13)&amp;"."&amp;mergeValue(D13)</f>
        <v>4.1.1.1.1</v>
      </c>
      <c r="G13" s="812" t="s">
        <v>497</v>
      </c>
      <c r="H13" s="1020" t="str">
        <f>IF(Территории!R14="","","" &amp; Территории!R14 &amp; "")</f>
        <v>город Санкт-Петербург (40000000)</v>
      </c>
      <c r="I13" s="1097" t="s">
        <v>590</v>
      </c>
      <c r="J13" s="609"/>
      <c r="K13" s="1006"/>
      <c r="L13" s="1006"/>
      <c r="M13" s="1006"/>
      <c r="N13" s="1006"/>
      <c r="O13" s="1006"/>
      <c r="P13" s="1006"/>
      <c r="Q13" s="1006"/>
      <c r="R13" s="1006"/>
      <c r="S13" s="1006"/>
      <c r="T13" s="1006"/>
    </row>
    <row r="14" spans="1:20" s="766" customFormat="1" ht="3" customHeight="1">
      <c r="A14" s="767"/>
      <c r="B14" s="767"/>
      <c r="C14" s="767"/>
      <c r="D14" s="767"/>
      <c r="F14" s="619"/>
      <c r="G14" s="620"/>
      <c r="H14" s="621"/>
      <c r="I14" s="622"/>
      <c r="J14" s="767"/>
      <c r="K14" s="767"/>
      <c r="L14" s="767"/>
      <c r="M14" s="767"/>
      <c r="N14" s="767"/>
      <c r="O14" s="767"/>
      <c r="P14" s="767"/>
      <c r="Q14" s="767"/>
      <c r="R14" s="767"/>
      <c r="S14" s="767"/>
      <c r="T14" s="767"/>
    </row>
    <row r="15" spans="1:20" s="766" customFormat="1" ht="15" customHeight="1">
      <c r="A15" s="767"/>
      <c r="B15" s="767"/>
      <c r="C15" s="767"/>
      <c r="D15" s="767"/>
      <c r="F15" s="816"/>
      <c r="G15" s="1210" t="s">
        <v>592</v>
      </c>
      <c r="H15" s="1210"/>
      <c r="I15" s="977"/>
      <c r="J15" s="767"/>
      <c r="K15" s="767"/>
      <c r="L15" s="767"/>
      <c r="M15" s="767"/>
      <c r="N15" s="767"/>
      <c r="O15" s="767"/>
      <c r="P15" s="767"/>
      <c r="Q15" s="767"/>
      <c r="R15" s="767"/>
      <c r="S15" s="767"/>
      <c r="T15" s="76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44"/>
  <sheetViews>
    <sheetView showGridLines="0" topLeftCell="I8" zoomScaleNormal="100" workbookViewId="0">
      <selection activeCell="O36" sqref="O36:CG36"/>
    </sheetView>
  </sheetViews>
  <sheetFormatPr defaultColWidth="10.5703125" defaultRowHeight="14.25"/>
  <cols>
    <col min="1" max="6" width="10.5703125" style="1001" hidden="1" customWidth="1"/>
    <col min="7" max="8" width="9.140625" style="1007" hidden="1" customWidth="1"/>
    <col min="9" max="9" width="3.7109375" style="990" customWidth="1"/>
    <col min="10" max="11" width="3.7109375" style="803" customWidth="1"/>
    <col min="12" max="12" width="12.7109375" style="984" customWidth="1"/>
    <col min="13" max="13" width="44.7109375" style="984" customWidth="1"/>
    <col min="14" max="14" width="1.7109375" style="984" hidden="1" customWidth="1"/>
    <col min="15" max="15" width="12.42578125" style="984" customWidth="1"/>
    <col min="16" max="17" width="23.7109375" style="984" hidden="1" customWidth="1"/>
    <col min="18" max="18" width="11.7109375" style="984" customWidth="1"/>
    <col min="19" max="19" width="3.7109375" style="984" customWidth="1"/>
    <col min="20" max="20" width="11.7109375" style="984" customWidth="1"/>
    <col min="21" max="21" width="8.5703125" style="984" customWidth="1"/>
    <col min="22" max="22" width="11.140625" style="1049" customWidth="1"/>
    <col min="23" max="24" width="23.7109375" style="1049" hidden="1" customWidth="1"/>
    <col min="25" max="25" width="11.7109375" style="1049" customWidth="1"/>
    <col min="26" max="26" width="3.7109375" style="1049" customWidth="1"/>
    <col min="27" max="27" width="11.7109375" style="1049" customWidth="1"/>
    <col min="28" max="28" width="8.5703125" style="1049" customWidth="1"/>
    <col min="29" max="29" width="12.42578125" style="1049" customWidth="1"/>
    <col min="30" max="31" width="23.7109375" style="1049" hidden="1" customWidth="1"/>
    <col min="32" max="32" width="11.7109375" style="1049" customWidth="1"/>
    <col min="33" max="33" width="3.7109375" style="1049" customWidth="1"/>
    <col min="34" max="34" width="11.7109375" style="1049" customWidth="1"/>
    <col min="35" max="35" width="8.5703125" style="1049" customWidth="1"/>
    <col min="36" max="36" width="12.42578125" style="1049" customWidth="1"/>
    <col min="37" max="38" width="23.7109375" style="1049" hidden="1" customWidth="1"/>
    <col min="39" max="39" width="11.7109375" style="1049" customWidth="1"/>
    <col min="40" max="40" width="3.7109375" style="1049" customWidth="1"/>
    <col min="41" max="41" width="11.7109375" style="1049" customWidth="1"/>
    <col min="42" max="42" width="8.5703125" style="1049" customWidth="1"/>
    <col min="43" max="43" width="12.42578125" style="1049" customWidth="1"/>
    <col min="44" max="45" width="23.7109375" style="1049" hidden="1" customWidth="1"/>
    <col min="46" max="46" width="11.7109375" style="1049" customWidth="1"/>
    <col min="47" max="47" width="3.7109375" style="1049" customWidth="1"/>
    <col min="48" max="48" width="11.7109375" style="1049" customWidth="1"/>
    <col min="49" max="49" width="8.5703125" style="1049" customWidth="1"/>
    <col min="50" max="50" width="12.42578125" style="1049" customWidth="1"/>
    <col min="51" max="52" width="23.7109375" style="1049" hidden="1" customWidth="1"/>
    <col min="53" max="53" width="11.7109375" style="1049" customWidth="1"/>
    <col min="54" max="54" width="3.7109375" style="1049" customWidth="1"/>
    <col min="55" max="55" width="11.7109375" style="1049" customWidth="1"/>
    <col min="56" max="56" width="8.5703125" style="1049" customWidth="1"/>
    <col min="57" max="57" width="12.42578125" style="1049" customWidth="1"/>
    <col min="58" max="59" width="23.7109375" style="1049" hidden="1" customWidth="1"/>
    <col min="60" max="60" width="11.7109375" style="1049" customWidth="1"/>
    <col min="61" max="61" width="3.7109375" style="1049" customWidth="1"/>
    <col min="62" max="62" width="11.7109375" style="1049" customWidth="1"/>
    <col min="63" max="63" width="8.5703125" style="1049" customWidth="1"/>
    <col min="64" max="64" width="12.42578125" style="1049" customWidth="1"/>
    <col min="65" max="66" width="23.7109375" style="1049" hidden="1" customWidth="1"/>
    <col min="67" max="67" width="11.7109375" style="1049" customWidth="1"/>
    <col min="68" max="68" width="3.7109375" style="1049" customWidth="1"/>
    <col min="69" max="69" width="11.7109375" style="1049" customWidth="1"/>
    <col min="70" max="70" width="8.5703125" style="1049" customWidth="1"/>
    <col min="71" max="71" width="12.42578125" style="1049" customWidth="1"/>
    <col min="72" max="73" width="23.7109375" style="1049" hidden="1" customWidth="1"/>
    <col min="74" max="74" width="11.7109375" style="1049" customWidth="1"/>
    <col min="75" max="75" width="3.7109375" style="1049" customWidth="1"/>
    <col min="76" max="76" width="11.7109375" style="1049" customWidth="1"/>
    <col min="77" max="77" width="8.5703125" style="1049" customWidth="1"/>
    <col min="78" max="78" width="12.42578125" style="1049" customWidth="1"/>
    <col min="79" max="80" width="23.7109375" style="1049" hidden="1" customWidth="1"/>
    <col min="81" max="81" width="11.7109375" style="1049" customWidth="1"/>
    <col min="82" max="82" width="3.7109375" style="1049" customWidth="1"/>
    <col min="83" max="83" width="11.7109375" style="1049" customWidth="1"/>
    <col min="84" max="84" width="8.5703125" style="1049" hidden="1" customWidth="1"/>
    <col min="85" max="85" width="4.7109375" style="984" customWidth="1"/>
    <col min="86" max="86" width="115.7109375" style="984" customWidth="1"/>
    <col min="87" max="88" width="10.5703125" style="1001"/>
    <col min="89" max="89" width="11.140625" style="1001" customWidth="1"/>
    <col min="90" max="97" width="10.5703125" style="1001"/>
    <col min="98" max="319" width="10.5703125" style="984"/>
    <col min="320" max="327" width="0" style="984" hidden="1" customWidth="1"/>
    <col min="328" max="328" width="3.7109375" style="984" customWidth="1"/>
    <col min="329" max="329" width="3.85546875" style="984" customWidth="1"/>
    <col min="330" max="330" width="3.7109375" style="984" customWidth="1"/>
    <col min="331" max="331" width="12.7109375" style="984" customWidth="1"/>
    <col min="332" max="332" width="52.7109375" style="984" customWidth="1"/>
    <col min="333" max="336" width="0" style="984" hidden="1" customWidth="1"/>
    <col min="337" max="337" width="12.28515625" style="984" customWidth="1"/>
    <col min="338" max="338" width="6.42578125" style="984" customWidth="1"/>
    <col min="339" max="339" width="12.28515625" style="984" customWidth="1"/>
    <col min="340" max="340" width="0" style="984" hidden="1" customWidth="1"/>
    <col min="341" max="341" width="3.7109375" style="984" customWidth="1"/>
    <col min="342" max="342" width="11.140625" style="984" bestFit="1" customWidth="1"/>
    <col min="343" max="344" width="10.5703125" style="984"/>
    <col min="345" max="345" width="11.140625" style="984" customWidth="1"/>
    <col min="346" max="575" width="10.5703125" style="984"/>
    <col min="576" max="583" width="0" style="984" hidden="1" customWidth="1"/>
    <col min="584" max="584" width="3.7109375" style="984" customWidth="1"/>
    <col min="585" max="585" width="3.85546875" style="984" customWidth="1"/>
    <col min="586" max="586" width="3.7109375" style="984" customWidth="1"/>
    <col min="587" max="587" width="12.7109375" style="984" customWidth="1"/>
    <col min="588" max="588" width="52.7109375" style="984" customWidth="1"/>
    <col min="589" max="592" width="0" style="984" hidden="1" customWidth="1"/>
    <col min="593" max="593" width="12.28515625" style="984" customWidth="1"/>
    <col min="594" max="594" width="6.42578125" style="984" customWidth="1"/>
    <col min="595" max="595" width="12.28515625" style="984" customWidth="1"/>
    <col min="596" max="596" width="0" style="984" hidden="1" customWidth="1"/>
    <col min="597" max="597" width="3.7109375" style="984" customWidth="1"/>
    <col min="598" max="598" width="11.140625" style="984" bestFit="1" customWidth="1"/>
    <col min="599" max="600" width="10.5703125" style="984"/>
    <col min="601" max="601" width="11.140625" style="984" customWidth="1"/>
    <col min="602" max="831" width="10.5703125" style="984"/>
    <col min="832" max="839" width="0" style="984" hidden="1" customWidth="1"/>
    <col min="840" max="840" width="3.7109375" style="984" customWidth="1"/>
    <col min="841" max="841" width="3.85546875" style="984" customWidth="1"/>
    <col min="842" max="842" width="3.7109375" style="984" customWidth="1"/>
    <col min="843" max="843" width="12.7109375" style="984" customWidth="1"/>
    <col min="844" max="844" width="52.7109375" style="984" customWidth="1"/>
    <col min="845" max="848" width="0" style="984" hidden="1" customWidth="1"/>
    <col min="849" max="849" width="12.28515625" style="984" customWidth="1"/>
    <col min="850" max="850" width="6.42578125" style="984" customWidth="1"/>
    <col min="851" max="851" width="12.28515625" style="984" customWidth="1"/>
    <col min="852" max="852" width="0" style="984" hidden="1" customWidth="1"/>
    <col min="853" max="853" width="3.7109375" style="984" customWidth="1"/>
    <col min="854" max="854" width="11.140625" style="984" bestFit="1" customWidth="1"/>
    <col min="855" max="856" width="10.5703125" style="984"/>
    <col min="857" max="857" width="11.140625" style="984" customWidth="1"/>
    <col min="858" max="1087" width="10.5703125" style="984"/>
    <col min="1088" max="1095" width="0" style="984" hidden="1" customWidth="1"/>
    <col min="1096" max="1096" width="3.7109375" style="984" customWidth="1"/>
    <col min="1097" max="1097" width="3.85546875" style="984" customWidth="1"/>
    <col min="1098" max="1098" width="3.7109375" style="984" customWidth="1"/>
    <col min="1099" max="1099" width="12.7109375" style="984" customWidth="1"/>
    <col min="1100" max="1100" width="52.7109375" style="984" customWidth="1"/>
    <col min="1101" max="1104" width="0" style="984" hidden="1" customWidth="1"/>
    <col min="1105" max="1105" width="12.28515625" style="984" customWidth="1"/>
    <col min="1106" max="1106" width="6.42578125" style="984" customWidth="1"/>
    <col min="1107" max="1107" width="12.28515625" style="984" customWidth="1"/>
    <col min="1108" max="1108" width="0" style="984" hidden="1" customWidth="1"/>
    <col min="1109" max="1109" width="3.7109375" style="984" customWidth="1"/>
    <col min="1110" max="1110" width="11.140625" style="984" bestFit="1" customWidth="1"/>
    <col min="1111" max="1112" width="10.5703125" style="984"/>
    <col min="1113" max="1113" width="11.140625" style="984" customWidth="1"/>
    <col min="1114" max="1343" width="10.5703125" style="984"/>
    <col min="1344" max="1351" width="0" style="984" hidden="1" customWidth="1"/>
    <col min="1352" max="1352" width="3.7109375" style="984" customWidth="1"/>
    <col min="1353" max="1353" width="3.85546875" style="984" customWidth="1"/>
    <col min="1354" max="1354" width="3.7109375" style="984" customWidth="1"/>
    <col min="1355" max="1355" width="12.7109375" style="984" customWidth="1"/>
    <col min="1356" max="1356" width="52.7109375" style="984" customWidth="1"/>
    <col min="1357" max="1360" width="0" style="984" hidden="1" customWidth="1"/>
    <col min="1361" max="1361" width="12.28515625" style="984" customWidth="1"/>
    <col min="1362" max="1362" width="6.42578125" style="984" customWidth="1"/>
    <col min="1363" max="1363" width="12.28515625" style="984" customWidth="1"/>
    <col min="1364" max="1364" width="0" style="984" hidden="1" customWidth="1"/>
    <col min="1365" max="1365" width="3.7109375" style="984" customWidth="1"/>
    <col min="1366" max="1366" width="11.140625" style="984" bestFit="1" customWidth="1"/>
    <col min="1367" max="1368" width="10.5703125" style="984"/>
    <col min="1369" max="1369" width="11.140625" style="984" customWidth="1"/>
    <col min="1370" max="1599" width="10.5703125" style="984"/>
    <col min="1600" max="1607" width="0" style="984" hidden="1" customWidth="1"/>
    <col min="1608" max="1608" width="3.7109375" style="984" customWidth="1"/>
    <col min="1609" max="1609" width="3.85546875" style="984" customWidth="1"/>
    <col min="1610" max="1610" width="3.7109375" style="984" customWidth="1"/>
    <col min="1611" max="1611" width="12.7109375" style="984" customWidth="1"/>
    <col min="1612" max="1612" width="52.7109375" style="984" customWidth="1"/>
    <col min="1613" max="1616" width="0" style="984" hidden="1" customWidth="1"/>
    <col min="1617" max="1617" width="12.28515625" style="984" customWidth="1"/>
    <col min="1618" max="1618" width="6.42578125" style="984" customWidth="1"/>
    <col min="1619" max="1619" width="12.28515625" style="984" customWidth="1"/>
    <col min="1620" max="1620" width="0" style="984" hidden="1" customWidth="1"/>
    <col min="1621" max="1621" width="3.7109375" style="984" customWidth="1"/>
    <col min="1622" max="1622" width="11.140625" style="984" bestFit="1" customWidth="1"/>
    <col min="1623" max="1624" width="10.5703125" style="984"/>
    <col min="1625" max="1625" width="11.140625" style="984" customWidth="1"/>
    <col min="1626" max="1855" width="10.5703125" style="984"/>
    <col min="1856" max="1863" width="0" style="984" hidden="1" customWidth="1"/>
    <col min="1864" max="1864" width="3.7109375" style="984" customWidth="1"/>
    <col min="1865" max="1865" width="3.85546875" style="984" customWidth="1"/>
    <col min="1866" max="1866" width="3.7109375" style="984" customWidth="1"/>
    <col min="1867" max="1867" width="12.7109375" style="984" customWidth="1"/>
    <col min="1868" max="1868" width="52.7109375" style="984" customWidth="1"/>
    <col min="1869" max="1872" width="0" style="984" hidden="1" customWidth="1"/>
    <col min="1873" max="1873" width="12.28515625" style="984" customWidth="1"/>
    <col min="1874" max="1874" width="6.42578125" style="984" customWidth="1"/>
    <col min="1875" max="1875" width="12.28515625" style="984" customWidth="1"/>
    <col min="1876" max="1876" width="0" style="984" hidden="1" customWidth="1"/>
    <col min="1877" max="1877" width="3.7109375" style="984" customWidth="1"/>
    <col min="1878" max="1878" width="11.140625" style="984" bestFit="1" customWidth="1"/>
    <col min="1879" max="1880" width="10.5703125" style="984"/>
    <col min="1881" max="1881" width="11.140625" style="984" customWidth="1"/>
    <col min="1882" max="2111" width="10.5703125" style="984"/>
    <col min="2112" max="2119" width="0" style="984" hidden="1" customWidth="1"/>
    <col min="2120" max="2120" width="3.7109375" style="984" customWidth="1"/>
    <col min="2121" max="2121" width="3.85546875" style="984" customWidth="1"/>
    <col min="2122" max="2122" width="3.7109375" style="984" customWidth="1"/>
    <col min="2123" max="2123" width="12.7109375" style="984" customWidth="1"/>
    <col min="2124" max="2124" width="52.7109375" style="984" customWidth="1"/>
    <col min="2125" max="2128" width="0" style="984" hidden="1" customWidth="1"/>
    <col min="2129" max="2129" width="12.28515625" style="984" customWidth="1"/>
    <col min="2130" max="2130" width="6.42578125" style="984" customWidth="1"/>
    <col min="2131" max="2131" width="12.28515625" style="984" customWidth="1"/>
    <col min="2132" max="2132" width="0" style="984" hidden="1" customWidth="1"/>
    <col min="2133" max="2133" width="3.7109375" style="984" customWidth="1"/>
    <col min="2134" max="2134" width="11.140625" style="984" bestFit="1" customWidth="1"/>
    <col min="2135" max="2136" width="10.5703125" style="984"/>
    <col min="2137" max="2137" width="11.140625" style="984" customWidth="1"/>
    <col min="2138" max="2367" width="10.5703125" style="984"/>
    <col min="2368" max="2375" width="0" style="984" hidden="1" customWidth="1"/>
    <col min="2376" max="2376" width="3.7109375" style="984" customWidth="1"/>
    <col min="2377" max="2377" width="3.85546875" style="984" customWidth="1"/>
    <col min="2378" max="2378" width="3.7109375" style="984" customWidth="1"/>
    <col min="2379" max="2379" width="12.7109375" style="984" customWidth="1"/>
    <col min="2380" max="2380" width="52.7109375" style="984" customWidth="1"/>
    <col min="2381" max="2384" width="0" style="984" hidden="1" customWidth="1"/>
    <col min="2385" max="2385" width="12.28515625" style="984" customWidth="1"/>
    <col min="2386" max="2386" width="6.42578125" style="984" customWidth="1"/>
    <col min="2387" max="2387" width="12.28515625" style="984" customWidth="1"/>
    <col min="2388" max="2388" width="0" style="984" hidden="1" customWidth="1"/>
    <col min="2389" max="2389" width="3.7109375" style="984" customWidth="1"/>
    <col min="2390" max="2390" width="11.140625" style="984" bestFit="1" customWidth="1"/>
    <col min="2391" max="2392" width="10.5703125" style="984"/>
    <col min="2393" max="2393" width="11.140625" style="984" customWidth="1"/>
    <col min="2394" max="2623" width="10.5703125" style="984"/>
    <col min="2624" max="2631" width="0" style="984" hidden="1" customWidth="1"/>
    <col min="2632" max="2632" width="3.7109375" style="984" customWidth="1"/>
    <col min="2633" max="2633" width="3.85546875" style="984" customWidth="1"/>
    <col min="2634" max="2634" width="3.7109375" style="984" customWidth="1"/>
    <col min="2635" max="2635" width="12.7109375" style="984" customWidth="1"/>
    <col min="2636" max="2636" width="52.7109375" style="984" customWidth="1"/>
    <col min="2637" max="2640" width="0" style="984" hidden="1" customWidth="1"/>
    <col min="2641" max="2641" width="12.28515625" style="984" customWidth="1"/>
    <col min="2642" max="2642" width="6.42578125" style="984" customWidth="1"/>
    <col min="2643" max="2643" width="12.28515625" style="984" customWidth="1"/>
    <col min="2644" max="2644" width="0" style="984" hidden="1" customWidth="1"/>
    <col min="2645" max="2645" width="3.7109375" style="984" customWidth="1"/>
    <col min="2646" max="2646" width="11.140625" style="984" bestFit="1" customWidth="1"/>
    <col min="2647" max="2648" width="10.5703125" style="984"/>
    <col min="2649" max="2649" width="11.140625" style="984" customWidth="1"/>
    <col min="2650" max="2879" width="10.5703125" style="984"/>
    <col min="2880" max="2887" width="0" style="984" hidden="1" customWidth="1"/>
    <col min="2888" max="2888" width="3.7109375" style="984" customWidth="1"/>
    <col min="2889" max="2889" width="3.85546875" style="984" customWidth="1"/>
    <col min="2890" max="2890" width="3.7109375" style="984" customWidth="1"/>
    <col min="2891" max="2891" width="12.7109375" style="984" customWidth="1"/>
    <col min="2892" max="2892" width="52.7109375" style="984" customWidth="1"/>
    <col min="2893" max="2896" width="0" style="984" hidden="1" customWidth="1"/>
    <col min="2897" max="2897" width="12.28515625" style="984" customWidth="1"/>
    <col min="2898" max="2898" width="6.42578125" style="984" customWidth="1"/>
    <col min="2899" max="2899" width="12.28515625" style="984" customWidth="1"/>
    <col min="2900" max="2900" width="0" style="984" hidden="1" customWidth="1"/>
    <col min="2901" max="2901" width="3.7109375" style="984" customWidth="1"/>
    <col min="2902" max="2902" width="11.140625" style="984" bestFit="1" customWidth="1"/>
    <col min="2903" max="2904" width="10.5703125" style="984"/>
    <col min="2905" max="2905" width="11.140625" style="984" customWidth="1"/>
    <col min="2906" max="3135" width="10.5703125" style="984"/>
    <col min="3136" max="3143" width="0" style="984" hidden="1" customWidth="1"/>
    <col min="3144" max="3144" width="3.7109375" style="984" customWidth="1"/>
    <col min="3145" max="3145" width="3.85546875" style="984" customWidth="1"/>
    <col min="3146" max="3146" width="3.7109375" style="984" customWidth="1"/>
    <col min="3147" max="3147" width="12.7109375" style="984" customWidth="1"/>
    <col min="3148" max="3148" width="52.7109375" style="984" customWidth="1"/>
    <col min="3149" max="3152" width="0" style="984" hidden="1" customWidth="1"/>
    <col min="3153" max="3153" width="12.28515625" style="984" customWidth="1"/>
    <col min="3154" max="3154" width="6.42578125" style="984" customWidth="1"/>
    <col min="3155" max="3155" width="12.28515625" style="984" customWidth="1"/>
    <col min="3156" max="3156" width="0" style="984" hidden="1" customWidth="1"/>
    <col min="3157" max="3157" width="3.7109375" style="984" customWidth="1"/>
    <col min="3158" max="3158" width="11.140625" style="984" bestFit="1" customWidth="1"/>
    <col min="3159" max="3160" width="10.5703125" style="984"/>
    <col min="3161" max="3161" width="11.140625" style="984" customWidth="1"/>
    <col min="3162" max="3391" width="10.5703125" style="984"/>
    <col min="3392" max="3399" width="0" style="984" hidden="1" customWidth="1"/>
    <col min="3400" max="3400" width="3.7109375" style="984" customWidth="1"/>
    <col min="3401" max="3401" width="3.85546875" style="984" customWidth="1"/>
    <col min="3402" max="3402" width="3.7109375" style="984" customWidth="1"/>
    <col min="3403" max="3403" width="12.7109375" style="984" customWidth="1"/>
    <col min="3404" max="3404" width="52.7109375" style="984" customWidth="1"/>
    <col min="3405" max="3408" width="0" style="984" hidden="1" customWidth="1"/>
    <col min="3409" max="3409" width="12.28515625" style="984" customWidth="1"/>
    <col min="3410" max="3410" width="6.42578125" style="984" customWidth="1"/>
    <col min="3411" max="3411" width="12.28515625" style="984" customWidth="1"/>
    <col min="3412" max="3412" width="0" style="984" hidden="1" customWidth="1"/>
    <col min="3413" max="3413" width="3.7109375" style="984" customWidth="1"/>
    <col min="3414" max="3414" width="11.140625" style="984" bestFit="1" customWidth="1"/>
    <col min="3415" max="3416" width="10.5703125" style="984"/>
    <col min="3417" max="3417" width="11.140625" style="984" customWidth="1"/>
    <col min="3418" max="3647" width="10.5703125" style="984"/>
    <col min="3648" max="3655" width="0" style="984" hidden="1" customWidth="1"/>
    <col min="3656" max="3656" width="3.7109375" style="984" customWidth="1"/>
    <col min="3657" max="3657" width="3.85546875" style="984" customWidth="1"/>
    <col min="3658" max="3658" width="3.7109375" style="984" customWidth="1"/>
    <col min="3659" max="3659" width="12.7109375" style="984" customWidth="1"/>
    <col min="3660" max="3660" width="52.7109375" style="984" customWidth="1"/>
    <col min="3661" max="3664" width="0" style="984" hidden="1" customWidth="1"/>
    <col min="3665" max="3665" width="12.28515625" style="984" customWidth="1"/>
    <col min="3666" max="3666" width="6.42578125" style="984" customWidth="1"/>
    <col min="3667" max="3667" width="12.28515625" style="984" customWidth="1"/>
    <col min="3668" max="3668" width="0" style="984" hidden="1" customWidth="1"/>
    <col min="3669" max="3669" width="3.7109375" style="984" customWidth="1"/>
    <col min="3670" max="3670" width="11.140625" style="984" bestFit="1" customWidth="1"/>
    <col min="3671" max="3672" width="10.5703125" style="984"/>
    <col min="3673" max="3673" width="11.140625" style="984" customWidth="1"/>
    <col min="3674" max="3903" width="10.5703125" style="984"/>
    <col min="3904" max="3911" width="0" style="984" hidden="1" customWidth="1"/>
    <col min="3912" max="3912" width="3.7109375" style="984" customWidth="1"/>
    <col min="3913" max="3913" width="3.85546875" style="984" customWidth="1"/>
    <col min="3914" max="3914" width="3.7109375" style="984" customWidth="1"/>
    <col min="3915" max="3915" width="12.7109375" style="984" customWidth="1"/>
    <col min="3916" max="3916" width="52.7109375" style="984" customWidth="1"/>
    <col min="3917" max="3920" width="0" style="984" hidden="1" customWidth="1"/>
    <col min="3921" max="3921" width="12.28515625" style="984" customWidth="1"/>
    <col min="3922" max="3922" width="6.42578125" style="984" customWidth="1"/>
    <col min="3923" max="3923" width="12.28515625" style="984" customWidth="1"/>
    <col min="3924" max="3924" width="0" style="984" hidden="1" customWidth="1"/>
    <col min="3925" max="3925" width="3.7109375" style="984" customWidth="1"/>
    <col min="3926" max="3926" width="11.140625" style="984" bestFit="1" customWidth="1"/>
    <col min="3927" max="3928" width="10.5703125" style="984"/>
    <col min="3929" max="3929" width="11.140625" style="984" customWidth="1"/>
    <col min="3930" max="4159" width="10.5703125" style="984"/>
    <col min="4160" max="4167" width="0" style="984" hidden="1" customWidth="1"/>
    <col min="4168" max="4168" width="3.7109375" style="984" customWidth="1"/>
    <col min="4169" max="4169" width="3.85546875" style="984" customWidth="1"/>
    <col min="4170" max="4170" width="3.7109375" style="984" customWidth="1"/>
    <col min="4171" max="4171" width="12.7109375" style="984" customWidth="1"/>
    <col min="4172" max="4172" width="52.7109375" style="984" customWidth="1"/>
    <col min="4173" max="4176" width="0" style="984" hidden="1" customWidth="1"/>
    <col min="4177" max="4177" width="12.28515625" style="984" customWidth="1"/>
    <col min="4178" max="4178" width="6.42578125" style="984" customWidth="1"/>
    <col min="4179" max="4179" width="12.28515625" style="984" customWidth="1"/>
    <col min="4180" max="4180" width="0" style="984" hidden="1" customWidth="1"/>
    <col min="4181" max="4181" width="3.7109375" style="984" customWidth="1"/>
    <col min="4182" max="4182" width="11.140625" style="984" bestFit="1" customWidth="1"/>
    <col min="4183" max="4184" width="10.5703125" style="984"/>
    <col min="4185" max="4185" width="11.140625" style="984" customWidth="1"/>
    <col min="4186" max="4415" width="10.5703125" style="984"/>
    <col min="4416" max="4423" width="0" style="984" hidden="1" customWidth="1"/>
    <col min="4424" max="4424" width="3.7109375" style="984" customWidth="1"/>
    <col min="4425" max="4425" width="3.85546875" style="984" customWidth="1"/>
    <col min="4426" max="4426" width="3.7109375" style="984" customWidth="1"/>
    <col min="4427" max="4427" width="12.7109375" style="984" customWidth="1"/>
    <col min="4428" max="4428" width="52.7109375" style="984" customWidth="1"/>
    <col min="4429" max="4432" width="0" style="984" hidden="1" customWidth="1"/>
    <col min="4433" max="4433" width="12.28515625" style="984" customWidth="1"/>
    <col min="4434" max="4434" width="6.42578125" style="984" customWidth="1"/>
    <col min="4435" max="4435" width="12.28515625" style="984" customWidth="1"/>
    <col min="4436" max="4436" width="0" style="984" hidden="1" customWidth="1"/>
    <col min="4437" max="4437" width="3.7109375" style="984" customWidth="1"/>
    <col min="4438" max="4438" width="11.140625" style="984" bestFit="1" customWidth="1"/>
    <col min="4439" max="4440" width="10.5703125" style="984"/>
    <col min="4441" max="4441" width="11.140625" style="984" customWidth="1"/>
    <col min="4442" max="4671" width="10.5703125" style="984"/>
    <col min="4672" max="4679" width="0" style="984" hidden="1" customWidth="1"/>
    <col min="4680" max="4680" width="3.7109375" style="984" customWidth="1"/>
    <col min="4681" max="4681" width="3.85546875" style="984" customWidth="1"/>
    <col min="4682" max="4682" width="3.7109375" style="984" customWidth="1"/>
    <col min="4683" max="4683" width="12.7109375" style="984" customWidth="1"/>
    <col min="4684" max="4684" width="52.7109375" style="984" customWidth="1"/>
    <col min="4685" max="4688" width="0" style="984" hidden="1" customWidth="1"/>
    <col min="4689" max="4689" width="12.28515625" style="984" customWidth="1"/>
    <col min="4690" max="4690" width="6.42578125" style="984" customWidth="1"/>
    <col min="4691" max="4691" width="12.28515625" style="984" customWidth="1"/>
    <col min="4692" max="4692" width="0" style="984" hidden="1" customWidth="1"/>
    <col min="4693" max="4693" width="3.7109375" style="984" customWidth="1"/>
    <col min="4694" max="4694" width="11.140625" style="984" bestFit="1" customWidth="1"/>
    <col min="4695" max="4696" width="10.5703125" style="984"/>
    <col min="4697" max="4697" width="11.140625" style="984" customWidth="1"/>
    <col min="4698" max="4927" width="10.5703125" style="984"/>
    <col min="4928" max="4935" width="0" style="984" hidden="1" customWidth="1"/>
    <col min="4936" max="4936" width="3.7109375" style="984" customWidth="1"/>
    <col min="4937" max="4937" width="3.85546875" style="984" customWidth="1"/>
    <col min="4938" max="4938" width="3.7109375" style="984" customWidth="1"/>
    <col min="4939" max="4939" width="12.7109375" style="984" customWidth="1"/>
    <col min="4940" max="4940" width="52.7109375" style="984" customWidth="1"/>
    <col min="4941" max="4944" width="0" style="984" hidden="1" customWidth="1"/>
    <col min="4945" max="4945" width="12.28515625" style="984" customWidth="1"/>
    <col min="4946" max="4946" width="6.42578125" style="984" customWidth="1"/>
    <col min="4947" max="4947" width="12.28515625" style="984" customWidth="1"/>
    <col min="4948" max="4948" width="0" style="984" hidden="1" customWidth="1"/>
    <col min="4949" max="4949" width="3.7109375" style="984" customWidth="1"/>
    <col min="4950" max="4950" width="11.140625" style="984" bestFit="1" customWidth="1"/>
    <col min="4951" max="4952" width="10.5703125" style="984"/>
    <col min="4953" max="4953" width="11.140625" style="984" customWidth="1"/>
    <col min="4954" max="5183" width="10.5703125" style="984"/>
    <col min="5184" max="5191" width="0" style="984" hidden="1" customWidth="1"/>
    <col min="5192" max="5192" width="3.7109375" style="984" customWidth="1"/>
    <col min="5193" max="5193" width="3.85546875" style="984" customWidth="1"/>
    <col min="5194" max="5194" width="3.7109375" style="984" customWidth="1"/>
    <col min="5195" max="5195" width="12.7109375" style="984" customWidth="1"/>
    <col min="5196" max="5196" width="52.7109375" style="984" customWidth="1"/>
    <col min="5197" max="5200" width="0" style="984" hidden="1" customWidth="1"/>
    <col min="5201" max="5201" width="12.28515625" style="984" customWidth="1"/>
    <col min="5202" max="5202" width="6.42578125" style="984" customWidth="1"/>
    <col min="5203" max="5203" width="12.28515625" style="984" customWidth="1"/>
    <col min="5204" max="5204" width="0" style="984" hidden="1" customWidth="1"/>
    <col min="5205" max="5205" width="3.7109375" style="984" customWidth="1"/>
    <col min="5206" max="5206" width="11.140625" style="984" bestFit="1" customWidth="1"/>
    <col min="5207" max="5208" width="10.5703125" style="984"/>
    <col min="5209" max="5209" width="11.140625" style="984" customWidth="1"/>
    <col min="5210" max="5439" width="10.5703125" style="984"/>
    <col min="5440" max="5447" width="0" style="984" hidden="1" customWidth="1"/>
    <col min="5448" max="5448" width="3.7109375" style="984" customWidth="1"/>
    <col min="5449" max="5449" width="3.85546875" style="984" customWidth="1"/>
    <col min="5450" max="5450" width="3.7109375" style="984" customWidth="1"/>
    <col min="5451" max="5451" width="12.7109375" style="984" customWidth="1"/>
    <col min="5452" max="5452" width="52.7109375" style="984" customWidth="1"/>
    <col min="5453" max="5456" width="0" style="984" hidden="1" customWidth="1"/>
    <col min="5457" max="5457" width="12.28515625" style="984" customWidth="1"/>
    <col min="5458" max="5458" width="6.42578125" style="984" customWidth="1"/>
    <col min="5459" max="5459" width="12.28515625" style="984" customWidth="1"/>
    <col min="5460" max="5460" width="0" style="984" hidden="1" customWidth="1"/>
    <col min="5461" max="5461" width="3.7109375" style="984" customWidth="1"/>
    <col min="5462" max="5462" width="11.140625" style="984" bestFit="1" customWidth="1"/>
    <col min="5463" max="5464" width="10.5703125" style="984"/>
    <col min="5465" max="5465" width="11.140625" style="984" customWidth="1"/>
    <col min="5466" max="5695" width="10.5703125" style="984"/>
    <col min="5696" max="5703" width="0" style="984" hidden="1" customWidth="1"/>
    <col min="5704" max="5704" width="3.7109375" style="984" customWidth="1"/>
    <col min="5705" max="5705" width="3.85546875" style="984" customWidth="1"/>
    <col min="5706" max="5706" width="3.7109375" style="984" customWidth="1"/>
    <col min="5707" max="5707" width="12.7109375" style="984" customWidth="1"/>
    <col min="5708" max="5708" width="52.7109375" style="984" customWidth="1"/>
    <col min="5709" max="5712" width="0" style="984" hidden="1" customWidth="1"/>
    <col min="5713" max="5713" width="12.28515625" style="984" customWidth="1"/>
    <col min="5714" max="5714" width="6.42578125" style="984" customWidth="1"/>
    <col min="5715" max="5715" width="12.28515625" style="984" customWidth="1"/>
    <col min="5716" max="5716" width="0" style="984" hidden="1" customWidth="1"/>
    <col min="5717" max="5717" width="3.7109375" style="984" customWidth="1"/>
    <col min="5718" max="5718" width="11.140625" style="984" bestFit="1" customWidth="1"/>
    <col min="5719" max="5720" width="10.5703125" style="984"/>
    <col min="5721" max="5721" width="11.140625" style="984" customWidth="1"/>
    <col min="5722" max="5951" width="10.5703125" style="984"/>
    <col min="5952" max="5959" width="0" style="984" hidden="1" customWidth="1"/>
    <col min="5960" max="5960" width="3.7109375" style="984" customWidth="1"/>
    <col min="5961" max="5961" width="3.85546875" style="984" customWidth="1"/>
    <col min="5962" max="5962" width="3.7109375" style="984" customWidth="1"/>
    <col min="5963" max="5963" width="12.7109375" style="984" customWidth="1"/>
    <col min="5964" max="5964" width="52.7109375" style="984" customWidth="1"/>
    <col min="5965" max="5968" width="0" style="984" hidden="1" customWidth="1"/>
    <col min="5969" max="5969" width="12.28515625" style="984" customWidth="1"/>
    <col min="5970" max="5970" width="6.42578125" style="984" customWidth="1"/>
    <col min="5971" max="5971" width="12.28515625" style="984" customWidth="1"/>
    <col min="5972" max="5972" width="0" style="984" hidden="1" customWidth="1"/>
    <col min="5973" max="5973" width="3.7109375" style="984" customWidth="1"/>
    <col min="5974" max="5974" width="11.140625" style="984" bestFit="1" customWidth="1"/>
    <col min="5975" max="5976" width="10.5703125" style="984"/>
    <col min="5977" max="5977" width="11.140625" style="984" customWidth="1"/>
    <col min="5978" max="6207" width="10.5703125" style="984"/>
    <col min="6208" max="6215" width="0" style="984" hidden="1" customWidth="1"/>
    <col min="6216" max="6216" width="3.7109375" style="984" customWidth="1"/>
    <col min="6217" max="6217" width="3.85546875" style="984" customWidth="1"/>
    <col min="6218" max="6218" width="3.7109375" style="984" customWidth="1"/>
    <col min="6219" max="6219" width="12.7109375" style="984" customWidth="1"/>
    <col min="6220" max="6220" width="52.7109375" style="984" customWidth="1"/>
    <col min="6221" max="6224" width="0" style="984" hidden="1" customWidth="1"/>
    <col min="6225" max="6225" width="12.28515625" style="984" customWidth="1"/>
    <col min="6226" max="6226" width="6.42578125" style="984" customWidth="1"/>
    <col min="6227" max="6227" width="12.28515625" style="984" customWidth="1"/>
    <col min="6228" max="6228" width="0" style="984" hidden="1" customWidth="1"/>
    <col min="6229" max="6229" width="3.7109375" style="984" customWidth="1"/>
    <col min="6230" max="6230" width="11.140625" style="984" bestFit="1" customWidth="1"/>
    <col min="6231" max="6232" width="10.5703125" style="984"/>
    <col min="6233" max="6233" width="11.140625" style="984" customWidth="1"/>
    <col min="6234" max="6463" width="10.5703125" style="984"/>
    <col min="6464" max="6471" width="0" style="984" hidden="1" customWidth="1"/>
    <col min="6472" max="6472" width="3.7109375" style="984" customWidth="1"/>
    <col min="6473" max="6473" width="3.85546875" style="984" customWidth="1"/>
    <col min="6474" max="6474" width="3.7109375" style="984" customWidth="1"/>
    <col min="6475" max="6475" width="12.7109375" style="984" customWidth="1"/>
    <col min="6476" max="6476" width="52.7109375" style="984" customWidth="1"/>
    <col min="6477" max="6480" width="0" style="984" hidden="1" customWidth="1"/>
    <col min="6481" max="6481" width="12.28515625" style="984" customWidth="1"/>
    <col min="6482" max="6482" width="6.42578125" style="984" customWidth="1"/>
    <col min="6483" max="6483" width="12.28515625" style="984" customWidth="1"/>
    <col min="6484" max="6484" width="0" style="984" hidden="1" customWidth="1"/>
    <col min="6485" max="6485" width="3.7109375" style="984" customWidth="1"/>
    <col min="6486" max="6486" width="11.140625" style="984" bestFit="1" customWidth="1"/>
    <col min="6487" max="6488" width="10.5703125" style="984"/>
    <col min="6489" max="6489" width="11.140625" style="984" customWidth="1"/>
    <col min="6490" max="6719" width="10.5703125" style="984"/>
    <col min="6720" max="6727" width="0" style="984" hidden="1" customWidth="1"/>
    <col min="6728" max="6728" width="3.7109375" style="984" customWidth="1"/>
    <col min="6729" max="6729" width="3.85546875" style="984" customWidth="1"/>
    <col min="6730" max="6730" width="3.7109375" style="984" customWidth="1"/>
    <col min="6731" max="6731" width="12.7109375" style="984" customWidth="1"/>
    <col min="6732" max="6732" width="52.7109375" style="984" customWidth="1"/>
    <col min="6733" max="6736" width="0" style="984" hidden="1" customWidth="1"/>
    <col min="6737" max="6737" width="12.28515625" style="984" customWidth="1"/>
    <col min="6738" max="6738" width="6.42578125" style="984" customWidth="1"/>
    <col min="6739" max="6739" width="12.28515625" style="984" customWidth="1"/>
    <col min="6740" max="6740" width="0" style="984" hidden="1" customWidth="1"/>
    <col min="6741" max="6741" width="3.7109375" style="984" customWidth="1"/>
    <col min="6742" max="6742" width="11.140625" style="984" bestFit="1" customWidth="1"/>
    <col min="6743" max="6744" width="10.5703125" style="984"/>
    <col min="6745" max="6745" width="11.140625" style="984" customWidth="1"/>
    <col min="6746" max="6975" width="10.5703125" style="984"/>
    <col min="6976" max="6983" width="0" style="984" hidden="1" customWidth="1"/>
    <col min="6984" max="6984" width="3.7109375" style="984" customWidth="1"/>
    <col min="6985" max="6985" width="3.85546875" style="984" customWidth="1"/>
    <col min="6986" max="6986" width="3.7109375" style="984" customWidth="1"/>
    <col min="6987" max="6987" width="12.7109375" style="984" customWidth="1"/>
    <col min="6988" max="6988" width="52.7109375" style="984" customWidth="1"/>
    <col min="6989" max="6992" width="0" style="984" hidden="1" customWidth="1"/>
    <col min="6993" max="6993" width="12.28515625" style="984" customWidth="1"/>
    <col min="6994" max="6994" width="6.42578125" style="984" customWidth="1"/>
    <col min="6995" max="6995" width="12.28515625" style="984" customWidth="1"/>
    <col min="6996" max="6996" width="0" style="984" hidden="1" customWidth="1"/>
    <col min="6997" max="6997" width="3.7109375" style="984" customWidth="1"/>
    <col min="6998" max="6998" width="11.140625" style="984" bestFit="1" customWidth="1"/>
    <col min="6999" max="7000" width="10.5703125" style="984"/>
    <col min="7001" max="7001" width="11.140625" style="984" customWidth="1"/>
    <col min="7002" max="7231" width="10.5703125" style="984"/>
    <col min="7232" max="7239" width="0" style="984" hidden="1" customWidth="1"/>
    <col min="7240" max="7240" width="3.7109375" style="984" customWidth="1"/>
    <col min="7241" max="7241" width="3.85546875" style="984" customWidth="1"/>
    <col min="7242" max="7242" width="3.7109375" style="984" customWidth="1"/>
    <col min="7243" max="7243" width="12.7109375" style="984" customWidth="1"/>
    <col min="7244" max="7244" width="52.7109375" style="984" customWidth="1"/>
    <col min="7245" max="7248" width="0" style="984" hidden="1" customWidth="1"/>
    <col min="7249" max="7249" width="12.28515625" style="984" customWidth="1"/>
    <col min="7250" max="7250" width="6.42578125" style="984" customWidth="1"/>
    <col min="7251" max="7251" width="12.28515625" style="984" customWidth="1"/>
    <col min="7252" max="7252" width="0" style="984" hidden="1" customWidth="1"/>
    <col min="7253" max="7253" width="3.7109375" style="984" customWidth="1"/>
    <col min="7254" max="7254" width="11.140625" style="984" bestFit="1" customWidth="1"/>
    <col min="7255" max="7256" width="10.5703125" style="984"/>
    <col min="7257" max="7257" width="11.140625" style="984" customWidth="1"/>
    <col min="7258" max="7487" width="10.5703125" style="984"/>
    <col min="7488" max="7495" width="0" style="984" hidden="1" customWidth="1"/>
    <col min="7496" max="7496" width="3.7109375" style="984" customWidth="1"/>
    <col min="7497" max="7497" width="3.85546875" style="984" customWidth="1"/>
    <col min="7498" max="7498" width="3.7109375" style="984" customWidth="1"/>
    <col min="7499" max="7499" width="12.7109375" style="984" customWidth="1"/>
    <col min="7500" max="7500" width="52.7109375" style="984" customWidth="1"/>
    <col min="7501" max="7504" width="0" style="984" hidden="1" customWidth="1"/>
    <col min="7505" max="7505" width="12.28515625" style="984" customWidth="1"/>
    <col min="7506" max="7506" width="6.42578125" style="984" customWidth="1"/>
    <col min="7507" max="7507" width="12.28515625" style="984" customWidth="1"/>
    <col min="7508" max="7508" width="0" style="984" hidden="1" customWidth="1"/>
    <col min="7509" max="7509" width="3.7109375" style="984" customWidth="1"/>
    <col min="7510" max="7510" width="11.140625" style="984" bestFit="1" customWidth="1"/>
    <col min="7511" max="7512" width="10.5703125" style="984"/>
    <col min="7513" max="7513" width="11.140625" style="984" customWidth="1"/>
    <col min="7514" max="7743" width="10.5703125" style="984"/>
    <col min="7744" max="7751" width="0" style="984" hidden="1" customWidth="1"/>
    <col min="7752" max="7752" width="3.7109375" style="984" customWidth="1"/>
    <col min="7753" max="7753" width="3.85546875" style="984" customWidth="1"/>
    <col min="7754" max="7754" width="3.7109375" style="984" customWidth="1"/>
    <col min="7755" max="7755" width="12.7109375" style="984" customWidth="1"/>
    <col min="7756" max="7756" width="52.7109375" style="984" customWidth="1"/>
    <col min="7757" max="7760" width="0" style="984" hidden="1" customWidth="1"/>
    <col min="7761" max="7761" width="12.28515625" style="984" customWidth="1"/>
    <col min="7762" max="7762" width="6.42578125" style="984" customWidth="1"/>
    <col min="7763" max="7763" width="12.28515625" style="984" customWidth="1"/>
    <col min="7764" max="7764" width="0" style="984" hidden="1" customWidth="1"/>
    <col min="7765" max="7765" width="3.7109375" style="984" customWidth="1"/>
    <col min="7766" max="7766" width="11.140625" style="984" bestFit="1" customWidth="1"/>
    <col min="7767" max="7768" width="10.5703125" style="984"/>
    <col min="7769" max="7769" width="11.140625" style="984" customWidth="1"/>
    <col min="7770" max="7999" width="10.5703125" style="984"/>
    <col min="8000" max="8007" width="0" style="984" hidden="1" customWidth="1"/>
    <col min="8008" max="8008" width="3.7109375" style="984" customWidth="1"/>
    <col min="8009" max="8009" width="3.85546875" style="984" customWidth="1"/>
    <col min="8010" max="8010" width="3.7109375" style="984" customWidth="1"/>
    <col min="8011" max="8011" width="12.7109375" style="984" customWidth="1"/>
    <col min="8012" max="8012" width="52.7109375" style="984" customWidth="1"/>
    <col min="8013" max="8016" width="0" style="984" hidden="1" customWidth="1"/>
    <col min="8017" max="8017" width="12.28515625" style="984" customWidth="1"/>
    <col min="8018" max="8018" width="6.42578125" style="984" customWidth="1"/>
    <col min="8019" max="8019" width="12.28515625" style="984" customWidth="1"/>
    <col min="8020" max="8020" width="0" style="984" hidden="1" customWidth="1"/>
    <col min="8021" max="8021" width="3.7109375" style="984" customWidth="1"/>
    <col min="8022" max="8022" width="11.140625" style="984" bestFit="1" customWidth="1"/>
    <col min="8023" max="8024" width="10.5703125" style="984"/>
    <col min="8025" max="8025" width="11.140625" style="984" customWidth="1"/>
    <col min="8026" max="8255" width="10.5703125" style="984"/>
    <col min="8256" max="8263" width="0" style="984" hidden="1" customWidth="1"/>
    <col min="8264" max="8264" width="3.7109375" style="984" customWidth="1"/>
    <col min="8265" max="8265" width="3.85546875" style="984" customWidth="1"/>
    <col min="8266" max="8266" width="3.7109375" style="984" customWidth="1"/>
    <col min="8267" max="8267" width="12.7109375" style="984" customWidth="1"/>
    <col min="8268" max="8268" width="52.7109375" style="984" customWidth="1"/>
    <col min="8269" max="8272" width="0" style="984" hidden="1" customWidth="1"/>
    <col min="8273" max="8273" width="12.28515625" style="984" customWidth="1"/>
    <col min="8274" max="8274" width="6.42578125" style="984" customWidth="1"/>
    <col min="8275" max="8275" width="12.28515625" style="984" customWidth="1"/>
    <col min="8276" max="8276" width="0" style="984" hidden="1" customWidth="1"/>
    <col min="8277" max="8277" width="3.7109375" style="984" customWidth="1"/>
    <col min="8278" max="8278" width="11.140625" style="984" bestFit="1" customWidth="1"/>
    <col min="8279" max="8280" width="10.5703125" style="984"/>
    <col min="8281" max="8281" width="11.140625" style="984" customWidth="1"/>
    <col min="8282" max="8511" width="10.5703125" style="984"/>
    <col min="8512" max="8519" width="0" style="984" hidden="1" customWidth="1"/>
    <col min="8520" max="8520" width="3.7109375" style="984" customWidth="1"/>
    <col min="8521" max="8521" width="3.85546875" style="984" customWidth="1"/>
    <col min="8522" max="8522" width="3.7109375" style="984" customWidth="1"/>
    <col min="8523" max="8523" width="12.7109375" style="984" customWidth="1"/>
    <col min="8524" max="8524" width="52.7109375" style="984" customWidth="1"/>
    <col min="8525" max="8528" width="0" style="984" hidden="1" customWidth="1"/>
    <col min="8529" max="8529" width="12.28515625" style="984" customWidth="1"/>
    <col min="8530" max="8530" width="6.42578125" style="984" customWidth="1"/>
    <col min="8531" max="8531" width="12.28515625" style="984" customWidth="1"/>
    <col min="8532" max="8532" width="0" style="984" hidden="1" customWidth="1"/>
    <col min="8533" max="8533" width="3.7109375" style="984" customWidth="1"/>
    <col min="8534" max="8534" width="11.140625" style="984" bestFit="1" customWidth="1"/>
    <col min="8535" max="8536" width="10.5703125" style="984"/>
    <col min="8537" max="8537" width="11.140625" style="984" customWidth="1"/>
    <col min="8538" max="8767" width="10.5703125" style="984"/>
    <col min="8768" max="8775" width="0" style="984" hidden="1" customWidth="1"/>
    <col min="8776" max="8776" width="3.7109375" style="984" customWidth="1"/>
    <col min="8777" max="8777" width="3.85546875" style="984" customWidth="1"/>
    <col min="8778" max="8778" width="3.7109375" style="984" customWidth="1"/>
    <col min="8779" max="8779" width="12.7109375" style="984" customWidth="1"/>
    <col min="8780" max="8780" width="52.7109375" style="984" customWidth="1"/>
    <col min="8781" max="8784" width="0" style="984" hidden="1" customWidth="1"/>
    <col min="8785" max="8785" width="12.28515625" style="984" customWidth="1"/>
    <col min="8786" max="8786" width="6.42578125" style="984" customWidth="1"/>
    <col min="8787" max="8787" width="12.28515625" style="984" customWidth="1"/>
    <col min="8788" max="8788" width="0" style="984" hidden="1" customWidth="1"/>
    <col min="8789" max="8789" width="3.7109375" style="984" customWidth="1"/>
    <col min="8790" max="8790" width="11.140625" style="984" bestFit="1" customWidth="1"/>
    <col min="8791" max="8792" width="10.5703125" style="984"/>
    <col min="8793" max="8793" width="11.140625" style="984" customWidth="1"/>
    <col min="8794" max="9023" width="10.5703125" style="984"/>
    <col min="9024" max="9031" width="0" style="984" hidden="1" customWidth="1"/>
    <col min="9032" max="9032" width="3.7109375" style="984" customWidth="1"/>
    <col min="9033" max="9033" width="3.85546875" style="984" customWidth="1"/>
    <col min="9034" max="9034" width="3.7109375" style="984" customWidth="1"/>
    <col min="9035" max="9035" width="12.7109375" style="984" customWidth="1"/>
    <col min="9036" max="9036" width="52.7109375" style="984" customWidth="1"/>
    <col min="9037" max="9040" width="0" style="984" hidden="1" customWidth="1"/>
    <col min="9041" max="9041" width="12.28515625" style="984" customWidth="1"/>
    <col min="9042" max="9042" width="6.42578125" style="984" customWidth="1"/>
    <col min="9043" max="9043" width="12.28515625" style="984" customWidth="1"/>
    <col min="9044" max="9044" width="0" style="984" hidden="1" customWidth="1"/>
    <col min="9045" max="9045" width="3.7109375" style="984" customWidth="1"/>
    <col min="9046" max="9046" width="11.140625" style="984" bestFit="1" customWidth="1"/>
    <col min="9047" max="9048" width="10.5703125" style="984"/>
    <col min="9049" max="9049" width="11.140625" style="984" customWidth="1"/>
    <col min="9050" max="9279" width="10.5703125" style="984"/>
    <col min="9280" max="9287" width="0" style="984" hidden="1" customWidth="1"/>
    <col min="9288" max="9288" width="3.7109375" style="984" customWidth="1"/>
    <col min="9289" max="9289" width="3.85546875" style="984" customWidth="1"/>
    <col min="9290" max="9290" width="3.7109375" style="984" customWidth="1"/>
    <col min="9291" max="9291" width="12.7109375" style="984" customWidth="1"/>
    <col min="9292" max="9292" width="52.7109375" style="984" customWidth="1"/>
    <col min="9293" max="9296" width="0" style="984" hidden="1" customWidth="1"/>
    <col min="9297" max="9297" width="12.28515625" style="984" customWidth="1"/>
    <col min="9298" max="9298" width="6.42578125" style="984" customWidth="1"/>
    <col min="9299" max="9299" width="12.28515625" style="984" customWidth="1"/>
    <col min="9300" max="9300" width="0" style="984" hidden="1" customWidth="1"/>
    <col min="9301" max="9301" width="3.7109375" style="984" customWidth="1"/>
    <col min="9302" max="9302" width="11.140625" style="984" bestFit="1" customWidth="1"/>
    <col min="9303" max="9304" width="10.5703125" style="984"/>
    <col min="9305" max="9305" width="11.140625" style="984" customWidth="1"/>
    <col min="9306" max="9535" width="10.5703125" style="984"/>
    <col min="9536" max="9543" width="0" style="984" hidden="1" customWidth="1"/>
    <col min="9544" max="9544" width="3.7109375" style="984" customWidth="1"/>
    <col min="9545" max="9545" width="3.85546875" style="984" customWidth="1"/>
    <col min="9546" max="9546" width="3.7109375" style="984" customWidth="1"/>
    <col min="9547" max="9547" width="12.7109375" style="984" customWidth="1"/>
    <col min="9548" max="9548" width="52.7109375" style="984" customWidth="1"/>
    <col min="9549" max="9552" width="0" style="984" hidden="1" customWidth="1"/>
    <col min="9553" max="9553" width="12.28515625" style="984" customWidth="1"/>
    <col min="9554" max="9554" width="6.42578125" style="984" customWidth="1"/>
    <col min="9555" max="9555" width="12.28515625" style="984" customWidth="1"/>
    <col min="9556" max="9556" width="0" style="984" hidden="1" customWidth="1"/>
    <col min="9557" max="9557" width="3.7109375" style="984" customWidth="1"/>
    <col min="9558" max="9558" width="11.140625" style="984" bestFit="1" customWidth="1"/>
    <col min="9559" max="9560" width="10.5703125" style="984"/>
    <col min="9561" max="9561" width="11.140625" style="984" customWidth="1"/>
    <col min="9562" max="9791" width="10.5703125" style="984"/>
    <col min="9792" max="9799" width="0" style="984" hidden="1" customWidth="1"/>
    <col min="9800" max="9800" width="3.7109375" style="984" customWidth="1"/>
    <col min="9801" max="9801" width="3.85546875" style="984" customWidth="1"/>
    <col min="9802" max="9802" width="3.7109375" style="984" customWidth="1"/>
    <col min="9803" max="9803" width="12.7109375" style="984" customWidth="1"/>
    <col min="9804" max="9804" width="52.7109375" style="984" customWidth="1"/>
    <col min="9805" max="9808" width="0" style="984" hidden="1" customWidth="1"/>
    <col min="9809" max="9809" width="12.28515625" style="984" customWidth="1"/>
    <col min="9810" max="9810" width="6.42578125" style="984" customWidth="1"/>
    <col min="9811" max="9811" width="12.28515625" style="984" customWidth="1"/>
    <col min="9812" max="9812" width="0" style="984" hidden="1" customWidth="1"/>
    <col min="9813" max="9813" width="3.7109375" style="984" customWidth="1"/>
    <col min="9814" max="9814" width="11.140625" style="984" bestFit="1" customWidth="1"/>
    <col min="9815" max="9816" width="10.5703125" style="984"/>
    <col min="9817" max="9817" width="11.140625" style="984" customWidth="1"/>
    <col min="9818" max="10047" width="10.5703125" style="984"/>
    <col min="10048" max="10055" width="0" style="984" hidden="1" customWidth="1"/>
    <col min="10056" max="10056" width="3.7109375" style="984" customWidth="1"/>
    <col min="10057" max="10057" width="3.85546875" style="984" customWidth="1"/>
    <col min="10058" max="10058" width="3.7109375" style="984" customWidth="1"/>
    <col min="10059" max="10059" width="12.7109375" style="984" customWidth="1"/>
    <col min="10060" max="10060" width="52.7109375" style="984" customWidth="1"/>
    <col min="10061" max="10064" width="0" style="984" hidden="1" customWidth="1"/>
    <col min="10065" max="10065" width="12.28515625" style="984" customWidth="1"/>
    <col min="10066" max="10066" width="6.42578125" style="984" customWidth="1"/>
    <col min="10067" max="10067" width="12.28515625" style="984" customWidth="1"/>
    <col min="10068" max="10068" width="0" style="984" hidden="1" customWidth="1"/>
    <col min="10069" max="10069" width="3.7109375" style="984" customWidth="1"/>
    <col min="10070" max="10070" width="11.140625" style="984" bestFit="1" customWidth="1"/>
    <col min="10071" max="10072" width="10.5703125" style="984"/>
    <col min="10073" max="10073" width="11.140625" style="984" customWidth="1"/>
    <col min="10074" max="10303" width="10.5703125" style="984"/>
    <col min="10304" max="10311" width="0" style="984" hidden="1" customWidth="1"/>
    <col min="10312" max="10312" width="3.7109375" style="984" customWidth="1"/>
    <col min="10313" max="10313" width="3.85546875" style="984" customWidth="1"/>
    <col min="10314" max="10314" width="3.7109375" style="984" customWidth="1"/>
    <col min="10315" max="10315" width="12.7109375" style="984" customWidth="1"/>
    <col min="10316" max="10316" width="52.7109375" style="984" customWidth="1"/>
    <col min="10317" max="10320" width="0" style="984" hidden="1" customWidth="1"/>
    <col min="10321" max="10321" width="12.28515625" style="984" customWidth="1"/>
    <col min="10322" max="10322" width="6.42578125" style="984" customWidth="1"/>
    <col min="10323" max="10323" width="12.28515625" style="984" customWidth="1"/>
    <col min="10324" max="10324" width="0" style="984" hidden="1" customWidth="1"/>
    <col min="10325" max="10325" width="3.7109375" style="984" customWidth="1"/>
    <col min="10326" max="10326" width="11.140625" style="984" bestFit="1" customWidth="1"/>
    <col min="10327" max="10328" width="10.5703125" style="984"/>
    <col min="10329" max="10329" width="11.140625" style="984" customWidth="1"/>
    <col min="10330" max="10559" width="10.5703125" style="984"/>
    <col min="10560" max="10567" width="0" style="984" hidden="1" customWidth="1"/>
    <col min="10568" max="10568" width="3.7109375" style="984" customWidth="1"/>
    <col min="10569" max="10569" width="3.85546875" style="984" customWidth="1"/>
    <col min="10570" max="10570" width="3.7109375" style="984" customWidth="1"/>
    <col min="10571" max="10571" width="12.7109375" style="984" customWidth="1"/>
    <col min="10572" max="10572" width="52.7109375" style="984" customWidth="1"/>
    <col min="10573" max="10576" width="0" style="984" hidden="1" customWidth="1"/>
    <col min="10577" max="10577" width="12.28515625" style="984" customWidth="1"/>
    <col min="10578" max="10578" width="6.42578125" style="984" customWidth="1"/>
    <col min="10579" max="10579" width="12.28515625" style="984" customWidth="1"/>
    <col min="10580" max="10580" width="0" style="984" hidden="1" customWidth="1"/>
    <col min="10581" max="10581" width="3.7109375" style="984" customWidth="1"/>
    <col min="10582" max="10582" width="11.140625" style="984" bestFit="1" customWidth="1"/>
    <col min="10583" max="10584" width="10.5703125" style="984"/>
    <col min="10585" max="10585" width="11.140625" style="984" customWidth="1"/>
    <col min="10586" max="10815" width="10.5703125" style="984"/>
    <col min="10816" max="10823" width="0" style="984" hidden="1" customWidth="1"/>
    <col min="10824" max="10824" width="3.7109375" style="984" customWidth="1"/>
    <col min="10825" max="10825" width="3.85546875" style="984" customWidth="1"/>
    <col min="10826" max="10826" width="3.7109375" style="984" customWidth="1"/>
    <col min="10827" max="10827" width="12.7109375" style="984" customWidth="1"/>
    <col min="10828" max="10828" width="52.7109375" style="984" customWidth="1"/>
    <col min="10829" max="10832" width="0" style="984" hidden="1" customWidth="1"/>
    <col min="10833" max="10833" width="12.28515625" style="984" customWidth="1"/>
    <col min="10834" max="10834" width="6.42578125" style="984" customWidth="1"/>
    <col min="10835" max="10835" width="12.28515625" style="984" customWidth="1"/>
    <col min="10836" max="10836" width="0" style="984" hidden="1" customWidth="1"/>
    <col min="10837" max="10837" width="3.7109375" style="984" customWidth="1"/>
    <col min="10838" max="10838" width="11.140625" style="984" bestFit="1" customWidth="1"/>
    <col min="10839" max="10840" width="10.5703125" style="984"/>
    <col min="10841" max="10841" width="11.140625" style="984" customWidth="1"/>
    <col min="10842" max="11071" width="10.5703125" style="984"/>
    <col min="11072" max="11079" width="0" style="984" hidden="1" customWidth="1"/>
    <col min="11080" max="11080" width="3.7109375" style="984" customWidth="1"/>
    <col min="11081" max="11081" width="3.85546875" style="984" customWidth="1"/>
    <col min="11082" max="11082" width="3.7109375" style="984" customWidth="1"/>
    <col min="11083" max="11083" width="12.7109375" style="984" customWidth="1"/>
    <col min="11084" max="11084" width="52.7109375" style="984" customWidth="1"/>
    <col min="11085" max="11088" width="0" style="984" hidden="1" customWidth="1"/>
    <col min="11089" max="11089" width="12.28515625" style="984" customWidth="1"/>
    <col min="11090" max="11090" width="6.42578125" style="984" customWidth="1"/>
    <col min="11091" max="11091" width="12.28515625" style="984" customWidth="1"/>
    <col min="11092" max="11092" width="0" style="984" hidden="1" customWidth="1"/>
    <col min="11093" max="11093" width="3.7109375" style="984" customWidth="1"/>
    <col min="11094" max="11094" width="11.140625" style="984" bestFit="1" customWidth="1"/>
    <col min="11095" max="11096" width="10.5703125" style="984"/>
    <col min="11097" max="11097" width="11.140625" style="984" customWidth="1"/>
    <col min="11098" max="11327" width="10.5703125" style="984"/>
    <col min="11328" max="11335" width="0" style="984" hidden="1" customWidth="1"/>
    <col min="11336" max="11336" width="3.7109375" style="984" customWidth="1"/>
    <col min="11337" max="11337" width="3.85546875" style="984" customWidth="1"/>
    <col min="11338" max="11338" width="3.7109375" style="984" customWidth="1"/>
    <col min="11339" max="11339" width="12.7109375" style="984" customWidth="1"/>
    <col min="11340" max="11340" width="52.7109375" style="984" customWidth="1"/>
    <col min="11341" max="11344" width="0" style="984" hidden="1" customWidth="1"/>
    <col min="11345" max="11345" width="12.28515625" style="984" customWidth="1"/>
    <col min="11346" max="11346" width="6.42578125" style="984" customWidth="1"/>
    <col min="11347" max="11347" width="12.28515625" style="984" customWidth="1"/>
    <col min="11348" max="11348" width="0" style="984" hidden="1" customWidth="1"/>
    <col min="11349" max="11349" width="3.7109375" style="984" customWidth="1"/>
    <col min="11350" max="11350" width="11.140625" style="984" bestFit="1" customWidth="1"/>
    <col min="11351" max="11352" width="10.5703125" style="984"/>
    <col min="11353" max="11353" width="11.140625" style="984" customWidth="1"/>
    <col min="11354" max="11583" width="10.5703125" style="984"/>
    <col min="11584" max="11591" width="0" style="984" hidden="1" customWidth="1"/>
    <col min="11592" max="11592" width="3.7109375" style="984" customWidth="1"/>
    <col min="11593" max="11593" width="3.85546875" style="984" customWidth="1"/>
    <col min="11594" max="11594" width="3.7109375" style="984" customWidth="1"/>
    <col min="11595" max="11595" width="12.7109375" style="984" customWidth="1"/>
    <col min="11596" max="11596" width="52.7109375" style="984" customWidth="1"/>
    <col min="11597" max="11600" width="0" style="984" hidden="1" customWidth="1"/>
    <col min="11601" max="11601" width="12.28515625" style="984" customWidth="1"/>
    <col min="11602" max="11602" width="6.42578125" style="984" customWidth="1"/>
    <col min="11603" max="11603" width="12.28515625" style="984" customWidth="1"/>
    <col min="11604" max="11604" width="0" style="984" hidden="1" customWidth="1"/>
    <col min="11605" max="11605" width="3.7109375" style="984" customWidth="1"/>
    <col min="11606" max="11606" width="11.140625" style="984" bestFit="1" customWidth="1"/>
    <col min="11607" max="11608" width="10.5703125" style="984"/>
    <col min="11609" max="11609" width="11.140625" style="984" customWidth="1"/>
    <col min="11610" max="11839" width="10.5703125" style="984"/>
    <col min="11840" max="11847" width="0" style="984" hidden="1" customWidth="1"/>
    <col min="11848" max="11848" width="3.7109375" style="984" customWidth="1"/>
    <col min="11849" max="11849" width="3.85546875" style="984" customWidth="1"/>
    <col min="11850" max="11850" width="3.7109375" style="984" customWidth="1"/>
    <col min="11851" max="11851" width="12.7109375" style="984" customWidth="1"/>
    <col min="11852" max="11852" width="52.7109375" style="984" customWidth="1"/>
    <col min="11853" max="11856" width="0" style="984" hidden="1" customWidth="1"/>
    <col min="11857" max="11857" width="12.28515625" style="984" customWidth="1"/>
    <col min="11858" max="11858" width="6.42578125" style="984" customWidth="1"/>
    <col min="11859" max="11859" width="12.28515625" style="984" customWidth="1"/>
    <col min="11860" max="11860" width="0" style="984" hidden="1" customWidth="1"/>
    <col min="11861" max="11861" width="3.7109375" style="984" customWidth="1"/>
    <col min="11862" max="11862" width="11.140625" style="984" bestFit="1" customWidth="1"/>
    <col min="11863" max="11864" width="10.5703125" style="984"/>
    <col min="11865" max="11865" width="11.140625" style="984" customWidth="1"/>
    <col min="11866" max="12095" width="10.5703125" style="984"/>
    <col min="12096" max="12103" width="0" style="984" hidden="1" customWidth="1"/>
    <col min="12104" max="12104" width="3.7109375" style="984" customWidth="1"/>
    <col min="12105" max="12105" width="3.85546875" style="984" customWidth="1"/>
    <col min="12106" max="12106" width="3.7109375" style="984" customWidth="1"/>
    <col min="12107" max="12107" width="12.7109375" style="984" customWidth="1"/>
    <col min="12108" max="12108" width="52.7109375" style="984" customWidth="1"/>
    <col min="12109" max="12112" width="0" style="984" hidden="1" customWidth="1"/>
    <col min="12113" max="12113" width="12.28515625" style="984" customWidth="1"/>
    <col min="12114" max="12114" width="6.42578125" style="984" customWidth="1"/>
    <col min="12115" max="12115" width="12.28515625" style="984" customWidth="1"/>
    <col min="12116" max="12116" width="0" style="984" hidden="1" customWidth="1"/>
    <col min="12117" max="12117" width="3.7109375" style="984" customWidth="1"/>
    <col min="12118" max="12118" width="11.140625" style="984" bestFit="1" customWidth="1"/>
    <col min="12119" max="12120" width="10.5703125" style="984"/>
    <col min="12121" max="12121" width="11.140625" style="984" customWidth="1"/>
    <col min="12122" max="12351" width="10.5703125" style="984"/>
    <col min="12352" max="12359" width="0" style="984" hidden="1" customWidth="1"/>
    <col min="12360" max="12360" width="3.7109375" style="984" customWidth="1"/>
    <col min="12361" max="12361" width="3.85546875" style="984" customWidth="1"/>
    <col min="12362" max="12362" width="3.7109375" style="984" customWidth="1"/>
    <col min="12363" max="12363" width="12.7109375" style="984" customWidth="1"/>
    <col min="12364" max="12364" width="52.7109375" style="984" customWidth="1"/>
    <col min="12365" max="12368" width="0" style="984" hidden="1" customWidth="1"/>
    <col min="12369" max="12369" width="12.28515625" style="984" customWidth="1"/>
    <col min="12370" max="12370" width="6.42578125" style="984" customWidth="1"/>
    <col min="12371" max="12371" width="12.28515625" style="984" customWidth="1"/>
    <col min="12372" max="12372" width="0" style="984" hidden="1" customWidth="1"/>
    <col min="12373" max="12373" width="3.7109375" style="984" customWidth="1"/>
    <col min="12374" max="12374" width="11.140625" style="984" bestFit="1" customWidth="1"/>
    <col min="12375" max="12376" width="10.5703125" style="984"/>
    <col min="12377" max="12377" width="11.140625" style="984" customWidth="1"/>
    <col min="12378" max="12607" width="10.5703125" style="984"/>
    <col min="12608" max="12615" width="0" style="984" hidden="1" customWidth="1"/>
    <col min="12616" max="12616" width="3.7109375" style="984" customWidth="1"/>
    <col min="12617" max="12617" width="3.85546875" style="984" customWidth="1"/>
    <col min="12618" max="12618" width="3.7109375" style="984" customWidth="1"/>
    <col min="12619" max="12619" width="12.7109375" style="984" customWidth="1"/>
    <col min="12620" max="12620" width="52.7109375" style="984" customWidth="1"/>
    <col min="12621" max="12624" width="0" style="984" hidden="1" customWidth="1"/>
    <col min="12625" max="12625" width="12.28515625" style="984" customWidth="1"/>
    <col min="12626" max="12626" width="6.42578125" style="984" customWidth="1"/>
    <col min="12627" max="12627" width="12.28515625" style="984" customWidth="1"/>
    <col min="12628" max="12628" width="0" style="984" hidden="1" customWidth="1"/>
    <col min="12629" max="12629" width="3.7109375" style="984" customWidth="1"/>
    <col min="12630" max="12630" width="11.140625" style="984" bestFit="1" customWidth="1"/>
    <col min="12631" max="12632" width="10.5703125" style="984"/>
    <col min="12633" max="12633" width="11.140625" style="984" customWidth="1"/>
    <col min="12634" max="12863" width="10.5703125" style="984"/>
    <col min="12864" max="12871" width="0" style="984" hidden="1" customWidth="1"/>
    <col min="12872" max="12872" width="3.7109375" style="984" customWidth="1"/>
    <col min="12873" max="12873" width="3.85546875" style="984" customWidth="1"/>
    <col min="12874" max="12874" width="3.7109375" style="984" customWidth="1"/>
    <col min="12875" max="12875" width="12.7109375" style="984" customWidth="1"/>
    <col min="12876" max="12876" width="52.7109375" style="984" customWidth="1"/>
    <col min="12877" max="12880" width="0" style="984" hidden="1" customWidth="1"/>
    <col min="12881" max="12881" width="12.28515625" style="984" customWidth="1"/>
    <col min="12882" max="12882" width="6.42578125" style="984" customWidth="1"/>
    <col min="12883" max="12883" width="12.28515625" style="984" customWidth="1"/>
    <col min="12884" max="12884" width="0" style="984" hidden="1" customWidth="1"/>
    <col min="12885" max="12885" width="3.7109375" style="984" customWidth="1"/>
    <col min="12886" max="12886" width="11.140625" style="984" bestFit="1" customWidth="1"/>
    <col min="12887" max="12888" width="10.5703125" style="984"/>
    <col min="12889" max="12889" width="11.140625" style="984" customWidth="1"/>
    <col min="12890" max="13119" width="10.5703125" style="984"/>
    <col min="13120" max="13127" width="0" style="984" hidden="1" customWidth="1"/>
    <col min="13128" max="13128" width="3.7109375" style="984" customWidth="1"/>
    <col min="13129" max="13129" width="3.85546875" style="984" customWidth="1"/>
    <col min="13130" max="13130" width="3.7109375" style="984" customWidth="1"/>
    <col min="13131" max="13131" width="12.7109375" style="984" customWidth="1"/>
    <col min="13132" max="13132" width="52.7109375" style="984" customWidth="1"/>
    <col min="13133" max="13136" width="0" style="984" hidden="1" customWidth="1"/>
    <col min="13137" max="13137" width="12.28515625" style="984" customWidth="1"/>
    <col min="13138" max="13138" width="6.42578125" style="984" customWidth="1"/>
    <col min="13139" max="13139" width="12.28515625" style="984" customWidth="1"/>
    <col min="13140" max="13140" width="0" style="984" hidden="1" customWidth="1"/>
    <col min="13141" max="13141" width="3.7109375" style="984" customWidth="1"/>
    <col min="13142" max="13142" width="11.140625" style="984" bestFit="1" customWidth="1"/>
    <col min="13143" max="13144" width="10.5703125" style="984"/>
    <col min="13145" max="13145" width="11.140625" style="984" customWidth="1"/>
    <col min="13146" max="13375" width="10.5703125" style="984"/>
    <col min="13376" max="13383" width="0" style="984" hidden="1" customWidth="1"/>
    <col min="13384" max="13384" width="3.7109375" style="984" customWidth="1"/>
    <col min="13385" max="13385" width="3.85546875" style="984" customWidth="1"/>
    <col min="13386" max="13386" width="3.7109375" style="984" customWidth="1"/>
    <col min="13387" max="13387" width="12.7109375" style="984" customWidth="1"/>
    <col min="13388" max="13388" width="52.7109375" style="984" customWidth="1"/>
    <col min="13389" max="13392" width="0" style="984" hidden="1" customWidth="1"/>
    <col min="13393" max="13393" width="12.28515625" style="984" customWidth="1"/>
    <col min="13394" max="13394" width="6.42578125" style="984" customWidth="1"/>
    <col min="13395" max="13395" width="12.28515625" style="984" customWidth="1"/>
    <col min="13396" max="13396" width="0" style="984" hidden="1" customWidth="1"/>
    <col min="13397" max="13397" width="3.7109375" style="984" customWidth="1"/>
    <col min="13398" max="13398" width="11.140625" style="984" bestFit="1" customWidth="1"/>
    <col min="13399" max="13400" width="10.5703125" style="984"/>
    <col min="13401" max="13401" width="11.140625" style="984" customWidth="1"/>
    <col min="13402" max="13631" width="10.5703125" style="984"/>
    <col min="13632" max="13639" width="0" style="984" hidden="1" customWidth="1"/>
    <col min="13640" max="13640" width="3.7109375" style="984" customWidth="1"/>
    <col min="13641" max="13641" width="3.85546875" style="984" customWidth="1"/>
    <col min="13642" max="13642" width="3.7109375" style="984" customWidth="1"/>
    <col min="13643" max="13643" width="12.7109375" style="984" customWidth="1"/>
    <col min="13644" max="13644" width="52.7109375" style="984" customWidth="1"/>
    <col min="13645" max="13648" width="0" style="984" hidden="1" customWidth="1"/>
    <col min="13649" max="13649" width="12.28515625" style="984" customWidth="1"/>
    <col min="13650" max="13650" width="6.42578125" style="984" customWidth="1"/>
    <col min="13651" max="13651" width="12.28515625" style="984" customWidth="1"/>
    <col min="13652" max="13652" width="0" style="984" hidden="1" customWidth="1"/>
    <col min="13653" max="13653" width="3.7109375" style="984" customWidth="1"/>
    <col min="13654" max="13654" width="11.140625" style="984" bestFit="1" customWidth="1"/>
    <col min="13655" max="13656" width="10.5703125" style="984"/>
    <col min="13657" max="13657" width="11.140625" style="984" customWidth="1"/>
    <col min="13658" max="13887" width="10.5703125" style="984"/>
    <col min="13888" max="13895" width="0" style="984" hidden="1" customWidth="1"/>
    <col min="13896" max="13896" width="3.7109375" style="984" customWidth="1"/>
    <col min="13897" max="13897" width="3.85546875" style="984" customWidth="1"/>
    <col min="13898" max="13898" width="3.7109375" style="984" customWidth="1"/>
    <col min="13899" max="13899" width="12.7109375" style="984" customWidth="1"/>
    <col min="13900" max="13900" width="52.7109375" style="984" customWidth="1"/>
    <col min="13901" max="13904" width="0" style="984" hidden="1" customWidth="1"/>
    <col min="13905" max="13905" width="12.28515625" style="984" customWidth="1"/>
    <col min="13906" max="13906" width="6.42578125" style="984" customWidth="1"/>
    <col min="13907" max="13907" width="12.28515625" style="984" customWidth="1"/>
    <col min="13908" max="13908" width="0" style="984" hidden="1" customWidth="1"/>
    <col min="13909" max="13909" width="3.7109375" style="984" customWidth="1"/>
    <col min="13910" max="13910" width="11.140625" style="984" bestFit="1" customWidth="1"/>
    <col min="13911" max="13912" width="10.5703125" style="984"/>
    <col min="13913" max="13913" width="11.140625" style="984" customWidth="1"/>
    <col min="13914" max="14143" width="10.5703125" style="984"/>
    <col min="14144" max="14151" width="0" style="984" hidden="1" customWidth="1"/>
    <col min="14152" max="14152" width="3.7109375" style="984" customWidth="1"/>
    <col min="14153" max="14153" width="3.85546875" style="984" customWidth="1"/>
    <col min="14154" max="14154" width="3.7109375" style="984" customWidth="1"/>
    <col min="14155" max="14155" width="12.7109375" style="984" customWidth="1"/>
    <col min="14156" max="14156" width="52.7109375" style="984" customWidth="1"/>
    <col min="14157" max="14160" width="0" style="984" hidden="1" customWidth="1"/>
    <col min="14161" max="14161" width="12.28515625" style="984" customWidth="1"/>
    <col min="14162" max="14162" width="6.42578125" style="984" customWidth="1"/>
    <col min="14163" max="14163" width="12.28515625" style="984" customWidth="1"/>
    <col min="14164" max="14164" width="0" style="984" hidden="1" customWidth="1"/>
    <col min="14165" max="14165" width="3.7109375" style="984" customWidth="1"/>
    <col min="14166" max="14166" width="11.140625" style="984" bestFit="1" customWidth="1"/>
    <col min="14167" max="14168" width="10.5703125" style="984"/>
    <col min="14169" max="14169" width="11.140625" style="984" customWidth="1"/>
    <col min="14170" max="14399" width="10.5703125" style="984"/>
    <col min="14400" max="14407" width="0" style="984" hidden="1" customWidth="1"/>
    <col min="14408" max="14408" width="3.7109375" style="984" customWidth="1"/>
    <col min="14409" max="14409" width="3.85546875" style="984" customWidth="1"/>
    <col min="14410" max="14410" width="3.7109375" style="984" customWidth="1"/>
    <col min="14411" max="14411" width="12.7109375" style="984" customWidth="1"/>
    <col min="14412" max="14412" width="52.7109375" style="984" customWidth="1"/>
    <col min="14413" max="14416" width="0" style="984" hidden="1" customWidth="1"/>
    <col min="14417" max="14417" width="12.28515625" style="984" customWidth="1"/>
    <col min="14418" max="14418" width="6.42578125" style="984" customWidth="1"/>
    <col min="14419" max="14419" width="12.28515625" style="984" customWidth="1"/>
    <col min="14420" max="14420" width="0" style="984" hidden="1" customWidth="1"/>
    <col min="14421" max="14421" width="3.7109375" style="984" customWidth="1"/>
    <col min="14422" max="14422" width="11.140625" style="984" bestFit="1" customWidth="1"/>
    <col min="14423" max="14424" width="10.5703125" style="984"/>
    <col min="14425" max="14425" width="11.140625" style="984" customWidth="1"/>
    <col min="14426" max="14655" width="10.5703125" style="984"/>
    <col min="14656" max="14663" width="0" style="984" hidden="1" customWidth="1"/>
    <col min="14664" max="14664" width="3.7109375" style="984" customWidth="1"/>
    <col min="14665" max="14665" width="3.85546875" style="984" customWidth="1"/>
    <col min="14666" max="14666" width="3.7109375" style="984" customWidth="1"/>
    <col min="14667" max="14667" width="12.7109375" style="984" customWidth="1"/>
    <col min="14668" max="14668" width="52.7109375" style="984" customWidth="1"/>
    <col min="14669" max="14672" width="0" style="984" hidden="1" customWidth="1"/>
    <col min="14673" max="14673" width="12.28515625" style="984" customWidth="1"/>
    <col min="14674" max="14674" width="6.42578125" style="984" customWidth="1"/>
    <col min="14675" max="14675" width="12.28515625" style="984" customWidth="1"/>
    <col min="14676" max="14676" width="0" style="984" hidden="1" customWidth="1"/>
    <col min="14677" max="14677" width="3.7109375" style="984" customWidth="1"/>
    <col min="14678" max="14678" width="11.140625" style="984" bestFit="1" customWidth="1"/>
    <col min="14679" max="14680" width="10.5703125" style="984"/>
    <col min="14681" max="14681" width="11.140625" style="984" customWidth="1"/>
    <col min="14682" max="14911" width="10.5703125" style="984"/>
    <col min="14912" max="14919" width="0" style="984" hidden="1" customWidth="1"/>
    <col min="14920" max="14920" width="3.7109375" style="984" customWidth="1"/>
    <col min="14921" max="14921" width="3.85546875" style="984" customWidth="1"/>
    <col min="14922" max="14922" width="3.7109375" style="984" customWidth="1"/>
    <col min="14923" max="14923" width="12.7109375" style="984" customWidth="1"/>
    <col min="14924" max="14924" width="52.7109375" style="984" customWidth="1"/>
    <col min="14925" max="14928" width="0" style="984" hidden="1" customWidth="1"/>
    <col min="14929" max="14929" width="12.28515625" style="984" customWidth="1"/>
    <col min="14930" max="14930" width="6.42578125" style="984" customWidth="1"/>
    <col min="14931" max="14931" width="12.28515625" style="984" customWidth="1"/>
    <col min="14932" max="14932" width="0" style="984" hidden="1" customWidth="1"/>
    <col min="14933" max="14933" width="3.7109375" style="984" customWidth="1"/>
    <col min="14934" max="14934" width="11.140625" style="984" bestFit="1" customWidth="1"/>
    <col min="14935" max="14936" width="10.5703125" style="984"/>
    <col min="14937" max="14937" width="11.140625" style="984" customWidth="1"/>
    <col min="14938" max="15167" width="10.5703125" style="984"/>
    <col min="15168" max="15175" width="0" style="984" hidden="1" customWidth="1"/>
    <col min="15176" max="15176" width="3.7109375" style="984" customWidth="1"/>
    <col min="15177" max="15177" width="3.85546875" style="984" customWidth="1"/>
    <col min="15178" max="15178" width="3.7109375" style="984" customWidth="1"/>
    <col min="15179" max="15179" width="12.7109375" style="984" customWidth="1"/>
    <col min="15180" max="15180" width="52.7109375" style="984" customWidth="1"/>
    <col min="15181" max="15184" width="0" style="984" hidden="1" customWidth="1"/>
    <col min="15185" max="15185" width="12.28515625" style="984" customWidth="1"/>
    <col min="15186" max="15186" width="6.42578125" style="984" customWidth="1"/>
    <col min="15187" max="15187" width="12.28515625" style="984" customWidth="1"/>
    <col min="15188" max="15188" width="0" style="984" hidden="1" customWidth="1"/>
    <col min="15189" max="15189" width="3.7109375" style="984" customWidth="1"/>
    <col min="15190" max="15190" width="11.140625" style="984" bestFit="1" customWidth="1"/>
    <col min="15191" max="15192" width="10.5703125" style="984"/>
    <col min="15193" max="15193" width="11.140625" style="984" customWidth="1"/>
    <col min="15194" max="15423" width="10.5703125" style="984"/>
    <col min="15424" max="15431" width="0" style="984" hidden="1" customWidth="1"/>
    <col min="15432" max="15432" width="3.7109375" style="984" customWidth="1"/>
    <col min="15433" max="15433" width="3.85546875" style="984" customWidth="1"/>
    <col min="15434" max="15434" width="3.7109375" style="984" customWidth="1"/>
    <col min="15435" max="15435" width="12.7109375" style="984" customWidth="1"/>
    <col min="15436" max="15436" width="52.7109375" style="984" customWidth="1"/>
    <col min="15437" max="15440" width="0" style="984" hidden="1" customWidth="1"/>
    <col min="15441" max="15441" width="12.28515625" style="984" customWidth="1"/>
    <col min="15442" max="15442" width="6.42578125" style="984" customWidth="1"/>
    <col min="15443" max="15443" width="12.28515625" style="984" customWidth="1"/>
    <col min="15444" max="15444" width="0" style="984" hidden="1" customWidth="1"/>
    <col min="15445" max="15445" width="3.7109375" style="984" customWidth="1"/>
    <col min="15446" max="15446" width="11.140625" style="984" bestFit="1" customWidth="1"/>
    <col min="15447" max="15448" width="10.5703125" style="984"/>
    <col min="15449" max="15449" width="11.140625" style="984" customWidth="1"/>
    <col min="15450" max="15679" width="10.5703125" style="984"/>
    <col min="15680" max="15687" width="0" style="984" hidden="1" customWidth="1"/>
    <col min="15688" max="15688" width="3.7109375" style="984" customWidth="1"/>
    <col min="15689" max="15689" width="3.85546875" style="984" customWidth="1"/>
    <col min="15690" max="15690" width="3.7109375" style="984" customWidth="1"/>
    <col min="15691" max="15691" width="12.7109375" style="984" customWidth="1"/>
    <col min="15692" max="15692" width="52.7109375" style="984" customWidth="1"/>
    <col min="15693" max="15696" width="0" style="984" hidden="1" customWidth="1"/>
    <col min="15697" max="15697" width="12.28515625" style="984" customWidth="1"/>
    <col min="15698" max="15698" width="6.42578125" style="984" customWidth="1"/>
    <col min="15699" max="15699" width="12.28515625" style="984" customWidth="1"/>
    <col min="15700" max="15700" width="0" style="984" hidden="1" customWidth="1"/>
    <col min="15701" max="15701" width="3.7109375" style="984" customWidth="1"/>
    <col min="15702" max="15702" width="11.140625" style="984" bestFit="1" customWidth="1"/>
    <col min="15703" max="15704" width="10.5703125" style="984"/>
    <col min="15705" max="15705" width="11.140625" style="984" customWidth="1"/>
    <col min="15706" max="15935" width="10.5703125" style="984"/>
    <col min="15936" max="15943" width="0" style="984" hidden="1" customWidth="1"/>
    <col min="15944" max="15944" width="3.7109375" style="984" customWidth="1"/>
    <col min="15945" max="15945" width="3.85546875" style="984" customWidth="1"/>
    <col min="15946" max="15946" width="3.7109375" style="984" customWidth="1"/>
    <col min="15947" max="15947" width="12.7109375" style="984" customWidth="1"/>
    <col min="15948" max="15948" width="52.7109375" style="984" customWidth="1"/>
    <col min="15949" max="15952" width="0" style="984" hidden="1" customWidth="1"/>
    <col min="15953" max="15953" width="12.28515625" style="984" customWidth="1"/>
    <col min="15954" max="15954" width="6.42578125" style="984" customWidth="1"/>
    <col min="15955" max="15955" width="12.28515625" style="984" customWidth="1"/>
    <col min="15956" max="15956" width="0" style="984" hidden="1" customWidth="1"/>
    <col min="15957" max="15957" width="3.7109375" style="984" customWidth="1"/>
    <col min="15958" max="15958" width="11.140625" style="984" bestFit="1" customWidth="1"/>
    <col min="15959" max="15960" width="10.5703125" style="984"/>
    <col min="15961" max="15961" width="11.140625" style="984" customWidth="1"/>
    <col min="15962" max="16191" width="10.5703125" style="984"/>
    <col min="16192" max="16199" width="0" style="984" hidden="1" customWidth="1"/>
    <col min="16200" max="16200" width="3.7109375" style="984" customWidth="1"/>
    <col min="16201" max="16201" width="3.85546875" style="984" customWidth="1"/>
    <col min="16202" max="16202" width="3.7109375" style="984" customWidth="1"/>
    <col min="16203" max="16203" width="12.7109375" style="984" customWidth="1"/>
    <col min="16204" max="16204" width="52.7109375" style="984" customWidth="1"/>
    <col min="16205" max="16208" width="0" style="984" hidden="1" customWidth="1"/>
    <col min="16209" max="16209" width="12.28515625" style="984" customWidth="1"/>
    <col min="16210" max="16210" width="6.42578125" style="984" customWidth="1"/>
    <col min="16211" max="16211" width="12.28515625" style="984" customWidth="1"/>
    <col min="16212" max="16212" width="0" style="984" hidden="1" customWidth="1"/>
    <col min="16213" max="16213" width="3.7109375" style="984" customWidth="1"/>
    <col min="16214" max="16214" width="11.140625" style="984" bestFit="1" customWidth="1"/>
    <col min="16215" max="16216" width="10.5703125" style="984"/>
    <col min="16217" max="16217" width="11.140625" style="984" customWidth="1"/>
    <col min="16218" max="16384" width="10.5703125" style="984"/>
  </cols>
  <sheetData>
    <row r="1" spans="1:97" hidden="1">
      <c r="Q1" s="762"/>
      <c r="R1" s="762"/>
      <c r="X1" s="762"/>
      <c r="Y1" s="762"/>
      <c r="AE1" s="762"/>
      <c r="AF1" s="762"/>
      <c r="AL1" s="762"/>
      <c r="AM1" s="762"/>
      <c r="AS1" s="762"/>
      <c r="AT1" s="762"/>
      <c r="AZ1" s="762"/>
      <c r="BA1" s="762"/>
      <c r="BG1" s="762"/>
      <c r="BH1" s="762"/>
      <c r="BN1" s="762"/>
      <c r="BO1" s="762"/>
      <c r="BU1" s="762"/>
      <c r="BV1" s="762"/>
      <c r="CB1" s="762"/>
      <c r="CC1" s="762"/>
    </row>
    <row r="2" spans="1:97" hidden="1">
      <c r="U2" s="762"/>
      <c r="AB2" s="762"/>
      <c r="AI2" s="762"/>
      <c r="AP2" s="762"/>
      <c r="AW2" s="762"/>
      <c r="BD2" s="762"/>
      <c r="BK2" s="762"/>
      <c r="BR2" s="762"/>
      <c r="BY2" s="762"/>
      <c r="CF2" s="762"/>
    </row>
    <row r="3" spans="1:97" hidden="1"/>
    <row r="4" spans="1:97" ht="3" customHeight="1">
      <c r="J4" s="989"/>
      <c r="K4" s="989"/>
      <c r="L4" s="985"/>
      <c r="M4" s="985"/>
      <c r="N4" s="985"/>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2"/>
      <c r="CD4" s="992"/>
      <c r="CE4" s="992"/>
      <c r="CF4" s="992"/>
    </row>
    <row r="5" spans="1:97" ht="22.5" customHeight="1">
      <c r="J5" s="989"/>
      <c r="K5" s="989"/>
      <c r="L5" s="1231" t="s">
        <v>630</v>
      </c>
      <c r="M5" s="1231"/>
      <c r="N5" s="1231"/>
      <c r="O5" s="1231"/>
      <c r="P5" s="1231"/>
      <c r="Q5" s="1231"/>
      <c r="R5" s="1231"/>
      <c r="S5" s="1231"/>
      <c r="T5" s="1231"/>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c r="BO5" s="658"/>
      <c r="BP5" s="658"/>
      <c r="BQ5" s="658"/>
      <c r="BR5" s="658"/>
      <c r="BS5" s="658"/>
      <c r="BT5" s="658"/>
      <c r="BU5" s="658"/>
      <c r="BV5" s="658"/>
      <c r="BW5" s="658"/>
      <c r="BX5" s="658"/>
      <c r="BY5" s="658"/>
      <c r="BZ5" s="658"/>
      <c r="CA5" s="658"/>
      <c r="CB5" s="658"/>
      <c r="CC5" s="658"/>
      <c r="CD5" s="658"/>
      <c r="CE5" s="658"/>
      <c r="CF5" s="658"/>
    </row>
    <row r="6" spans="1:97" ht="3" customHeight="1">
      <c r="J6" s="989"/>
      <c r="K6" s="989"/>
      <c r="L6" s="985"/>
      <c r="M6" s="985"/>
      <c r="N6" s="985"/>
      <c r="O6" s="749"/>
      <c r="P6" s="749"/>
      <c r="Q6" s="749"/>
      <c r="R6" s="749"/>
      <c r="S6" s="749"/>
      <c r="T6" s="749"/>
      <c r="U6" s="749"/>
      <c r="V6" s="749"/>
      <c r="W6" s="749"/>
      <c r="X6" s="749"/>
      <c r="Y6" s="749"/>
      <c r="Z6" s="749"/>
      <c r="AA6" s="749"/>
      <c r="AB6" s="749"/>
      <c r="AC6" s="749"/>
      <c r="AD6" s="749"/>
      <c r="AE6" s="749"/>
      <c r="AF6" s="749"/>
      <c r="AG6" s="749"/>
      <c r="AH6" s="749"/>
      <c r="AI6" s="749"/>
      <c r="AJ6" s="749"/>
      <c r="AK6" s="749"/>
      <c r="AL6" s="749"/>
      <c r="AM6" s="749"/>
      <c r="AN6" s="749"/>
      <c r="AO6" s="749"/>
      <c r="AP6" s="749"/>
      <c r="AQ6" s="749"/>
      <c r="AR6" s="749"/>
      <c r="AS6" s="749"/>
      <c r="AT6" s="749"/>
      <c r="AU6" s="749"/>
      <c r="AV6" s="749"/>
      <c r="AW6" s="749"/>
      <c r="AX6" s="749"/>
      <c r="AY6" s="749"/>
      <c r="AZ6" s="749"/>
      <c r="BA6" s="749"/>
      <c r="BB6" s="749"/>
      <c r="BC6" s="749"/>
      <c r="BD6" s="749"/>
      <c r="BE6" s="749"/>
      <c r="BF6" s="749"/>
      <c r="BG6" s="749"/>
      <c r="BH6" s="749"/>
      <c r="BI6" s="749"/>
      <c r="BJ6" s="749"/>
      <c r="BK6" s="749"/>
      <c r="BL6" s="749"/>
      <c r="BM6" s="749"/>
      <c r="BN6" s="749"/>
      <c r="BO6" s="749"/>
      <c r="BP6" s="749"/>
      <c r="BQ6" s="749"/>
      <c r="BR6" s="749"/>
      <c r="BS6" s="749"/>
      <c r="BT6" s="749"/>
      <c r="BU6" s="749"/>
      <c r="BV6" s="749"/>
      <c r="BW6" s="749"/>
      <c r="BX6" s="749"/>
      <c r="BY6" s="749"/>
      <c r="BZ6" s="749"/>
      <c r="CA6" s="749"/>
      <c r="CB6" s="749"/>
      <c r="CC6" s="749"/>
      <c r="CD6" s="749"/>
      <c r="CE6" s="749"/>
      <c r="CF6" s="749"/>
      <c r="CG6" s="992"/>
    </row>
    <row r="7" spans="1:97" s="1000" customFormat="1" ht="22.5">
      <c r="A7" s="1006"/>
      <c r="B7" s="1006"/>
      <c r="C7" s="1006"/>
      <c r="D7" s="1006"/>
      <c r="E7" s="1006"/>
      <c r="F7" s="1006"/>
      <c r="G7" s="1006"/>
      <c r="H7" s="1006"/>
      <c r="L7" s="493"/>
      <c r="M7" s="611" t="s">
        <v>501</v>
      </c>
      <c r="N7" s="660"/>
      <c r="O7" s="1237" t="str">
        <f>IF(NameOrPr_ch="",IF(NameOrPr="","",NameOrPr),NameOrPr_ch)</f>
        <v>Комитет по тарифам Санкт-Петербурга</v>
      </c>
      <c r="P7" s="1237"/>
      <c r="Q7" s="1237"/>
      <c r="R7" s="1237"/>
      <c r="S7" s="1237"/>
      <c r="T7" s="1237"/>
      <c r="U7" s="76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1"/>
      <c r="CH7" s="513"/>
      <c r="CI7" s="1006"/>
      <c r="CJ7" s="1006"/>
      <c r="CK7" s="1006"/>
      <c r="CL7" s="1006"/>
      <c r="CM7" s="1006"/>
      <c r="CN7" s="1006"/>
      <c r="CO7" s="1006"/>
      <c r="CP7" s="1006"/>
      <c r="CQ7" s="1006"/>
      <c r="CR7" s="1006"/>
      <c r="CS7" s="1006"/>
    </row>
    <row r="8" spans="1:97" s="1000" customFormat="1" ht="18.75">
      <c r="A8" s="1006"/>
      <c r="B8" s="1006"/>
      <c r="C8" s="1006"/>
      <c r="D8" s="1006"/>
      <c r="E8" s="1006"/>
      <c r="F8" s="1006"/>
      <c r="G8" s="1006"/>
      <c r="H8" s="1006"/>
      <c r="L8" s="493"/>
      <c r="M8" s="611" t="s">
        <v>595</v>
      </c>
      <c r="N8" s="660"/>
      <c r="O8" s="1237" t="str">
        <f>IF(datePr_ch="",IF(datePr="","",datePr),datePr_ch)</f>
        <v>14.06.2019</v>
      </c>
      <c r="P8" s="1237"/>
      <c r="Q8" s="1237"/>
      <c r="R8" s="1237"/>
      <c r="S8" s="1237"/>
      <c r="T8" s="1237"/>
      <c r="U8" s="761"/>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1"/>
      <c r="CH8" s="513"/>
      <c r="CI8" s="1006"/>
      <c r="CJ8" s="1006"/>
      <c r="CK8" s="1006"/>
      <c r="CL8" s="1006"/>
      <c r="CM8" s="1006"/>
      <c r="CN8" s="1006"/>
      <c r="CO8" s="1006"/>
      <c r="CP8" s="1006"/>
      <c r="CQ8" s="1006"/>
      <c r="CR8" s="1006"/>
      <c r="CS8" s="1006"/>
    </row>
    <row r="9" spans="1:97" s="1000" customFormat="1" ht="18.75">
      <c r="A9" s="1006"/>
      <c r="B9" s="1006"/>
      <c r="C9" s="1006"/>
      <c r="D9" s="1006"/>
      <c r="E9" s="1006"/>
      <c r="F9" s="1006"/>
      <c r="G9" s="1006"/>
      <c r="H9" s="1006"/>
      <c r="L9" s="755"/>
      <c r="M9" s="611" t="s">
        <v>594</v>
      </c>
      <c r="N9" s="660"/>
      <c r="O9" s="1237" t="str">
        <f>IF(numberPr_ch="",IF(numberPr="","",numberPr),numberPr_ch)</f>
        <v>52-р</v>
      </c>
      <c r="P9" s="1237"/>
      <c r="Q9" s="1237"/>
      <c r="R9" s="1237"/>
      <c r="S9" s="1237"/>
      <c r="T9" s="1237"/>
      <c r="U9" s="761"/>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1"/>
      <c r="CH9" s="513"/>
      <c r="CI9" s="1006"/>
      <c r="CJ9" s="1006"/>
      <c r="CK9" s="1006"/>
      <c r="CL9" s="1006"/>
      <c r="CM9" s="1006"/>
      <c r="CN9" s="1006"/>
      <c r="CO9" s="1006"/>
      <c r="CP9" s="1006"/>
      <c r="CQ9" s="1006"/>
      <c r="CR9" s="1006"/>
      <c r="CS9" s="1006"/>
    </row>
    <row r="10" spans="1:97" s="1000" customFormat="1" ht="18.75">
      <c r="A10" s="1006"/>
      <c r="B10" s="1006"/>
      <c r="C10" s="1006"/>
      <c r="D10" s="1006"/>
      <c r="E10" s="1006"/>
      <c r="F10" s="1006"/>
      <c r="G10" s="1006"/>
      <c r="H10" s="1006"/>
      <c r="L10" s="755"/>
      <c r="M10" s="611" t="s">
        <v>500</v>
      </c>
      <c r="N10" s="660"/>
      <c r="O10" s="1237" t="str">
        <f>IF(IstPub_ch="",IF(IstPub="","",IstPub),IstPub_ch)</f>
        <v>официальный сайт Комитета по тарифам Санкт-Петербурга</v>
      </c>
      <c r="P10" s="1237"/>
      <c r="Q10" s="1237"/>
      <c r="R10" s="1237"/>
      <c r="S10" s="1237"/>
      <c r="T10" s="1237"/>
      <c r="U10" s="761"/>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1"/>
      <c r="CH10" s="513"/>
      <c r="CI10" s="1006"/>
      <c r="CJ10" s="1006"/>
      <c r="CK10" s="1006"/>
      <c r="CL10" s="1006"/>
      <c r="CM10" s="1006"/>
      <c r="CN10" s="1006"/>
      <c r="CO10" s="1006"/>
      <c r="CP10" s="1006"/>
      <c r="CQ10" s="1006"/>
      <c r="CR10" s="1006"/>
      <c r="CS10" s="1006"/>
    </row>
    <row r="11" spans="1:97" s="1000" customFormat="1" ht="11.25" hidden="1">
      <c r="A11" s="1006"/>
      <c r="B11" s="1006"/>
      <c r="C11" s="1006"/>
      <c r="D11" s="1006"/>
      <c r="E11" s="1006"/>
      <c r="F11" s="1006"/>
      <c r="G11" s="1006"/>
      <c r="H11" s="1006"/>
      <c r="L11" s="1232"/>
      <c r="M11" s="1232"/>
      <c r="N11" s="1017"/>
      <c r="O11" s="761"/>
      <c r="P11" s="761"/>
      <c r="Q11" s="761"/>
      <c r="R11" s="761"/>
      <c r="S11" s="761"/>
      <c r="T11" s="761"/>
      <c r="U11" s="1004" t="s">
        <v>372</v>
      </c>
      <c r="V11" s="761"/>
      <c r="W11" s="761"/>
      <c r="X11" s="761"/>
      <c r="Y11" s="761"/>
      <c r="Z11" s="761"/>
      <c r="AA11" s="761"/>
      <c r="AB11" s="1004" t="s">
        <v>372</v>
      </c>
      <c r="AC11" s="761"/>
      <c r="AD11" s="761"/>
      <c r="AE11" s="761"/>
      <c r="AF11" s="761"/>
      <c r="AG11" s="761"/>
      <c r="AH11" s="761"/>
      <c r="AI11" s="1004" t="s">
        <v>372</v>
      </c>
      <c r="AJ11" s="761"/>
      <c r="AK11" s="761"/>
      <c r="AL11" s="761"/>
      <c r="AM11" s="761"/>
      <c r="AN11" s="761"/>
      <c r="AO11" s="761"/>
      <c r="AP11" s="1004" t="s">
        <v>372</v>
      </c>
      <c r="AQ11" s="761"/>
      <c r="AR11" s="761"/>
      <c r="AS11" s="761"/>
      <c r="AT11" s="761"/>
      <c r="AU11" s="761"/>
      <c r="AV11" s="761"/>
      <c r="AW11" s="1004" t="s">
        <v>372</v>
      </c>
      <c r="AX11" s="761"/>
      <c r="AY11" s="761"/>
      <c r="AZ11" s="761"/>
      <c r="BA11" s="761"/>
      <c r="BB11" s="761"/>
      <c r="BC11" s="761"/>
      <c r="BD11" s="1004" t="s">
        <v>372</v>
      </c>
      <c r="BE11" s="761"/>
      <c r="BF11" s="761"/>
      <c r="BG11" s="761"/>
      <c r="BH11" s="761"/>
      <c r="BI11" s="761"/>
      <c r="BJ11" s="761"/>
      <c r="BK11" s="1004" t="s">
        <v>372</v>
      </c>
      <c r="BL11" s="761"/>
      <c r="BM11" s="761"/>
      <c r="BN11" s="761"/>
      <c r="BO11" s="761"/>
      <c r="BP11" s="761"/>
      <c r="BQ11" s="761"/>
      <c r="BR11" s="1004" t="s">
        <v>372</v>
      </c>
      <c r="BS11" s="761"/>
      <c r="BT11" s="761"/>
      <c r="BU11" s="761"/>
      <c r="BV11" s="761"/>
      <c r="BW11" s="761"/>
      <c r="BX11" s="761"/>
      <c r="BY11" s="1004" t="s">
        <v>372</v>
      </c>
      <c r="BZ11" s="761"/>
      <c r="CA11" s="761"/>
      <c r="CB11" s="761"/>
      <c r="CC11" s="761"/>
      <c r="CD11" s="761"/>
      <c r="CE11" s="761"/>
      <c r="CF11" s="1004" t="s">
        <v>372</v>
      </c>
      <c r="CI11" s="1006"/>
      <c r="CJ11" s="1006"/>
      <c r="CK11" s="1006"/>
      <c r="CL11" s="1006"/>
      <c r="CM11" s="1006"/>
      <c r="CN11" s="1006"/>
      <c r="CO11" s="1006"/>
      <c r="CP11" s="1006"/>
      <c r="CQ11" s="1006"/>
      <c r="CR11" s="1006"/>
      <c r="CS11" s="1006"/>
    </row>
    <row r="12" spans="1:97">
      <c r="J12" s="989"/>
      <c r="K12" s="989"/>
      <c r="L12" s="985"/>
      <c r="M12" s="985"/>
      <c r="N12" s="496"/>
      <c r="O12" s="1238"/>
      <c r="P12" s="1238"/>
      <c r="Q12" s="1238"/>
      <c r="R12" s="1238"/>
      <c r="S12" s="1238"/>
      <c r="T12" s="1238"/>
      <c r="U12" s="1238"/>
      <c r="V12" s="1238" t="s">
        <v>1039</v>
      </c>
      <c r="W12" s="1238"/>
      <c r="X12" s="1238"/>
      <c r="Y12" s="1238"/>
      <c r="Z12" s="1238"/>
      <c r="AA12" s="1238"/>
      <c r="AB12" s="1238"/>
      <c r="AC12" s="1238" t="s">
        <v>1039</v>
      </c>
      <c r="AD12" s="1238"/>
      <c r="AE12" s="1238"/>
      <c r="AF12" s="1238"/>
      <c r="AG12" s="1238"/>
      <c r="AH12" s="1238"/>
      <c r="AI12" s="1238"/>
      <c r="AJ12" s="1238" t="s">
        <v>1039</v>
      </c>
      <c r="AK12" s="1238"/>
      <c r="AL12" s="1238"/>
      <c r="AM12" s="1238"/>
      <c r="AN12" s="1238"/>
      <c r="AO12" s="1238"/>
      <c r="AP12" s="1238"/>
      <c r="AQ12" s="1238" t="s">
        <v>1039</v>
      </c>
      <c r="AR12" s="1238"/>
      <c r="AS12" s="1238"/>
      <c r="AT12" s="1238"/>
      <c r="AU12" s="1238"/>
      <c r="AV12" s="1238"/>
      <c r="AW12" s="1238"/>
      <c r="AX12" s="1238" t="s">
        <v>1039</v>
      </c>
      <c r="AY12" s="1238"/>
      <c r="AZ12" s="1238"/>
      <c r="BA12" s="1238"/>
      <c r="BB12" s="1238"/>
      <c r="BC12" s="1238"/>
      <c r="BD12" s="1238"/>
      <c r="BE12" s="1238" t="s">
        <v>1039</v>
      </c>
      <c r="BF12" s="1238"/>
      <c r="BG12" s="1238"/>
      <c r="BH12" s="1238"/>
      <c r="BI12" s="1238"/>
      <c r="BJ12" s="1238"/>
      <c r="BK12" s="1238"/>
      <c r="BL12" s="1238" t="s">
        <v>1039</v>
      </c>
      <c r="BM12" s="1238"/>
      <c r="BN12" s="1238"/>
      <c r="BO12" s="1238"/>
      <c r="BP12" s="1238"/>
      <c r="BQ12" s="1238"/>
      <c r="BR12" s="1238"/>
      <c r="BS12" s="1238" t="s">
        <v>1039</v>
      </c>
      <c r="BT12" s="1238"/>
      <c r="BU12" s="1238"/>
      <c r="BV12" s="1238"/>
      <c r="BW12" s="1238"/>
      <c r="BX12" s="1238"/>
      <c r="BY12" s="1238"/>
      <c r="BZ12" s="1238" t="s">
        <v>1039</v>
      </c>
      <c r="CA12" s="1238"/>
      <c r="CB12" s="1238"/>
      <c r="CC12" s="1238"/>
      <c r="CD12" s="1238"/>
      <c r="CE12" s="1238"/>
      <c r="CF12" s="1238"/>
    </row>
    <row r="13" spans="1:97">
      <c r="J13" s="989"/>
      <c r="K13" s="989"/>
      <c r="L13" s="1169" t="s">
        <v>453</v>
      </c>
      <c r="M13" s="1169"/>
      <c r="N13" s="1169"/>
      <c r="O13" s="1169"/>
      <c r="P13" s="1169"/>
      <c r="Q13" s="1169"/>
      <c r="R13" s="1169"/>
      <c r="S13" s="1169"/>
      <c r="T13" s="1169"/>
      <c r="U13" s="1169"/>
      <c r="V13" s="1169"/>
      <c r="W13" s="1169"/>
      <c r="X13" s="1169"/>
      <c r="Y13" s="1169"/>
      <c r="Z13" s="1169"/>
      <c r="AA13" s="1169"/>
      <c r="AB13" s="1169"/>
      <c r="AC13" s="1169"/>
      <c r="AD13" s="1169"/>
      <c r="AE13" s="1169"/>
      <c r="AF13" s="1169"/>
      <c r="AG13" s="1169"/>
      <c r="AH13" s="1169"/>
      <c r="AI13" s="1169"/>
      <c r="AJ13" s="1169"/>
      <c r="AK13" s="1169"/>
      <c r="AL13" s="1169"/>
      <c r="AM13" s="1169"/>
      <c r="AN13" s="1169"/>
      <c r="AO13" s="1169"/>
      <c r="AP13" s="1169"/>
      <c r="AQ13" s="1169"/>
      <c r="AR13" s="1169"/>
      <c r="AS13" s="1169"/>
      <c r="AT13" s="1169"/>
      <c r="AU13" s="1169"/>
      <c r="AV13" s="1169"/>
      <c r="AW13" s="1169"/>
      <c r="AX13" s="1169"/>
      <c r="AY13" s="1169"/>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t="s">
        <v>454</v>
      </c>
    </row>
    <row r="14" spans="1:97" ht="14.25" customHeight="1">
      <c r="J14" s="989"/>
      <c r="K14" s="989"/>
      <c r="L14" s="1244" t="s">
        <v>91</v>
      </c>
      <c r="M14" s="1244" t="s">
        <v>638</v>
      </c>
      <c r="N14" s="655"/>
      <c r="O14" s="1245" t="s">
        <v>640</v>
      </c>
      <c r="P14" s="1246"/>
      <c r="Q14" s="1246"/>
      <c r="R14" s="1246"/>
      <c r="S14" s="1246"/>
      <c r="T14" s="1247"/>
      <c r="U14" s="1228" t="s">
        <v>340</v>
      </c>
      <c r="V14" s="1245" t="s">
        <v>640</v>
      </c>
      <c r="W14" s="1246"/>
      <c r="X14" s="1246"/>
      <c r="Y14" s="1246"/>
      <c r="Z14" s="1246"/>
      <c r="AA14" s="1247"/>
      <c r="AB14" s="1228" t="s">
        <v>340</v>
      </c>
      <c r="AC14" s="1245" t="s">
        <v>640</v>
      </c>
      <c r="AD14" s="1246"/>
      <c r="AE14" s="1246"/>
      <c r="AF14" s="1246"/>
      <c r="AG14" s="1246"/>
      <c r="AH14" s="1247"/>
      <c r="AI14" s="1228" t="s">
        <v>340</v>
      </c>
      <c r="AJ14" s="1245" t="s">
        <v>640</v>
      </c>
      <c r="AK14" s="1246"/>
      <c r="AL14" s="1246"/>
      <c r="AM14" s="1246"/>
      <c r="AN14" s="1246"/>
      <c r="AO14" s="1247"/>
      <c r="AP14" s="1228" t="s">
        <v>340</v>
      </c>
      <c r="AQ14" s="1245" t="s">
        <v>640</v>
      </c>
      <c r="AR14" s="1246"/>
      <c r="AS14" s="1246"/>
      <c r="AT14" s="1246"/>
      <c r="AU14" s="1246"/>
      <c r="AV14" s="1247"/>
      <c r="AW14" s="1228" t="s">
        <v>340</v>
      </c>
      <c r="AX14" s="1245" t="s">
        <v>640</v>
      </c>
      <c r="AY14" s="1246"/>
      <c r="AZ14" s="1246"/>
      <c r="BA14" s="1246"/>
      <c r="BB14" s="1246"/>
      <c r="BC14" s="1247"/>
      <c r="BD14" s="1228" t="s">
        <v>340</v>
      </c>
      <c r="BE14" s="1245" t="s">
        <v>640</v>
      </c>
      <c r="BF14" s="1246"/>
      <c r="BG14" s="1246"/>
      <c r="BH14" s="1246"/>
      <c r="BI14" s="1246"/>
      <c r="BJ14" s="1247"/>
      <c r="BK14" s="1228" t="s">
        <v>340</v>
      </c>
      <c r="BL14" s="1245" t="s">
        <v>640</v>
      </c>
      <c r="BM14" s="1246"/>
      <c r="BN14" s="1246"/>
      <c r="BO14" s="1246"/>
      <c r="BP14" s="1246"/>
      <c r="BQ14" s="1247"/>
      <c r="BR14" s="1228" t="s">
        <v>340</v>
      </c>
      <c r="BS14" s="1245" t="s">
        <v>640</v>
      </c>
      <c r="BT14" s="1246"/>
      <c r="BU14" s="1246"/>
      <c r="BV14" s="1246"/>
      <c r="BW14" s="1246"/>
      <c r="BX14" s="1247"/>
      <c r="BY14" s="1228" t="s">
        <v>340</v>
      </c>
      <c r="BZ14" s="1245" t="s">
        <v>640</v>
      </c>
      <c r="CA14" s="1246"/>
      <c r="CB14" s="1246"/>
      <c r="CC14" s="1246"/>
      <c r="CD14" s="1246"/>
      <c r="CE14" s="1247"/>
      <c r="CF14" s="1228" t="s">
        <v>340</v>
      </c>
      <c r="CG14" s="1241" t="s">
        <v>274</v>
      </c>
      <c r="CH14" s="1169"/>
    </row>
    <row r="15" spans="1:97" ht="14.25" customHeight="1">
      <c r="J15" s="989"/>
      <c r="K15" s="989"/>
      <c r="L15" s="1244"/>
      <c r="M15" s="1244"/>
      <c r="N15" s="656"/>
      <c r="O15" s="1250" t="s">
        <v>604</v>
      </c>
      <c r="P15" s="1248" t="s">
        <v>270</v>
      </c>
      <c r="Q15" s="1249"/>
      <c r="R15" s="1225" t="s">
        <v>653</v>
      </c>
      <c r="S15" s="1226"/>
      <c r="T15" s="1227"/>
      <c r="U15" s="1229"/>
      <c r="V15" s="1250" t="s">
        <v>604</v>
      </c>
      <c r="W15" s="1248" t="s">
        <v>270</v>
      </c>
      <c r="X15" s="1249"/>
      <c r="Y15" s="1225" t="s">
        <v>653</v>
      </c>
      <c r="Z15" s="1226"/>
      <c r="AA15" s="1227"/>
      <c r="AB15" s="1229"/>
      <c r="AC15" s="1250" t="s">
        <v>604</v>
      </c>
      <c r="AD15" s="1248" t="s">
        <v>270</v>
      </c>
      <c r="AE15" s="1249"/>
      <c r="AF15" s="1225" t="s">
        <v>653</v>
      </c>
      <c r="AG15" s="1226"/>
      <c r="AH15" s="1227"/>
      <c r="AI15" s="1229"/>
      <c r="AJ15" s="1250" t="s">
        <v>604</v>
      </c>
      <c r="AK15" s="1248" t="s">
        <v>270</v>
      </c>
      <c r="AL15" s="1249"/>
      <c r="AM15" s="1225" t="s">
        <v>653</v>
      </c>
      <c r="AN15" s="1226"/>
      <c r="AO15" s="1227"/>
      <c r="AP15" s="1229"/>
      <c r="AQ15" s="1250" t="s">
        <v>604</v>
      </c>
      <c r="AR15" s="1248" t="s">
        <v>270</v>
      </c>
      <c r="AS15" s="1249"/>
      <c r="AT15" s="1225" t="s">
        <v>653</v>
      </c>
      <c r="AU15" s="1226"/>
      <c r="AV15" s="1227"/>
      <c r="AW15" s="1229"/>
      <c r="AX15" s="1250" t="s">
        <v>604</v>
      </c>
      <c r="AY15" s="1248" t="s">
        <v>270</v>
      </c>
      <c r="AZ15" s="1249"/>
      <c r="BA15" s="1225" t="s">
        <v>653</v>
      </c>
      <c r="BB15" s="1226"/>
      <c r="BC15" s="1227"/>
      <c r="BD15" s="1229"/>
      <c r="BE15" s="1250" t="s">
        <v>604</v>
      </c>
      <c r="BF15" s="1248" t="s">
        <v>270</v>
      </c>
      <c r="BG15" s="1249"/>
      <c r="BH15" s="1225" t="s">
        <v>653</v>
      </c>
      <c r="BI15" s="1226"/>
      <c r="BJ15" s="1227"/>
      <c r="BK15" s="1229"/>
      <c r="BL15" s="1250" t="s">
        <v>604</v>
      </c>
      <c r="BM15" s="1248" t="s">
        <v>270</v>
      </c>
      <c r="BN15" s="1249"/>
      <c r="BO15" s="1225" t="s">
        <v>653</v>
      </c>
      <c r="BP15" s="1226"/>
      <c r="BQ15" s="1227"/>
      <c r="BR15" s="1229"/>
      <c r="BS15" s="1250" t="s">
        <v>604</v>
      </c>
      <c r="BT15" s="1248" t="s">
        <v>270</v>
      </c>
      <c r="BU15" s="1249"/>
      <c r="BV15" s="1225" t="s">
        <v>653</v>
      </c>
      <c r="BW15" s="1226"/>
      <c r="BX15" s="1227"/>
      <c r="BY15" s="1229"/>
      <c r="BZ15" s="1250" t="s">
        <v>604</v>
      </c>
      <c r="CA15" s="1248" t="s">
        <v>270</v>
      </c>
      <c r="CB15" s="1249"/>
      <c r="CC15" s="1225" t="s">
        <v>653</v>
      </c>
      <c r="CD15" s="1226"/>
      <c r="CE15" s="1227"/>
      <c r="CF15" s="1229"/>
      <c r="CG15" s="1242"/>
      <c r="CH15" s="1169"/>
    </row>
    <row r="16" spans="1:97" ht="33.75" customHeight="1">
      <c r="J16" s="989"/>
      <c r="K16" s="989"/>
      <c r="L16" s="1244"/>
      <c r="M16" s="1244"/>
      <c r="N16" s="657"/>
      <c r="O16" s="1251"/>
      <c r="P16" s="750" t="s">
        <v>605</v>
      </c>
      <c r="Q16" s="750" t="s">
        <v>6</v>
      </c>
      <c r="R16" s="1021" t="s">
        <v>273</v>
      </c>
      <c r="S16" s="1239" t="s">
        <v>272</v>
      </c>
      <c r="T16" s="1240"/>
      <c r="U16" s="1230"/>
      <c r="V16" s="1251"/>
      <c r="W16" s="750" t="s">
        <v>605</v>
      </c>
      <c r="X16" s="750" t="s">
        <v>6</v>
      </c>
      <c r="Y16" s="1115" t="s">
        <v>273</v>
      </c>
      <c r="Z16" s="1239" t="s">
        <v>272</v>
      </c>
      <c r="AA16" s="1240"/>
      <c r="AB16" s="1230"/>
      <c r="AC16" s="1251"/>
      <c r="AD16" s="750" t="s">
        <v>605</v>
      </c>
      <c r="AE16" s="750" t="s">
        <v>6</v>
      </c>
      <c r="AF16" s="1115" t="s">
        <v>273</v>
      </c>
      <c r="AG16" s="1239" t="s">
        <v>272</v>
      </c>
      <c r="AH16" s="1240"/>
      <c r="AI16" s="1230"/>
      <c r="AJ16" s="1251"/>
      <c r="AK16" s="750" t="s">
        <v>605</v>
      </c>
      <c r="AL16" s="750" t="s">
        <v>6</v>
      </c>
      <c r="AM16" s="1115" t="s">
        <v>273</v>
      </c>
      <c r="AN16" s="1239" t="s">
        <v>272</v>
      </c>
      <c r="AO16" s="1240"/>
      <c r="AP16" s="1230"/>
      <c r="AQ16" s="1251"/>
      <c r="AR16" s="750" t="s">
        <v>605</v>
      </c>
      <c r="AS16" s="750" t="s">
        <v>6</v>
      </c>
      <c r="AT16" s="1115" t="s">
        <v>273</v>
      </c>
      <c r="AU16" s="1239" t="s">
        <v>272</v>
      </c>
      <c r="AV16" s="1240"/>
      <c r="AW16" s="1230"/>
      <c r="AX16" s="1251"/>
      <c r="AY16" s="750" t="s">
        <v>605</v>
      </c>
      <c r="AZ16" s="750" t="s">
        <v>6</v>
      </c>
      <c r="BA16" s="1115" t="s">
        <v>273</v>
      </c>
      <c r="BB16" s="1239" t="s">
        <v>272</v>
      </c>
      <c r="BC16" s="1240"/>
      <c r="BD16" s="1230"/>
      <c r="BE16" s="1251"/>
      <c r="BF16" s="750" t="s">
        <v>605</v>
      </c>
      <c r="BG16" s="750" t="s">
        <v>6</v>
      </c>
      <c r="BH16" s="1115" t="s">
        <v>273</v>
      </c>
      <c r="BI16" s="1239" t="s">
        <v>272</v>
      </c>
      <c r="BJ16" s="1240"/>
      <c r="BK16" s="1230"/>
      <c r="BL16" s="1251"/>
      <c r="BM16" s="750" t="s">
        <v>605</v>
      </c>
      <c r="BN16" s="750" t="s">
        <v>6</v>
      </c>
      <c r="BO16" s="1115" t="s">
        <v>273</v>
      </c>
      <c r="BP16" s="1239" t="s">
        <v>272</v>
      </c>
      <c r="BQ16" s="1240"/>
      <c r="BR16" s="1230"/>
      <c r="BS16" s="1251"/>
      <c r="BT16" s="750" t="s">
        <v>605</v>
      </c>
      <c r="BU16" s="750" t="s">
        <v>6</v>
      </c>
      <c r="BV16" s="1115" t="s">
        <v>273</v>
      </c>
      <c r="BW16" s="1239" t="s">
        <v>272</v>
      </c>
      <c r="BX16" s="1240"/>
      <c r="BY16" s="1230"/>
      <c r="BZ16" s="1251"/>
      <c r="CA16" s="750" t="s">
        <v>605</v>
      </c>
      <c r="CB16" s="750" t="s">
        <v>6</v>
      </c>
      <c r="CC16" s="1115" t="s">
        <v>273</v>
      </c>
      <c r="CD16" s="1239" t="s">
        <v>272</v>
      </c>
      <c r="CE16" s="1240"/>
      <c r="CF16" s="1230"/>
      <c r="CG16" s="1243"/>
      <c r="CH16" s="1169"/>
    </row>
    <row r="17" spans="1:99">
      <c r="J17" s="989"/>
      <c r="K17" s="563">
        <v>1</v>
      </c>
      <c r="L17" s="641" t="s">
        <v>92</v>
      </c>
      <c r="M17" s="641" t="s">
        <v>48</v>
      </c>
      <c r="N17" s="643" t="str">
        <f ca="1">OFFSET(N17,0,-1)</f>
        <v>2</v>
      </c>
      <c r="O17" s="1018">
        <f ca="1">OFFSET(O17,0,-1)+1</f>
        <v>3</v>
      </c>
      <c r="P17" s="1018">
        <f ca="1">OFFSET(P17,0,-1)+1</f>
        <v>4</v>
      </c>
      <c r="Q17" s="1018">
        <f ca="1">OFFSET(Q17,0,-1)+1</f>
        <v>5</v>
      </c>
      <c r="R17" s="1018">
        <f ca="1">OFFSET(R17,0,-1)+1</f>
        <v>6</v>
      </c>
      <c r="S17" s="1233">
        <f ca="1">OFFSET(S17,0,-1)+1</f>
        <v>7</v>
      </c>
      <c r="T17" s="1233"/>
      <c r="U17" s="1018">
        <f ca="1">OFFSET(U17,0,-2)+1</f>
        <v>8</v>
      </c>
      <c r="V17" s="1110">
        <f ca="1">OFFSET(V17,0,-1)+1</f>
        <v>9</v>
      </c>
      <c r="W17" s="1110">
        <f ca="1">OFFSET(W17,0,-1)+1</f>
        <v>10</v>
      </c>
      <c r="X17" s="1110">
        <f ca="1">OFFSET(X17,0,-1)+1</f>
        <v>11</v>
      </c>
      <c r="Y17" s="1110">
        <f ca="1">OFFSET(Y17,0,-1)+1</f>
        <v>12</v>
      </c>
      <c r="Z17" s="1233">
        <f ca="1">OFFSET(Z17,0,-1)+1</f>
        <v>13</v>
      </c>
      <c r="AA17" s="1233"/>
      <c r="AB17" s="1110">
        <f ca="1">OFFSET(AB17,0,-2)+1</f>
        <v>14</v>
      </c>
      <c r="AC17" s="1110">
        <f ca="1">OFFSET(AC17,0,-1)+1</f>
        <v>15</v>
      </c>
      <c r="AD17" s="1110">
        <f ca="1">OFFSET(AD17,0,-1)+1</f>
        <v>16</v>
      </c>
      <c r="AE17" s="1110">
        <f ca="1">OFFSET(AE17,0,-1)+1</f>
        <v>17</v>
      </c>
      <c r="AF17" s="1110">
        <f ca="1">OFFSET(AF17,0,-1)+1</f>
        <v>18</v>
      </c>
      <c r="AG17" s="1233">
        <f ca="1">OFFSET(AG17,0,-1)+1</f>
        <v>19</v>
      </c>
      <c r="AH17" s="1233"/>
      <c r="AI17" s="1110">
        <f ca="1">OFFSET(AI17,0,-2)+1</f>
        <v>20</v>
      </c>
      <c r="AJ17" s="1110">
        <f ca="1">OFFSET(AJ17,0,-1)+1</f>
        <v>21</v>
      </c>
      <c r="AK17" s="1110">
        <f ca="1">OFFSET(AK17,0,-1)+1</f>
        <v>22</v>
      </c>
      <c r="AL17" s="1110">
        <f ca="1">OFFSET(AL17,0,-1)+1</f>
        <v>23</v>
      </c>
      <c r="AM17" s="1110">
        <f ca="1">OFFSET(AM17,0,-1)+1</f>
        <v>24</v>
      </c>
      <c r="AN17" s="1233">
        <f ca="1">OFFSET(AN17,0,-1)+1</f>
        <v>25</v>
      </c>
      <c r="AO17" s="1233"/>
      <c r="AP17" s="1110">
        <f ca="1">OFFSET(AP17,0,-2)+1</f>
        <v>26</v>
      </c>
      <c r="AQ17" s="1110">
        <f ca="1">OFFSET(AQ17,0,-1)+1</f>
        <v>27</v>
      </c>
      <c r="AR17" s="1110">
        <f ca="1">OFFSET(AR17,0,-1)+1</f>
        <v>28</v>
      </c>
      <c r="AS17" s="1110">
        <f ca="1">OFFSET(AS17,0,-1)+1</f>
        <v>29</v>
      </c>
      <c r="AT17" s="1110">
        <f ca="1">OFFSET(AT17,0,-1)+1</f>
        <v>30</v>
      </c>
      <c r="AU17" s="1233">
        <f ca="1">OFFSET(AU17,0,-1)+1</f>
        <v>31</v>
      </c>
      <c r="AV17" s="1233"/>
      <c r="AW17" s="1110">
        <f ca="1">OFFSET(AW17,0,-2)+1</f>
        <v>32</v>
      </c>
      <c r="AX17" s="1110">
        <f ca="1">OFFSET(AX17,0,-1)+1</f>
        <v>33</v>
      </c>
      <c r="AY17" s="1110">
        <f ca="1">OFFSET(AY17,0,-1)+1</f>
        <v>34</v>
      </c>
      <c r="AZ17" s="1110">
        <f ca="1">OFFSET(AZ17,0,-1)+1</f>
        <v>35</v>
      </c>
      <c r="BA17" s="1110">
        <f ca="1">OFFSET(BA17,0,-1)+1</f>
        <v>36</v>
      </c>
      <c r="BB17" s="1233">
        <f ca="1">OFFSET(BB17,0,-1)+1</f>
        <v>37</v>
      </c>
      <c r="BC17" s="1233"/>
      <c r="BD17" s="1110">
        <f ca="1">OFFSET(BD17,0,-2)+1</f>
        <v>38</v>
      </c>
      <c r="BE17" s="1110">
        <f ca="1">OFFSET(BE17,0,-1)+1</f>
        <v>39</v>
      </c>
      <c r="BF17" s="1110">
        <f ca="1">OFFSET(BF17,0,-1)+1</f>
        <v>40</v>
      </c>
      <c r="BG17" s="1110">
        <f ca="1">OFFSET(BG17,0,-1)+1</f>
        <v>41</v>
      </c>
      <c r="BH17" s="1110">
        <f ca="1">OFFSET(BH17,0,-1)+1</f>
        <v>42</v>
      </c>
      <c r="BI17" s="1233">
        <f ca="1">OFFSET(BI17,0,-1)+1</f>
        <v>43</v>
      </c>
      <c r="BJ17" s="1233"/>
      <c r="BK17" s="1110">
        <f ca="1">OFFSET(BK17,0,-2)+1</f>
        <v>44</v>
      </c>
      <c r="BL17" s="1110">
        <f ca="1">OFFSET(BL17,0,-1)+1</f>
        <v>45</v>
      </c>
      <c r="BM17" s="1110">
        <f ca="1">OFFSET(BM17,0,-1)+1</f>
        <v>46</v>
      </c>
      <c r="BN17" s="1110">
        <f ca="1">OFFSET(BN17,0,-1)+1</f>
        <v>47</v>
      </c>
      <c r="BO17" s="1110">
        <f ca="1">OFFSET(BO17,0,-1)+1</f>
        <v>48</v>
      </c>
      <c r="BP17" s="1233">
        <f ca="1">OFFSET(BP17,0,-1)+1</f>
        <v>49</v>
      </c>
      <c r="BQ17" s="1233"/>
      <c r="BR17" s="1110">
        <f ca="1">OFFSET(BR17,0,-2)+1</f>
        <v>50</v>
      </c>
      <c r="BS17" s="1110">
        <f ca="1">OFFSET(BS17,0,-1)+1</f>
        <v>51</v>
      </c>
      <c r="BT17" s="1110">
        <f ca="1">OFFSET(BT17,0,-1)+1</f>
        <v>52</v>
      </c>
      <c r="BU17" s="1110">
        <f ca="1">OFFSET(BU17,0,-1)+1</f>
        <v>53</v>
      </c>
      <c r="BV17" s="1110">
        <f ca="1">OFFSET(BV17,0,-1)+1</f>
        <v>54</v>
      </c>
      <c r="BW17" s="1233">
        <f ca="1">OFFSET(BW17,0,-1)+1</f>
        <v>55</v>
      </c>
      <c r="BX17" s="1233"/>
      <c r="BY17" s="1110">
        <f ca="1">OFFSET(BY17,0,-2)+1</f>
        <v>56</v>
      </c>
      <c r="BZ17" s="1110">
        <f ca="1">OFFSET(BZ17,0,-1)+1</f>
        <v>57</v>
      </c>
      <c r="CA17" s="1110">
        <f ca="1">OFFSET(CA17,0,-1)+1</f>
        <v>58</v>
      </c>
      <c r="CB17" s="1110">
        <f ca="1">OFFSET(CB17,0,-1)+1</f>
        <v>59</v>
      </c>
      <c r="CC17" s="1110">
        <f ca="1">OFFSET(CC17,0,-1)+1</f>
        <v>60</v>
      </c>
      <c r="CD17" s="1233">
        <f ca="1">OFFSET(CD17,0,-1)+1</f>
        <v>61</v>
      </c>
      <c r="CE17" s="1233"/>
      <c r="CF17" s="1110">
        <f ca="1">OFFSET(CF17,0,-2)+1</f>
        <v>62</v>
      </c>
      <c r="CG17" s="643">
        <f ca="1">OFFSET(CG17,0,-1)</f>
        <v>62</v>
      </c>
      <c r="CH17" s="1018">
        <f ca="1">OFFSET(CH17,0,-1)+1</f>
        <v>63</v>
      </c>
    </row>
    <row r="18" spans="1:99" ht="22.5">
      <c r="A18" s="1217">
        <v>1</v>
      </c>
      <c r="B18" s="1008"/>
      <c r="C18" s="1008"/>
      <c r="D18" s="1008"/>
      <c r="E18" s="975"/>
      <c r="F18" s="1019"/>
      <c r="G18" s="1019"/>
      <c r="H18" s="1019"/>
      <c r="I18" s="977"/>
      <c r="J18" s="973"/>
      <c r="K18" s="957"/>
      <c r="L18" s="1023">
        <f>mergeValue(A18)</f>
        <v>1</v>
      </c>
      <c r="M18" s="635" t="s">
        <v>20</v>
      </c>
      <c r="N18" s="640"/>
      <c r="O18" s="1218" t="str">
        <f>IF('Перечень тарифов'!J21="","","" &amp; 'Перечень тарифов'!J21 &amp; "")</f>
        <v>Тарифы на тепловую энергию, поставляемую
государственным унитарным предприятием
«Топливно-энергетический комплекс Санкт-Петербурга»
потребителям, расположенным на территории Санкт-Петербурга, на 2019-2023 годы
Тарифы на тепловую энергию, поставляемую
государственным унитарным предприятием
«Топливно-энергетический комплекс Санкт-Петербурга»
на коллекторах источников тепловой энергии потребителям, расположенным на территории Санкт-Петербурга, на 2019-2023 годы</v>
      </c>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c r="AL18" s="1218"/>
      <c r="AM18" s="1218"/>
      <c r="AN18" s="1218"/>
      <c r="AO18" s="1218"/>
      <c r="AP18" s="1218"/>
      <c r="AQ18" s="1218"/>
      <c r="AR18" s="1218"/>
      <c r="AS18" s="1218"/>
      <c r="AT18" s="1218"/>
      <c r="AU18" s="1218"/>
      <c r="AV18" s="1218"/>
      <c r="AW18" s="1218"/>
      <c r="AX18" s="1218"/>
      <c r="AY18" s="1218"/>
      <c r="AZ18" s="1218"/>
      <c r="BA18" s="1218"/>
      <c r="BB18" s="1218"/>
      <c r="BC18" s="1218"/>
      <c r="BD18" s="1218"/>
      <c r="BE18" s="1218"/>
      <c r="BF18" s="1218"/>
      <c r="BG18" s="1218"/>
      <c r="BH18" s="1218"/>
      <c r="BI18" s="1218"/>
      <c r="BJ18" s="1218"/>
      <c r="BK18" s="1218"/>
      <c r="BL18" s="1218"/>
      <c r="BM18" s="1218"/>
      <c r="BN18" s="1218"/>
      <c r="BO18" s="1218"/>
      <c r="BP18" s="1218"/>
      <c r="BQ18" s="1218"/>
      <c r="BR18" s="1218"/>
      <c r="BS18" s="1218"/>
      <c r="BT18" s="1218"/>
      <c r="BU18" s="1218"/>
      <c r="BV18" s="1218"/>
      <c r="BW18" s="1218"/>
      <c r="BX18" s="1218"/>
      <c r="BY18" s="1218"/>
      <c r="BZ18" s="1218"/>
      <c r="CA18" s="1218"/>
      <c r="CB18" s="1218"/>
      <c r="CC18" s="1218"/>
      <c r="CD18" s="1218"/>
      <c r="CE18" s="1218"/>
      <c r="CF18" s="1218"/>
      <c r="CG18" s="1218"/>
      <c r="CH18" s="624" t="s">
        <v>475</v>
      </c>
      <c r="CJ18" s="823"/>
      <c r="CK18" s="823" t="str">
        <f t="shared" ref="CK18:CK42" si="0">IF(M18="","",M18 )</f>
        <v>Наименование тарифа</v>
      </c>
      <c r="CL18" s="823"/>
      <c r="CM18" s="823"/>
      <c r="CN18" s="823"/>
      <c r="CT18" s="1001"/>
      <c r="CU18" s="1001"/>
    </row>
    <row r="19" spans="1:99" hidden="1">
      <c r="A19" s="1217"/>
      <c r="B19" s="1217">
        <v>1</v>
      </c>
      <c r="C19" s="1008"/>
      <c r="D19" s="1008"/>
      <c r="E19" s="1019"/>
      <c r="F19" s="1019"/>
      <c r="G19" s="1019"/>
      <c r="H19" s="1019"/>
      <c r="I19" s="1014"/>
      <c r="J19" s="948"/>
      <c r="K19" s="951"/>
      <c r="L19" s="1023" t="str">
        <f>mergeValue(A19) &amp;"."&amp; mergeValue(B19)</f>
        <v>1.1</v>
      </c>
      <c r="M19" s="686"/>
      <c r="N19" s="640"/>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218"/>
      <c r="AM19" s="1218"/>
      <c r="AN19" s="1218"/>
      <c r="AO19" s="1218"/>
      <c r="AP19" s="1218"/>
      <c r="AQ19" s="1218"/>
      <c r="AR19" s="1218"/>
      <c r="AS19" s="1218"/>
      <c r="AT19" s="1218"/>
      <c r="AU19" s="1218"/>
      <c r="AV19" s="1218"/>
      <c r="AW19" s="1218"/>
      <c r="AX19" s="1218"/>
      <c r="AY19" s="1218"/>
      <c r="AZ19" s="1218"/>
      <c r="BA19" s="1218"/>
      <c r="BB19" s="1218"/>
      <c r="BC19" s="1218"/>
      <c r="BD19" s="1218"/>
      <c r="BE19" s="1218"/>
      <c r="BF19" s="1218"/>
      <c r="BG19" s="1218"/>
      <c r="BH19" s="1218"/>
      <c r="BI19" s="1218"/>
      <c r="BJ19" s="1218"/>
      <c r="BK19" s="1218"/>
      <c r="BL19" s="1218"/>
      <c r="BM19" s="1218"/>
      <c r="BN19" s="1218"/>
      <c r="BO19" s="1218"/>
      <c r="BP19" s="1218"/>
      <c r="BQ19" s="1218"/>
      <c r="BR19" s="1218"/>
      <c r="BS19" s="1218"/>
      <c r="BT19" s="1218"/>
      <c r="BU19" s="1218"/>
      <c r="BV19" s="1218"/>
      <c r="BW19" s="1218"/>
      <c r="BX19" s="1218"/>
      <c r="BY19" s="1218"/>
      <c r="BZ19" s="1218"/>
      <c r="CA19" s="1218"/>
      <c r="CB19" s="1218"/>
      <c r="CC19" s="1218"/>
      <c r="CD19" s="1218"/>
      <c r="CE19" s="1218"/>
      <c r="CF19" s="1218"/>
      <c r="CG19" s="1218"/>
      <c r="CH19" s="624"/>
      <c r="CJ19" s="823"/>
      <c r="CK19" s="823" t="str">
        <f t="shared" si="0"/>
        <v/>
      </c>
      <c r="CL19" s="823"/>
      <c r="CM19" s="823"/>
      <c r="CN19" s="823"/>
      <c r="CT19" s="1001"/>
      <c r="CU19" s="1001"/>
    </row>
    <row r="20" spans="1:99" hidden="1">
      <c r="A20" s="1217"/>
      <c r="B20" s="1217"/>
      <c r="C20" s="1217">
        <v>1</v>
      </c>
      <c r="D20" s="1008"/>
      <c r="E20" s="1019"/>
      <c r="F20" s="1019"/>
      <c r="G20" s="1019"/>
      <c r="H20" s="1019"/>
      <c r="I20" s="956"/>
      <c r="J20" s="948"/>
      <c r="K20" s="951"/>
      <c r="L20" s="1023" t="str">
        <f>mergeValue(A20) &amp;"."&amp; mergeValue(B20)&amp;"."&amp; mergeValue(C20)</f>
        <v>1.1.1</v>
      </c>
      <c r="M20" s="687"/>
      <c r="N20" s="640"/>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218"/>
      <c r="AM20" s="1218"/>
      <c r="AN20" s="1218"/>
      <c r="AO20" s="1218"/>
      <c r="AP20" s="1218"/>
      <c r="AQ20" s="1218"/>
      <c r="AR20" s="1218"/>
      <c r="AS20" s="1218"/>
      <c r="AT20" s="1218"/>
      <c r="AU20" s="1218"/>
      <c r="AV20" s="1218"/>
      <c r="AW20" s="1218"/>
      <c r="AX20" s="1218"/>
      <c r="AY20" s="1218"/>
      <c r="AZ20" s="1218"/>
      <c r="BA20" s="1218"/>
      <c r="BB20" s="1218"/>
      <c r="BC20" s="1218"/>
      <c r="BD20" s="1218"/>
      <c r="BE20" s="1218"/>
      <c r="BF20" s="1218"/>
      <c r="BG20" s="1218"/>
      <c r="BH20" s="1218"/>
      <c r="BI20" s="1218"/>
      <c r="BJ20" s="1218"/>
      <c r="BK20" s="1218"/>
      <c r="BL20" s="1218"/>
      <c r="BM20" s="1218"/>
      <c r="BN20" s="1218"/>
      <c r="BO20" s="1218"/>
      <c r="BP20" s="1218"/>
      <c r="BQ20" s="1218"/>
      <c r="BR20" s="1218"/>
      <c r="BS20" s="1218"/>
      <c r="BT20" s="1218"/>
      <c r="BU20" s="1218"/>
      <c r="BV20" s="1218"/>
      <c r="BW20" s="1218"/>
      <c r="BX20" s="1218"/>
      <c r="BY20" s="1218"/>
      <c r="BZ20" s="1218"/>
      <c r="CA20" s="1218"/>
      <c r="CB20" s="1218"/>
      <c r="CC20" s="1218"/>
      <c r="CD20" s="1218"/>
      <c r="CE20" s="1218"/>
      <c r="CF20" s="1218"/>
      <c r="CG20" s="1218"/>
      <c r="CH20" s="624"/>
      <c r="CJ20" s="823"/>
      <c r="CK20" s="823" t="str">
        <f t="shared" si="0"/>
        <v/>
      </c>
      <c r="CL20" s="823"/>
      <c r="CM20" s="823"/>
      <c r="CN20" s="823"/>
      <c r="CT20" s="1001"/>
      <c r="CU20" s="1001"/>
    </row>
    <row r="21" spans="1:99" hidden="1">
      <c r="A21" s="1217"/>
      <c r="B21" s="1217"/>
      <c r="C21" s="1217"/>
      <c r="D21" s="1217">
        <v>1</v>
      </c>
      <c r="E21" s="1019"/>
      <c r="F21" s="1019"/>
      <c r="G21" s="1019"/>
      <c r="H21" s="1019"/>
      <c r="I21" s="956"/>
      <c r="J21" s="948"/>
      <c r="K21" s="951"/>
      <c r="L21" s="1023" t="str">
        <f>mergeValue(A21) &amp;"."&amp; mergeValue(B21)&amp;"."&amp; mergeValue(C21)&amp;"."&amp; mergeValue(D21)</f>
        <v>1.1.1.1</v>
      </c>
      <c r="M21" s="688"/>
      <c r="N21" s="640"/>
      <c r="O21" s="1218"/>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218"/>
      <c r="AM21" s="1218"/>
      <c r="AN21" s="1218"/>
      <c r="AO21" s="1218"/>
      <c r="AP21" s="1218"/>
      <c r="AQ21" s="1218"/>
      <c r="AR21" s="1218"/>
      <c r="AS21" s="1218"/>
      <c r="AT21" s="1218"/>
      <c r="AU21" s="1218"/>
      <c r="AV21" s="1218"/>
      <c r="AW21" s="1218"/>
      <c r="AX21" s="1218"/>
      <c r="AY21" s="1218"/>
      <c r="AZ21" s="1218"/>
      <c r="BA21" s="1218"/>
      <c r="BB21" s="1218"/>
      <c r="BC21" s="1218"/>
      <c r="BD21" s="1218"/>
      <c r="BE21" s="1218"/>
      <c r="BF21" s="1218"/>
      <c r="BG21" s="1218"/>
      <c r="BH21" s="1218"/>
      <c r="BI21" s="1218"/>
      <c r="BJ21" s="1218"/>
      <c r="BK21" s="1218"/>
      <c r="BL21" s="1218"/>
      <c r="BM21" s="1218"/>
      <c r="BN21" s="1218"/>
      <c r="BO21" s="1218"/>
      <c r="BP21" s="1218"/>
      <c r="BQ21" s="1218"/>
      <c r="BR21" s="1218"/>
      <c r="BS21" s="1218"/>
      <c r="BT21" s="1218"/>
      <c r="BU21" s="1218"/>
      <c r="BV21" s="1218"/>
      <c r="BW21" s="1218"/>
      <c r="BX21" s="1218"/>
      <c r="BY21" s="1218"/>
      <c r="BZ21" s="1218"/>
      <c r="CA21" s="1218"/>
      <c r="CB21" s="1218"/>
      <c r="CC21" s="1218"/>
      <c r="CD21" s="1218"/>
      <c r="CE21" s="1218"/>
      <c r="CF21" s="1218"/>
      <c r="CG21" s="1218"/>
      <c r="CH21" s="624"/>
      <c r="CJ21" s="823"/>
      <c r="CK21" s="823" t="str">
        <f t="shared" si="0"/>
        <v/>
      </c>
      <c r="CL21" s="823"/>
      <c r="CM21" s="823"/>
      <c r="CN21" s="823"/>
      <c r="CT21" s="1001"/>
      <c r="CU21" s="1001"/>
    </row>
    <row r="22" spans="1:99" ht="66.75" customHeight="1">
      <c r="A22" s="1217"/>
      <c r="B22" s="1217"/>
      <c r="C22" s="1217"/>
      <c r="D22" s="1217"/>
      <c r="E22" s="1217">
        <v>1</v>
      </c>
      <c r="F22" s="1019"/>
      <c r="G22" s="1019"/>
      <c r="H22" s="1008">
        <v>1</v>
      </c>
      <c r="I22" s="1217">
        <v>1</v>
      </c>
      <c r="J22" s="1019"/>
      <c r="K22" s="959"/>
      <c r="L22" s="1023" t="str">
        <f>mergeValue(A22) &amp;"."&amp; mergeValue(B22)&amp;"."&amp; mergeValue(C22)&amp;"."&amp; mergeValue(D22)&amp;"."&amp; mergeValue(E22)</f>
        <v>1.1.1.1.1</v>
      </c>
      <c r="M22" s="548" t="s">
        <v>9</v>
      </c>
      <c r="N22" s="640"/>
      <c r="O22" s="1220" t="s">
        <v>3</v>
      </c>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c r="AM22" s="1221"/>
      <c r="AN22" s="1221"/>
      <c r="AO22" s="1221"/>
      <c r="AP22" s="1221"/>
      <c r="AQ22" s="1221"/>
      <c r="AR22" s="1221"/>
      <c r="AS22" s="1221"/>
      <c r="AT22" s="1221"/>
      <c r="AU22" s="1221"/>
      <c r="AV22" s="1221"/>
      <c r="AW22" s="1221"/>
      <c r="AX22" s="1221"/>
      <c r="AY22" s="1221"/>
      <c r="AZ22" s="1221"/>
      <c r="BA22" s="1221"/>
      <c r="BB22" s="1221"/>
      <c r="BC22" s="1221"/>
      <c r="BD22" s="1221"/>
      <c r="BE22" s="1221"/>
      <c r="BF22" s="1221"/>
      <c r="BG22" s="1221"/>
      <c r="BH22" s="1221"/>
      <c r="BI22" s="1221"/>
      <c r="BJ22" s="1221"/>
      <c r="BK22" s="1221"/>
      <c r="BL22" s="1221"/>
      <c r="BM22" s="1221"/>
      <c r="BN22" s="1221"/>
      <c r="BO22" s="1221"/>
      <c r="BP22" s="1221"/>
      <c r="BQ22" s="1221"/>
      <c r="BR22" s="1221"/>
      <c r="BS22" s="1221"/>
      <c r="BT22" s="1221"/>
      <c r="BU22" s="1221"/>
      <c r="BV22" s="1221"/>
      <c r="BW22" s="1221"/>
      <c r="BX22" s="1221"/>
      <c r="BY22" s="1221"/>
      <c r="BZ22" s="1221"/>
      <c r="CA22" s="1221"/>
      <c r="CB22" s="1221"/>
      <c r="CC22" s="1221"/>
      <c r="CD22" s="1221"/>
      <c r="CE22" s="1221"/>
      <c r="CF22" s="1221"/>
      <c r="CG22" s="1222"/>
      <c r="CH22" s="624" t="s">
        <v>637</v>
      </c>
      <c r="CJ22" s="823"/>
      <c r="CK22" s="823" t="str">
        <f t="shared" si="0"/>
        <v>Схема подключения теплопотребляющей установки к коллектору источника тепловой энергии</v>
      </c>
      <c r="CL22" s="823"/>
      <c r="CM22" s="823"/>
      <c r="CN22" s="823"/>
      <c r="CT22" s="1001"/>
      <c r="CU22" s="1001"/>
    </row>
    <row r="23" spans="1:99" ht="18" customHeight="1">
      <c r="A23" s="1217"/>
      <c r="B23" s="1217"/>
      <c r="C23" s="1217"/>
      <c r="D23" s="1217"/>
      <c r="E23" s="1217"/>
      <c r="F23" s="1217">
        <v>1</v>
      </c>
      <c r="G23" s="1008"/>
      <c r="H23" s="1008"/>
      <c r="I23" s="1217"/>
      <c r="J23" s="1217">
        <v>1</v>
      </c>
      <c r="K23" s="960"/>
      <c r="L23" s="1023" t="str">
        <f>mergeValue(A23) &amp;"."&amp; mergeValue(B23)&amp;"."&amp; mergeValue(C23)&amp;"."&amp; mergeValue(D23)&amp;"."&amp; mergeValue(E23)&amp;"."&amp; mergeValue(F23)</f>
        <v>1.1.1.1.1.1</v>
      </c>
      <c r="M23" s="549" t="s">
        <v>10</v>
      </c>
      <c r="N23" s="640"/>
      <c r="O23" s="1220" t="s">
        <v>3</v>
      </c>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221"/>
      <c r="AO23" s="1221"/>
      <c r="AP23" s="1221"/>
      <c r="AQ23" s="1221"/>
      <c r="AR23" s="1221"/>
      <c r="AS23" s="1221"/>
      <c r="AT23" s="1221"/>
      <c r="AU23" s="1221"/>
      <c r="AV23" s="1221"/>
      <c r="AW23" s="1221"/>
      <c r="AX23" s="1221"/>
      <c r="AY23" s="1221"/>
      <c r="AZ23" s="1221"/>
      <c r="BA23" s="1221"/>
      <c r="BB23" s="1221"/>
      <c r="BC23" s="1221"/>
      <c r="BD23" s="1221"/>
      <c r="BE23" s="1221"/>
      <c r="BF23" s="1221"/>
      <c r="BG23" s="1221"/>
      <c r="BH23" s="1221"/>
      <c r="BI23" s="1221"/>
      <c r="BJ23" s="1221"/>
      <c r="BK23" s="1221"/>
      <c r="BL23" s="1221"/>
      <c r="BM23" s="1221"/>
      <c r="BN23" s="1221"/>
      <c r="BO23" s="1221"/>
      <c r="BP23" s="1221"/>
      <c r="BQ23" s="1221"/>
      <c r="BR23" s="1221"/>
      <c r="BS23" s="1221"/>
      <c r="BT23" s="1221"/>
      <c r="BU23" s="1221"/>
      <c r="BV23" s="1221"/>
      <c r="BW23" s="1221"/>
      <c r="BX23" s="1221"/>
      <c r="BY23" s="1221"/>
      <c r="BZ23" s="1221"/>
      <c r="CA23" s="1221"/>
      <c r="CB23" s="1221"/>
      <c r="CC23" s="1221"/>
      <c r="CD23" s="1221"/>
      <c r="CE23" s="1221"/>
      <c r="CF23" s="1221"/>
      <c r="CG23" s="1222"/>
      <c r="CH23" s="624" t="s">
        <v>635</v>
      </c>
      <c r="CJ23" s="823"/>
      <c r="CK23" s="823" t="str">
        <f t="shared" si="0"/>
        <v>Группа потребителей</v>
      </c>
      <c r="CL23" s="823"/>
      <c r="CM23" s="823"/>
      <c r="CN23" s="823"/>
      <c r="CT23" s="1001"/>
      <c r="CU23" s="1001"/>
    </row>
    <row r="24" spans="1:99" ht="17.100000000000001" customHeight="1">
      <c r="A24" s="1217"/>
      <c r="B24" s="1217"/>
      <c r="C24" s="1217"/>
      <c r="D24" s="1217"/>
      <c r="E24" s="1217"/>
      <c r="F24" s="1217"/>
      <c r="G24" s="1008">
        <v>1</v>
      </c>
      <c r="H24" s="1008"/>
      <c r="I24" s="1217"/>
      <c r="J24" s="1217"/>
      <c r="K24" s="960">
        <v>1</v>
      </c>
      <c r="L24" s="1023" t="str">
        <f>mergeValue(A24) &amp;"."&amp; mergeValue(B24)&amp;"."&amp; mergeValue(C24)&amp;"."&amp; mergeValue(D24)&amp;"."&amp; mergeValue(E24)&amp;"."&amp; mergeValue(F24)&amp;"."&amp; mergeValue(G24)</f>
        <v>1.1.1.1.1.1.1</v>
      </c>
      <c r="M24" s="1057" t="s">
        <v>641</v>
      </c>
      <c r="N24" s="640"/>
      <c r="O24" s="677">
        <v>2057.8000000000002</v>
      </c>
      <c r="P24" s="757"/>
      <c r="Q24" s="1081"/>
      <c r="R24" s="1252" t="s">
        <v>1013</v>
      </c>
      <c r="S24" s="1224" t="s">
        <v>83</v>
      </c>
      <c r="T24" s="1252" t="s">
        <v>1054</v>
      </c>
      <c r="U24" s="1224" t="s">
        <v>83</v>
      </c>
      <c r="V24" s="677">
        <v>2234.2600000000002</v>
      </c>
      <c r="W24" s="757"/>
      <c r="X24" s="1081"/>
      <c r="Y24" s="1252" t="s">
        <v>1055</v>
      </c>
      <c r="Z24" s="1224" t="s">
        <v>83</v>
      </c>
      <c r="AA24" s="1252" t="s">
        <v>1056</v>
      </c>
      <c r="AB24" s="1224" t="s">
        <v>83</v>
      </c>
      <c r="AC24" s="677">
        <v>2227.7399999999998</v>
      </c>
      <c r="AD24" s="757"/>
      <c r="AE24" s="1081"/>
      <c r="AF24" s="1252" t="s">
        <v>1057</v>
      </c>
      <c r="AG24" s="1224" t="s">
        <v>83</v>
      </c>
      <c r="AH24" s="1252" t="s">
        <v>1058</v>
      </c>
      <c r="AI24" s="1224" t="s">
        <v>83</v>
      </c>
      <c r="AJ24" s="677">
        <v>2227.7399999999998</v>
      </c>
      <c r="AK24" s="757"/>
      <c r="AL24" s="1081"/>
      <c r="AM24" s="1252" t="s">
        <v>1059</v>
      </c>
      <c r="AN24" s="1224" t="s">
        <v>83</v>
      </c>
      <c r="AO24" s="1252" t="s">
        <v>1060</v>
      </c>
      <c r="AP24" s="1224" t="s">
        <v>83</v>
      </c>
      <c r="AQ24" s="677">
        <v>2227.7399999999998</v>
      </c>
      <c r="AR24" s="757"/>
      <c r="AS24" s="1081"/>
      <c r="AT24" s="1252" t="s">
        <v>1061</v>
      </c>
      <c r="AU24" s="1224" t="s">
        <v>83</v>
      </c>
      <c r="AV24" s="1252" t="s">
        <v>1062</v>
      </c>
      <c r="AW24" s="1224" t="s">
        <v>83</v>
      </c>
      <c r="AX24" s="677">
        <v>2310.14</v>
      </c>
      <c r="AY24" s="757"/>
      <c r="AZ24" s="1081"/>
      <c r="BA24" s="1252" t="s">
        <v>1063</v>
      </c>
      <c r="BB24" s="1224" t="s">
        <v>83</v>
      </c>
      <c r="BC24" s="1252" t="s">
        <v>1064</v>
      </c>
      <c r="BD24" s="1224" t="s">
        <v>83</v>
      </c>
      <c r="BE24" s="677">
        <v>2303.46</v>
      </c>
      <c r="BF24" s="757"/>
      <c r="BG24" s="1081"/>
      <c r="BH24" s="1252" t="s">
        <v>1065</v>
      </c>
      <c r="BI24" s="1224" t="s">
        <v>83</v>
      </c>
      <c r="BJ24" s="1252" t="s">
        <v>1066</v>
      </c>
      <c r="BK24" s="1224" t="s">
        <v>83</v>
      </c>
      <c r="BL24" s="677">
        <v>2303.46</v>
      </c>
      <c r="BM24" s="757"/>
      <c r="BN24" s="1081"/>
      <c r="BO24" s="1252" t="s">
        <v>1067</v>
      </c>
      <c r="BP24" s="1224" t="s">
        <v>83</v>
      </c>
      <c r="BQ24" s="1252" t="s">
        <v>1068</v>
      </c>
      <c r="BR24" s="1224" t="s">
        <v>83</v>
      </c>
      <c r="BS24" s="677">
        <v>2303.46</v>
      </c>
      <c r="BT24" s="757"/>
      <c r="BU24" s="1081"/>
      <c r="BV24" s="1252" t="s">
        <v>1069</v>
      </c>
      <c r="BW24" s="1224" t="s">
        <v>83</v>
      </c>
      <c r="BX24" s="1252" t="s">
        <v>1070</v>
      </c>
      <c r="BY24" s="1224" t="s">
        <v>83</v>
      </c>
      <c r="BZ24" s="677">
        <v>2456.9</v>
      </c>
      <c r="CA24" s="757"/>
      <c r="CB24" s="1081"/>
      <c r="CC24" s="1252" t="s">
        <v>1071</v>
      </c>
      <c r="CD24" s="1224" t="s">
        <v>83</v>
      </c>
      <c r="CE24" s="1252" t="s">
        <v>1014</v>
      </c>
      <c r="CF24" s="1224" t="s">
        <v>84</v>
      </c>
      <c r="CG24" s="757"/>
      <c r="CH24" s="1234" t="s">
        <v>654</v>
      </c>
      <c r="CI24" s="1001" t="str">
        <f>strCheckDate(O25:CG25)</f>
        <v/>
      </c>
      <c r="CJ24" s="823"/>
      <c r="CK24" s="823" t="str">
        <f t="shared" si="0"/>
        <v>вода</v>
      </c>
      <c r="CL24" s="823"/>
      <c r="CM24" s="823"/>
      <c r="CN24" s="823"/>
      <c r="CT24" s="1001"/>
      <c r="CU24" s="1001"/>
    </row>
    <row r="25" spans="1:99" ht="11.25" hidden="1" customHeight="1">
      <c r="A25" s="1217"/>
      <c r="B25" s="1217"/>
      <c r="C25" s="1217"/>
      <c r="D25" s="1217"/>
      <c r="E25" s="1217"/>
      <c r="F25" s="1217"/>
      <c r="G25" s="1008"/>
      <c r="H25" s="1008"/>
      <c r="I25" s="1217"/>
      <c r="J25" s="1217"/>
      <c r="K25" s="960"/>
      <c r="L25" s="794"/>
      <c r="M25" s="640"/>
      <c r="N25" s="640"/>
      <c r="O25" s="757"/>
      <c r="P25" s="757"/>
      <c r="Q25" s="763" t="str">
        <f>R24 &amp; "-" &amp; T24</f>
        <v>01.01.2019-30.06.2019</v>
      </c>
      <c r="R25" s="1223"/>
      <c r="S25" s="1224"/>
      <c r="T25" s="1223"/>
      <c r="U25" s="1224"/>
      <c r="V25" s="757"/>
      <c r="W25" s="757"/>
      <c r="X25" s="763" t="str">
        <f>Y24 &amp; "-" &amp; AA24</f>
        <v>01.07.2019-31.12.2019</v>
      </c>
      <c r="Y25" s="1223"/>
      <c r="Z25" s="1224"/>
      <c r="AA25" s="1223"/>
      <c r="AB25" s="1224"/>
      <c r="AC25" s="757"/>
      <c r="AD25" s="757"/>
      <c r="AE25" s="763" t="str">
        <f>AF24 &amp; "-" &amp; AH24</f>
        <v>01.01.2020-30.06.2020</v>
      </c>
      <c r="AF25" s="1223"/>
      <c r="AG25" s="1224"/>
      <c r="AH25" s="1223"/>
      <c r="AI25" s="1224"/>
      <c r="AJ25" s="757"/>
      <c r="AK25" s="757"/>
      <c r="AL25" s="763" t="str">
        <f>AM24 &amp; "-" &amp; AO24</f>
        <v>01.07.2020-31.12.2020</v>
      </c>
      <c r="AM25" s="1223"/>
      <c r="AN25" s="1224"/>
      <c r="AO25" s="1223"/>
      <c r="AP25" s="1224"/>
      <c r="AQ25" s="757"/>
      <c r="AR25" s="757"/>
      <c r="AS25" s="763" t="str">
        <f>AT24 &amp; "-" &amp; AV24</f>
        <v>01.01.2021-30.06.2021</v>
      </c>
      <c r="AT25" s="1223"/>
      <c r="AU25" s="1224"/>
      <c r="AV25" s="1223"/>
      <c r="AW25" s="1224"/>
      <c r="AX25" s="757"/>
      <c r="AY25" s="757"/>
      <c r="AZ25" s="763" t="str">
        <f>BA24 &amp; "-" &amp; BC24</f>
        <v>01.07.2021-31.12.2021</v>
      </c>
      <c r="BA25" s="1223"/>
      <c r="BB25" s="1224"/>
      <c r="BC25" s="1223"/>
      <c r="BD25" s="1224"/>
      <c r="BE25" s="757"/>
      <c r="BF25" s="757"/>
      <c r="BG25" s="763" t="str">
        <f>BH24 &amp; "-" &amp; BJ24</f>
        <v>01.01.2022-30.06.2022</v>
      </c>
      <c r="BH25" s="1223"/>
      <c r="BI25" s="1224"/>
      <c r="BJ25" s="1223"/>
      <c r="BK25" s="1224"/>
      <c r="BL25" s="757"/>
      <c r="BM25" s="757"/>
      <c r="BN25" s="763" t="str">
        <f>BO24 &amp; "-" &amp; BQ24</f>
        <v>01.07.2022-31.12.2022</v>
      </c>
      <c r="BO25" s="1223"/>
      <c r="BP25" s="1224"/>
      <c r="BQ25" s="1223"/>
      <c r="BR25" s="1224"/>
      <c r="BS25" s="757"/>
      <c r="BT25" s="757"/>
      <c r="BU25" s="763" t="str">
        <f>BV24 &amp; "-" &amp; BX24</f>
        <v>01.01.2023-30.06.2023</v>
      </c>
      <c r="BV25" s="1223"/>
      <c r="BW25" s="1224"/>
      <c r="BX25" s="1223"/>
      <c r="BY25" s="1224"/>
      <c r="BZ25" s="757"/>
      <c r="CA25" s="757"/>
      <c r="CB25" s="763" t="str">
        <f>CC24 &amp; "-" &amp; CE24</f>
        <v>01.07.2023-31.12.2023</v>
      </c>
      <c r="CC25" s="1223"/>
      <c r="CD25" s="1224"/>
      <c r="CE25" s="1223"/>
      <c r="CF25" s="1224"/>
      <c r="CG25" s="757"/>
      <c r="CH25" s="1235"/>
      <c r="CJ25" s="823"/>
      <c r="CK25" s="823" t="str">
        <f t="shared" si="0"/>
        <v/>
      </c>
      <c r="CL25" s="823"/>
      <c r="CM25" s="823"/>
      <c r="CN25" s="823"/>
      <c r="CT25" s="1001"/>
      <c r="CU25" s="1001"/>
    </row>
    <row r="26" spans="1:99" ht="15" customHeight="1">
      <c r="A26" s="1217"/>
      <c r="B26" s="1217"/>
      <c r="C26" s="1217"/>
      <c r="D26" s="1217"/>
      <c r="E26" s="1217"/>
      <c r="F26" s="1217"/>
      <c r="G26" s="1019"/>
      <c r="H26" s="1008"/>
      <c r="I26" s="1217"/>
      <c r="J26" s="1217"/>
      <c r="K26" s="959"/>
      <c r="L26" s="682"/>
      <c r="M26" s="551" t="s">
        <v>25</v>
      </c>
      <c r="N26" s="999"/>
      <c r="O26" s="999"/>
      <c r="P26" s="999"/>
      <c r="Q26" s="999"/>
      <c r="R26" s="999"/>
      <c r="S26" s="999"/>
      <c r="T26" s="999"/>
      <c r="U26" s="999"/>
      <c r="V26" s="999"/>
      <c r="W26" s="999"/>
      <c r="X26" s="999"/>
      <c r="Y26" s="999"/>
      <c r="Z26" s="999"/>
      <c r="AA26" s="999"/>
      <c r="AB26" s="999"/>
      <c r="AC26" s="999"/>
      <c r="AD26" s="999"/>
      <c r="AE26" s="999"/>
      <c r="AF26" s="999"/>
      <c r="AG26" s="999"/>
      <c r="AH26" s="999"/>
      <c r="AI26" s="999"/>
      <c r="AJ26" s="999"/>
      <c r="AK26" s="999"/>
      <c r="AL26" s="999"/>
      <c r="AM26" s="999"/>
      <c r="AN26" s="999"/>
      <c r="AO26" s="999"/>
      <c r="AP26" s="999"/>
      <c r="AQ26" s="999"/>
      <c r="AR26" s="999"/>
      <c r="AS26" s="999"/>
      <c r="AT26" s="999"/>
      <c r="AU26" s="999"/>
      <c r="AV26" s="999"/>
      <c r="AW26" s="999"/>
      <c r="AX26" s="999"/>
      <c r="AY26" s="999"/>
      <c r="AZ26" s="999"/>
      <c r="BA26" s="999"/>
      <c r="BB26" s="999"/>
      <c r="BC26" s="999"/>
      <c r="BD26" s="999"/>
      <c r="BE26" s="999"/>
      <c r="BF26" s="999"/>
      <c r="BG26" s="999"/>
      <c r="BH26" s="999"/>
      <c r="BI26" s="999"/>
      <c r="BJ26" s="999"/>
      <c r="BK26" s="999"/>
      <c r="BL26" s="999"/>
      <c r="BM26" s="999"/>
      <c r="BN26" s="999"/>
      <c r="BO26" s="999"/>
      <c r="BP26" s="999"/>
      <c r="BQ26" s="999"/>
      <c r="BR26" s="999"/>
      <c r="BS26" s="999"/>
      <c r="BT26" s="999"/>
      <c r="BU26" s="999"/>
      <c r="BV26" s="999"/>
      <c r="BW26" s="999"/>
      <c r="BX26" s="999"/>
      <c r="BY26" s="999"/>
      <c r="BZ26" s="999"/>
      <c r="CA26" s="999"/>
      <c r="CB26" s="999"/>
      <c r="CC26" s="999"/>
      <c r="CD26" s="999"/>
      <c r="CE26" s="999"/>
      <c r="CF26" s="999"/>
      <c r="CG26" s="756"/>
      <c r="CH26" s="1236"/>
      <c r="CJ26" s="823"/>
      <c r="CK26" s="823" t="str">
        <f t="shared" si="0"/>
        <v>Добавить вид теплоносителя (параметры теплоносителя)</v>
      </c>
      <c r="CL26" s="823"/>
      <c r="CM26" s="823"/>
      <c r="CN26" s="823"/>
      <c r="CT26" s="1001"/>
      <c r="CU26" s="1001"/>
    </row>
    <row r="27" spans="1:99" s="1049" customFormat="1" ht="19.5" customHeight="1">
      <c r="A27" s="1217"/>
      <c r="B27" s="1217"/>
      <c r="C27" s="1217"/>
      <c r="D27" s="1217"/>
      <c r="E27" s="1217"/>
      <c r="F27" s="1217">
        <v>2</v>
      </c>
      <c r="G27" s="1067"/>
      <c r="H27" s="1067"/>
      <c r="I27" s="1217"/>
      <c r="J27" s="1256" t="s">
        <v>1039</v>
      </c>
      <c r="K27" s="960"/>
      <c r="L27" s="1117" t="str">
        <f>mergeValue(A27) &amp;"."&amp; mergeValue(B27)&amp;"."&amp; mergeValue(C27)&amp;"."&amp; mergeValue(D27)&amp;"."&amp; mergeValue(E27)&amp;"."&amp; mergeValue(F27)</f>
        <v>1.1.1.1.1.2</v>
      </c>
      <c r="M27" s="549" t="s">
        <v>10</v>
      </c>
      <c r="N27" s="640"/>
      <c r="O27" s="1220" t="s">
        <v>1136</v>
      </c>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221"/>
      <c r="AM27" s="1221"/>
      <c r="AN27" s="1221"/>
      <c r="AO27" s="1221"/>
      <c r="AP27" s="1221"/>
      <c r="AQ27" s="1221"/>
      <c r="AR27" s="1221"/>
      <c r="AS27" s="1221"/>
      <c r="AT27" s="1221"/>
      <c r="AU27" s="1221"/>
      <c r="AV27" s="1221"/>
      <c r="AW27" s="1221"/>
      <c r="AX27" s="1221"/>
      <c r="AY27" s="1221"/>
      <c r="AZ27" s="1221"/>
      <c r="BA27" s="1221"/>
      <c r="BB27" s="1221"/>
      <c r="BC27" s="1221"/>
      <c r="BD27" s="1221"/>
      <c r="BE27" s="1221"/>
      <c r="BF27" s="1221"/>
      <c r="BG27" s="1221"/>
      <c r="BH27" s="1221"/>
      <c r="BI27" s="1221"/>
      <c r="BJ27" s="1221"/>
      <c r="BK27" s="1221"/>
      <c r="BL27" s="1221"/>
      <c r="BM27" s="1221"/>
      <c r="BN27" s="1221"/>
      <c r="BO27" s="1221"/>
      <c r="BP27" s="1221"/>
      <c r="BQ27" s="1221"/>
      <c r="BR27" s="1221"/>
      <c r="BS27" s="1221"/>
      <c r="BT27" s="1221"/>
      <c r="BU27" s="1221"/>
      <c r="BV27" s="1221"/>
      <c r="BW27" s="1221"/>
      <c r="BX27" s="1221"/>
      <c r="BY27" s="1221"/>
      <c r="BZ27" s="1221"/>
      <c r="CA27" s="1221"/>
      <c r="CB27" s="1221"/>
      <c r="CC27" s="1221"/>
      <c r="CD27" s="1221"/>
      <c r="CE27" s="1221"/>
      <c r="CF27" s="1221"/>
      <c r="CG27" s="1222"/>
      <c r="CH27" s="624" t="s">
        <v>635</v>
      </c>
      <c r="CI27" s="1001"/>
      <c r="CJ27" s="823"/>
      <c r="CK27" s="823" t="str">
        <f t="shared" si="0"/>
        <v>Группа потребителей</v>
      </c>
      <c r="CL27" s="823"/>
      <c r="CM27" s="823"/>
      <c r="CN27" s="823"/>
      <c r="CO27" s="1001"/>
      <c r="CP27" s="1001"/>
      <c r="CQ27" s="1001"/>
      <c r="CR27" s="1001"/>
      <c r="CS27" s="1001"/>
      <c r="CT27" s="1001"/>
      <c r="CU27" s="1001"/>
    </row>
    <row r="28" spans="1:99" s="1049" customFormat="1" ht="17.100000000000001" customHeight="1">
      <c r="A28" s="1217"/>
      <c r="B28" s="1217"/>
      <c r="C28" s="1217"/>
      <c r="D28" s="1217"/>
      <c r="E28" s="1217"/>
      <c r="F28" s="1217"/>
      <c r="G28" s="1067">
        <v>1</v>
      </c>
      <c r="H28" s="1067"/>
      <c r="I28" s="1217"/>
      <c r="J28" s="1217"/>
      <c r="K28" s="960">
        <v>1</v>
      </c>
      <c r="L28" s="1117" t="str">
        <f>mergeValue(A28) &amp;"."&amp; mergeValue(B28)&amp;"."&amp; mergeValue(C28)&amp;"."&amp; mergeValue(D28)&amp;"."&amp; mergeValue(E28)&amp;"."&amp; mergeValue(F28)&amp;"."&amp; mergeValue(G28)</f>
        <v>1.1.1.1.1.2.1</v>
      </c>
      <c r="M28" s="1057" t="s">
        <v>641</v>
      </c>
      <c r="N28" s="640"/>
      <c r="O28" s="677">
        <v>2629.37</v>
      </c>
      <c r="P28" s="757"/>
      <c r="Q28" s="1081"/>
      <c r="R28" s="1252" t="s">
        <v>1013</v>
      </c>
      <c r="S28" s="1224" t="s">
        <v>83</v>
      </c>
      <c r="T28" s="1252" t="s">
        <v>1054</v>
      </c>
      <c r="U28" s="1224" t="s">
        <v>83</v>
      </c>
      <c r="V28" s="677">
        <v>2840.61</v>
      </c>
      <c r="W28" s="757"/>
      <c r="X28" s="1081"/>
      <c r="Y28" s="1252" t="s">
        <v>1055</v>
      </c>
      <c r="Z28" s="1224" t="s">
        <v>83</v>
      </c>
      <c r="AA28" s="1252" t="s">
        <v>1056</v>
      </c>
      <c r="AB28" s="1224" t="s">
        <v>83</v>
      </c>
      <c r="AC28" s="677">
        <v>2833.43</v>
      </c>
      <c r="AD28" s="757"/>
      <c r="AE28" s="1081"/>
      <c r="AF28" s="1252" t="s">
        <v>1057</v>
      </c>
      <c r="AG28" s="1224" t="s">
        <v>83</v>
      </c>
      <c r="AH28" s="1252" t="s">
        <v>1058</v>
      </c>
      <c r="AI28" s="1224" t="s">
        <v>83</v>
      </c>
      <c r="AJ28" s="677">
        <v>2851.45</v>
      </c>
      <c r="AK28" s="757"/>
      <c r="AL28" s="1081"/>
      <c r="AM28" s="1252" t="s">
        <v>1059</v>
      </c>
      <c r="AN28" s="1224" t="s">
        <v>83</v>
      </c>
      <c r="AO28" s="1252" t="s">
        <v>1060</v>
      </c>
      <c r="AP28" s="1224" t="s">
        <v>83</v>
      </c>
      <c r="AQ28" s="677">
        <v>2851.45</v>
      </c>
      <c r="AR28" s="757"/>
      <c r="AS28" s="1081"/>
      <c r="AT28" s="1252" t="s">
        <v>1061</v>
      </c>
      <c r="AU28" s="1224" t="s">
        <v>83</v>
      </c>
      <c r="AV28" s="1252" t="s">
        <v>1062</v>
      </c>
      <c r="AW28" s="1224" t="s">
        <v>83</v>
      </c>
      <c r="AX28" s="677">
        <v>2957.46</v>
      </c>
      <c r="AY28" s="757"/>
      <c r="AZ28" s="1081"/>
      <c r="BA28" s="1252" t="s">
        <v>1063</v>
      </c>
      <c r="BB28" s="1224" t="s">
        <v>83</v>
      </c>
      <c r="BC28" s="1252" t="s">
        <v>1064</v>
      </c>
      <c r="BD28" s="1224" t="s">
        <v>83</v>
      </c>
      <c r="BE28" s="677">
        <v>2942.36</v>
      </c>
      <c r="BF28" s="757"/>
      <c r="BG28" s="1081"/>
      <c r="BH28" s="1252" t="s">
        <v>1065</v>
      </c>
      <c r="BI28" s="1224" t="s">
        <v>83</v>
      </c>
      <c r="BJ28" s="1252" t="s">
        <v>1066</v>
      </c>
      <c r="BK28" s="1224" t="s">
        <v>83</v>
      </c>
      <c r="BL28" s="677">
        <v>2956.82</v>
      </c>
      <c r="BM28" s="757"/>
      <c r="BN28" s="1081"/>
      <c r="BO28" s="1252" t="s">
        <v>1067</v>
      </c>
      <c r="BP28" s="1224" t="s">
        <v>83</v>
      </c>
      <c r="BQ28" s="1252" t="s">
        <v>1068</v>
      </c>
      <c r="BR28" s="1224" t="s">
        <v>83</v>
      </c>
      <c r="BS28" s="677">
        <v>2956.82</v>
      </c>
      <c r="BT28" s="757"/>
      <c r="BU28" s="1081"/>
      <c r="BV28" s="1252" t="s">
        <v>1069</v>
      </c>
      <c r="BW28" s="1224" t="s">
        <v>83</v>
      </c>
      <c r="BX28" s="1252" t="s">
        <v>1070</v>
      </c>
      <c r="BY28" s="1224" t="s">
        <v>83</v>
      </c>
      <c r="BZ28" s="677">
        <v>3148.65</v>
      </c>
      <c r="CA28" s="757"/>
      <c r="CB28" s="1081"/>
      <c r="CC28" s="1252" t="s">
        <v>1071</v>
      </c>
      <c r="CD28" s="1224" t="s">
        <v>83</v>
      </c>
      <c r="CE28" s="1252" t="s">
        <v>1014</v>
      </c>
      <c r="CF28" s="1224" t="s">
        <v>84</v>
      </c>
      <c r="CG28" s="757"/>
      <c r="CH28" s="1234" t="s">
        <v>654</v>
      </c>
      <c r="CI28" s="1001" t="str">
        <f>strCheckDate(O29:CG29)</f>
        <v/>
      </c>
      <c r="CJ28" s="823"/>
      <c r="CK28" s="823" t="str">
        <f t="shared" si="0"/>
        <v>вода</v>
      </c>
      <c r="CL28" s="823"/>
      <c r="CM28" s="823"/>
      <c r="CN28" s="823"/>
      <c r="CO28" s="1001"/>
      <c r="CP28" s="1001"/>
      <c r="CQ28" s="1001"/>
      <c r="CR28" s="1001"/>
      <c r="CS28" s="1001"/>
      <c r="CT28" s="1001"/>
      <c r="CU28" s="1001"/>
    </row>
    <row r="29" spans="1:99" s="1049" customFormat="1" ht="11.25" hidden="1" customHeight="1">
      <c r="A29" s="1217"/>
      <c r="B29" s="1217"/>
      <c r="C29" s="1217"/>
      <c r="D29" s="1217"/>
      <c r="E29" s="1217"/>
      <c r="F29" s="1217"/>
      <c r="G29" s="1067"/>
      <c r="H29" s="1067"/>
      <c r="I29" s="1217"/>
      <c r="J29" s="1217"/>
      <c r="K29" s="960"/>
      <c r="L29" s="794"/>
      <c r="M29" s="640"/>
      <c r="N29" s="640"/>
      <c r="O29" s="757"/>
      <c r="P29" s="757"/>
      <c r="Q29" s="763" t="str">
        <f>R28 &amp; "-" &amp; T28</f>
        <v>01.01.2019-30.06.2019</v>
      </c>
      <c r="R29" s="1223"/>
      <c r="S29" s="1224"/>
      <c r="T29" s="1223"/>
      <c r="U29" s="1224"/>
      <c r="V29" s="757"/>
      <c r="W29" s="757"/>
      <c r="X29" s="763" t="str">
        <f>Y28 &amp; "-" &amp; AA28</f>
        <v>01.07.2019-31.12.2019</v>
      </c>
      <c r="Y29" s="1223"/>
      <c r="Z29" s="1224"/>
      <c r="AA29" s="1223"/>
      <c r="AB29" s="1224"/>
      <c r="AC29" s="757"/>
      <c r="AD29" s="757"/>
      <c r="AE29" s="763" t="str">
        <f>AF28 &amp; "-" &amp; AH28</f>
        <v>01.01.2020-30.06.2020</v>
      </c>
      <c r="AF29" s="1223"/>
      <c r="AG29" s="1224"/>
      <c r="AH29" s="1223"/>
      <c r="AI29" s="1224"/>
      <c r="AJ29" s="757"/>
      <c r="AK29" s="757"/>
      <c r="AL29" s="763" t="str">
        <f>AM28 &amp; "-" &amp; AO28</f>
        <v>01.07.2020-31.12.2020</v>
      </c>
      <c r="AM29" s="1223"/>
      <c r="AN29" s="1224"/>
      <c r="AO29" s="1223"/>
      <c r="AP29" s="1224"/>
      <c r="AQ29" s="757"/>
      <c r="AR29" s="757"/>
      <c r="AS29" s="763" t="str">
        <f>AT28 &amp; "-" &amp; AV28</f>
        <v>01.01.2021-30.06.2021</v>
      </c>
      <c r="AT29" s="1223"/>
      <c r="AU29" s="1224"/>
      <c r="AV29" s="1223"/>
      <c r="AW29" s="1224"/>
      <c r="AX29" s="757"/>
      <c r="AY29" s="757"/>
      <c r="AZ29" s="763" t="str">
        <f>BA28 &amp; "-" &amp; BC28</f>
        <v>01.07.2021-31.12.2021</v>
      </c>
      <c r="BA29" s="1223"/>
      <c r="BB29" s="1224"/>
      <c r="BC29" s="1223"/>
      <c r="BD29" s="1224"/>
      <c r="BE29" s="757"/>
      <c r="BF29" s="757"/>
      <c r="BG29" s="763" t="str">
        <f>BH28 &amp; "-" &amp; BJ28</f>
        <v>01.01.2022-30.06.2022</v>
      </c>
      <c r="BH29" s="1223"/>
      <c r="BI29" s="1224"/>
      <c r="BJ29" s="1223"/>
      <c r="BK29" s="1224"/>
      <c r="BL29" s="757"/>
      <c r="BM29" s="757"/>
      <c r="BN29" s="763" t="str">
        <f>BO28 &amp; "-" &amp; BQ28</f>
        <v>01.07.2022-31.12.2022</v>
      </c>
      <c r="BO29" s="1223"/>
      <c r="BP29" s="1224"/>
      <c r="BQ29" s="1223"/>
      <c r="BR29" s="1224"/>
      <c r="BS29" s="757"/>
      <c r="BT29" s="757"/>
      <c r="BU29" s="763" t="str">
        <f>BV28 &amp; "-" &amp; BX28</f>
        <v>01.01.2023-30.06.2023</v>
      </c>
      <c r="BV29" s="1223"/>
      <c r="BW29" s="1224"/>
      <c r="BX29" s="1223"/>
      <c r="BY29" s="1224"/>
      <c r="BZ29" s="757"/>
      <c r="CA29" s="757"/>
      <c r="CB29" s="763" t="str">
        <f>CC28 &amp; "-" &amp; CE28</f>
        <v>01.07.2023-31.12.2023</v>
      </c>
      <c r="CC29" s="1223"/>
      <c r="CD29" s="1224"/>
      <c r="CE29" s="1223"/>
      <c r="CF29" s="1224"/>
      <c r="CG29" s="757"/>
      <c r="CH29" s="1235"/>
      <c r="CI29" s="1001"/>
      <c r="CJ29" s="823"/>
      <c r="CK29" s="823" t="str">
        <f t="shared" si="0"/>
        <v/>
      </c>
      <c r="CL29" s="823"/>
      <c r="CM29" s="823"/>
      <c r="CN29" s="823"/>
      <c r="CO29" s="1001"/>
      <c r="CP29" s="1001"/>
      <c r="CQ29" s="1001"/>
      <c r="CR29" s="1001"/>
      <c r="CS29" s="1001"/>
      <c r="CT29" s="1001"/>
      <c r="CU29" s="1001"/>
    </row>
    <row r="30" spans="1:99" s="1049" customFormat="1" ht="15" customHeight="1">
      <c r="A30" s="1217"/>
      <c r="B30" s="1217"/>
      <c r="C30" s="1217"/>
      <c r="D30" s="1217"/>
      <c r="E30" s="1217"/>
      <c r="F30" s="1217"/>
      <c r="G30" s="1111"/>
      <c r="H30" s="1067"/>
      <c r="I30" s="1217"/>
      <c r="J30" s="1217"/>
      <c r="K30" s="959"/>
      <c r="L30" s="682"/>
      <c r="M30" s="551" t="s">
        <v>25</v>
      </c>
      <c r="N30" s="999"/>
      <c r="O30" s="999"/>
      <c r="P30" s="999"/>
      <c r="Q30" s="999"/>
      <c r="R30" s="999"/>
      <c r="S30" s="999"/>
      <c r="T30" s="999"/>
      <c r="U30" s="999"/>
      <c r="V30" s="999"/>
      <c r="W30" s="999"/>
      <c r="X30" s="999"/>
      <c r="Y30" s="999"/>
      <c r="Z30" s="999"/>
      <c r="AA30" s="999"/>
      <c r="AB30" s="999"/>
      <c r="AC30" s="999"/>
      <c r="AD30" s="999"/>
      <c r="AE30" s="999"/>
      <c r="AF30" s="999"/>
      <c r="AG30" s="999"/>
      <c r="AH30" s="999"/>
      <c r="AI30" s="999"/>
      <c r="AJ30" s="999"/>
      <c r="AK30" s="999"/>
      <c r="AL30" s="999"/>
      <c r="AM30" s="999"/>
      <c r="AN30" s="999"/>
      <c r="AO30" s="999"/>
      <c r="AP30" s="999"/>
      <c r="AQ30" s="999"/>
      <c r="AR30" s="999"/>
      <c r="AS30" s="999"/>
      <c r="AT30" s="999"/>
      <c r="AU30" s="999"/>
      <c r="AV30" s="999"/>
      <c r="AW30" s="999"/>
      <c r="AX30" s="999"/>
      <c r="AY30" s="999"/>
      <c r="AZ30" s="999"/>
      <c r="BA30" s="999"/>
      <c r="BB30" s="999"/>
      <c r="BC30" s="999"/>
      <c r="BD30" s="999"/>
      <c r="BE30" s="999"/>
      <c r="BF30" s="999"/>
      <c r="BG30" s="999"/>
      <c r="BH30" s="999"/>
      <c r="BI30" s="999"/>
      <c r="BJ30" s="999"/>
      <c r="BK30" s="999"/>
      <c r="BL30" s="999"/>
      <c r="BM30" s="999"/>
      <c r="BN30" s="999"/>
      <c r="BO30" s="999"/>
      <c r="BP30" s="999"/>
      <c r="BQ30" s="999"/>
      <c r="BR30" s="999"/>
      <c r="BS30" s="999"/>
      <c r="BT30" s="999"/>
      <c r="BU30" s="999"/>
      <c r="BV30" s="999"/>
      <c r="BW30" s="999"/>
      <c r="BX30" s="999"/>
      <c r="BY30" s="999"/>
      <c r="BZ30" s="999"/>
      <c r="CA30" s="999"/>
      <c r="CB30" s="999"/>
      <c r="CC30" s="999"/>
      <c r="CD30" s="999"/>
      <c r="CE30" s="999"/>
      <c r="CF30" s="999"/>
      <c r="CG30" s="756"/>
      <c r="CH30" s="1236"/>
      <c r="CI30" s="1001"/>
      <c r="CJ30" s="823"/>
      <c r="CK30" s="823" t="str">
        <f t="shared" si="0"/>
        <v>Добавить вид теплоносителя (параметры теплоносителя)</v>
      </c>
      <c r="CL30" s="823"/>
      <c r="CM30" s="823"/>
      <c r="CN30" s="823"/>
      <c r="CO30" s="1001"/>
      <c r="CP30" s="1001"/>
      <c r="CQ30" s="1001"/>
      <c r="CR30" s="1001"/>
      <c r="CS30" s="1001"/>
      <c r="CT30" s="1001"/>
      <c r="CU30" s="1001"/>
    </row>
    <row r="31" spans="1:99" s="1049" customFormat="1" ht="22.5" customHeight="1">
      <c r="A31" s="1217"/>
      <c r="B31" s="1217"/>
      <c r="C31" s="1217"/>
      <c r="D31" s="1217"/>
      <c r="E31" s="1217"/>
      <c r="F31" s="1217">
        <v>3</v>
      </c>
      <c r="G31" s="1067"/>
      <c r="H31" s="1067"/>
      <c r="I31" s="1217"/>
      <c r="J31" s="1256" t="s">
        <v>1039</v>
      </c>
      <c r="K31" s="960"/>
      <c r="L31" s="1117" t="str">
        <f>mergeValue(A31) &amp;"."&amp; mergeValue(B31)&amp;"."&amp; mergeValue(C31)&amp;"."&amp; mergeValue(D31)&amp;"."&amp; mergeValue(E31)&amp;"."&amp; mergeValue(F31)</f>
        <v>1.1.1.1.1.3</v>
      </c>
      <c r="M31" s="549" t="s">
        <v>10</v>
      </c>
      <c r="N31" s="640"/>
      <c r="O31" s="1220" t="s">
        <v>1136</v>
      </c>
      <c r="P31" s="1221"/>
      <c r="Q31" s="1221"/>
      <c r="R31" s="1221"/>
      <c r="S31" s="1221"/>
      <c r="T31" s="1221"/>
      <c r="U31" s="1221"/>
      <c r="V31" s="1221"/>
      <c r="W31" s="1221"/>
      <c r="X31" s="1221"/>
      <c r="Y31" s="1221"/>
      <c r="Z31" s="1221"/>
      <c r="AA31" s="1221"/>
      <c r="AB31" s="1221"/>
      <c r="AC31" s="1221"/>
      <c r="AD31" s="1221"/>
      <c r="AE31" s="1221"/>
      <c r="AF31" s="1221"/>
      <c r="AG31" s="1221"/>
      <c r="AH31" s="1221"/>
      <c r="AI31" s="1221"/>
      <c r="AJ31" s="1221"/>
      <c r="AK31" s="1221"/>
      <c r="AL31" s="1221"/>
      <c r="AM31" s="1221"/>
      <c r="AN31" s="1221"/>
      <c r="AO31" s="1221"/>
      <c r="AP31" s="1221"/>
      <c r="AQ31" s="1221"/>
      <c r="AR31" s="1221"/>
      <c r="AS31" s="1221"/>
      <c r="AT31" s="1221"/>
      <c r="AU31" s="1221"/>
      <c r="AV31" s="1221"/>
      <c r="AW31" s="1221"/>
      <c r="AX31" s="1221"/>
      <c r="AY31" s="1221"/>
      <c r="AZ31" s="1221"/>
      <c r="BA31" s="1221"/>
      <c r="BB31" s="1221"/>
      <c r="BC31" s="1221"/>
      <c r="BD31" s="1221"/>
      <c r="BE31" s="1221"/>
      <c r="BF31" s="1221"/>
      <c r="BG31" s="1221"/>
      <c r="BH31" s="1221"/>
      <c r="BI31" s="1221"/>
      <c r="BJ31" s="1221"/>
      <c r="BK31" s="1221"/>
      <c r="BL31" s="1221"/>
      <c r="BM31" s="1221"/>
      <c r="BN31" s="1221"/>
      <c r="BO31" s="1221"/>
      <c r="BP31" s="1221"/>
      <c r="BQ31" s="1221"/>
      <c r="BR31" s="1221"/>
      <c r="BS31" s="1221"/>
      <c r="BT31" s="1221"/>
      <c r="BU31" s="1221"/>
      <c r="BV31" s="1221"/>
      <c r="BW31" s="1221"/>
      <c r="BX31" s="1221"/>
      <c r="BY31" s="1221"/>
      <c r="BZ31" s="1221"/>
      <c r="CA31" s="1221"/>
      <c r="CB31" s="1221"/>
      <c r="CC31" s="1221"/>
      <c r="CD31" s="1221"/>
      <c r="CE31" s="1221"/>
      <c r="CF31" s="1221"/>
      <c r="CG31" s="1222"/>
      <c r="CH31" s="624" t="s">
        <v>635</v>
      </c>
      <c r="CI31" s="1001"/>
      <c r="CJ31" s="823"/>
      <c r="CK31" s="823" t="str">
        <f t="shared" si="0"/>
        <v>Группа потребителей</v>
      </c>
      <c r="CL31" s="823"/>
      <c r="CM31" s="823"/>
      <c r="CN31" s="823"/>
      <c r="CO31" s="1001"/>
      <c r="CP31" s="1001"/>
      <c r="CQ31" s="1001"/>
      <c r="CR31" s="1001"/>
      <c r="CS31" s="1001"/>
      <c r="CT31" s="1001"/>
      <c r="CU31" s="1001"/>
    </row>
    <row r="32" spans="1:99" s="1049" customFormat="1" ht="17.100000000000001" customHeight="1">
      <c r="A32" s="1217"/>
      <c r="B32" s="1217"/>
      <c r="C32" s="1217"/>
      <c r="D32" s="1217"/>
      <c r="E32" s="1217"/>
      <c r="F32" s="1217"/>
      <c r="G32" s="1067">
        <v>1</v>
      </c>
      <c r="H32" s="1067"/>
      <c r="I32" s="1217"/>
      <c r="J32" s="1217"/>
      <c r="K32" s="960">
        <v>1</v>
      </c>
      <c r="L32" s="1117" t="str">
        <f>mergeValue(A32) &amp;"."&amp; mergeValue(B32)&amp;"."&amp; mergeValue(C32)&amp;"."&amp; mergeValue(D32)&amp;"."&amp; mergeValue(E32)&amp;"."&amp; mergeValue(F32)&amp;"."&amp; mergeValue(G32)</f>
        <v>1.1.1.1.1.3.1</v>
      </c>
      <c r="M32" s="1057" t="s">
        <v>641</v>
      </c>
      <c r="N32" s="640"/>
      <c r="O32" s="677">
        <v>1775.45</v>
      </c>
      <c r="P32" s="757"/>
      <c r="Q32" s="1081"/>
      <c r="R32" s="1252" t="s">
        <v>1013</v>
      </c>
      <c r="S32" s="1224" t="s">
        <v>83</v>
      </c>
      <c r="T32" s="1252" t="s">
        <v>1054</v>
      </c>
      <c r="U32" s="1224" t="s">
        <v>83</v>
      </c>
      <c r="V32" s="677">
        <v>1765.33</v>
      </c>
      <c r="W32" s="757"/>
      <c r="X32" s="1081"/>
      <c r="Y32" s="1252" t="s">
        <v>1055</v>
      </c>
      <c r="Z32" s="1224" t="s">
        <v>83</v>
      </c>
      <c r="AA32" s="1252" t="s">
        <v>1056</v>
      </c>
      <c r="AB32" s="1224" t="s">
        <v>84</v>
      </c>
      <c r="AC32" s="757" t="s">
        <v>252</v>
      </c>
      <c r="AD32" s="757"/>
      <c r="AE32" s="1081"/>
      <c r="AF32" s="1257" t="s">
        <v>252</v>
      </c>
      <c r="AG32" s="1259"/>
      <c r="AH32" s="1260"/>
      <c r="AI32" s="1259"/>
      <c r="AJ32" s="757" t="s">
        <v>252</v>
      </c>
      <c r="AK32" s="757"/>
      <c r="AL32" s="1081"/>
      <c r="AM32" s="1257" t="s">
        <v>252</v>
      </c>
      <c r="AN32" s="1259"/>
      <c r="AO32" s="1257" t="s">
        <v>252</v>
      </c>
      <c r="AP32" s="1259"/>
      <c r="AQ32" s="757" t="s">
        <v>252</v>
      </c>
      <c r="AR32" s="757"/>
      <c r="AS32" s="1081"/>
      <c r="AT32" s="1257" t="s">
        <v>252</v>
      </c>
      <c r="AU32" s="1259"/>
      <c r="AV32" s="1257" t="s">
        <v>252</v>
      </c>
      <c r="AW32" s="1259"/>
      <c r="AX32" s="757" t="s">
        <v>252</v>
      </c>
      <c r="AY32" s="757"/>
      <c r="AZ32" s="1081"/>
      <c r="BA32" s="1257" t="s">
        <v>252</v>
      </c>
      <c r="BB32" s="1259"/>
      <c r="BC32" s="1257" t="s">
        <v>252</v>
      </c>
      <c r="BD32" s="1259"/>
      <c r="BE32" s="677"/>
      <c r="BF32" s="757"/>
      <c r="BG32" s="1081"/>
      <c r="BH32" s="1252"/>
      <c r="BI32" s="1224"/>
      <c r="BJ32" s="1252"/>
      <c r="BK32" s="1224" t="s">
        <v>84</v>
      </c>
      <c r="BL32" s="757" t="s">
        <v>252</v>
      </c>
      <c r="BM32" s="757"/>
      <c r="BN32" s="1081"/>
      <c r="BO32" s="1257" t="s">
        <v>252</v>
      </c>
      <c r="BP32" s="1259"/>
      <c r="BQ32" s="1257" t="s">
        <v>252</v>
      </c>
      <c r="BR32" s="1259"/>
      <c r="BS32" s="757" t="s">
        <v>252</v>
      </c>
      <c r="BT32" s="757"/>
      <c r="BU32" s="1081"/>
      <c r="BV32" s="1257" t="s">
        <v>252</v>
      </c>
      <c r="BW32" s="1259"/>
      <c r="BX32" s="1257" t="s">
        <v>252</v>
      </c>
      <c r="BY32" s="1259"/>
      <c r="BZ32" s="757" t="s">
        <v>252</v>
      </c>
      <c r="CA32" s="757"/>
      <c r="CB32" s="1081"/>
      <c r="CC32" s="1257" t="s">
        <v>252</v>
      </c>
      <c r="CD32" s="1259"/>
      <c r="CE32" s="1257" t="s">
        <v>252</v>
      </c>
      <c r="CF32" s="1259"/>
      <c r="CG32" s="757"/>
      <c r="CH32" s="1234" t="s">
        <v>654</v>
      </c>
      <c r="CI32" s="1001" t="str">
        <f>strCheckDate(O33:CG33)</f>
        <v/>
      </c>
      <c r="CJ32" s="823"/>
      <c r="CK32" s="823" t="str">
        <f t="shared" si="0"/>
        <v>вода</v>
      </c>
      <c r="CL32" s="823"/>
      <c r="CM32" s="823"/>
      <c r="CN32" s="823"/>
      <c r="CO32" s="1001"/>
      <c r="CP32" s="1001"/>
      <c r="CQ32" s="1001"/>
      <c r="CR32" s="1001"/>
      <c r="CS32" s="1001"/>
      <c r="CT32" s="1001"/>
      <c r="CU32" s="1001"/>
    </row>
    <row r="33" spans="1:99" s="1049" customFormat="1" ht="11.25" hidden="1" customHeight="1">
      <c r="A33" s="1217"/>
      <c r="B33" s="1217"/>
      <c r="C33" s="1217"/>
      <c r="D33" s="1217"/>
      <c r="E33" s="1217"/>
      <c r="F33" s="1217"/>
      <c r="G33" s="1067"/>
      <c r="H33" s="1067"/>
      <c r="I33" s="1217"/>
      <c r="J33" s="1217"/>
      <c r="K33" s="960"/>
      <c r="L33" s="794"/>
      <c r="M33" s="640"/>
      <c r="N33" s="640"/>
      <c r="O33" s="757"/>
      <c r="P33" s="757"/>
      <c r="Q33" s="763" t="str">
        <f>R32 &amp; "-" &amp; T32</f>
        <v>01.01.2019-30.06.2019</v>
      </c>
      <c r="R33" s="1223"/>
      <c r="S33" s="1224"/>
      <c r="T33" s="1223"/>
      <c r="U33" s="1224"/>
      <c r="V33" s="757"/>
      <c r="W33" s="757"/>
      <c r="X33" s="763" t="str">
        <f>Y32 &amp; "-" &amp; AA32</f>
        <v>01.07.2019-31.12.2019</v>
      </c>
      <c r="Y33" s="1223"/>
      <c r="Z33" s="1224"/>
      <c r="AA33" s="1223"/>
      <c r="AB33" s="1224"/>
      <c r="AC33" s="757"/>
      <c r="AD33" s="757"/>
      <c r="AE33" s="763" t="str">
        <f>AF32 &amp; "-" &amp; AH32</f>
        <v>-</v>
      </c>
      <c r="AF33" s="1258"/>
      <c r="AG33" s="1259"/>
      <c r="AH33" s="1261"/>
      <c r="AI33" s="1259"/>
      <c r="AJ33" s="757"/>
      <c r="AK33" s="757"/>
      <c r="AL33" s="763" t="str">
        <f>AM32 &amp; "-" &amp; AO32</f>
        <v>-</v>
      </c>
      <c r="AM33" s="1258"/>
      <c r="AN33" s="1259"/>
      <c r="AO33" s="1258"/>
      <c r="AP33" s="1259"/>
      <c r="AQ33" s="757"/>
      <c r="AR33" s="757"/>
      <c r="AS33" s="763" t="str">
        <f>AT32 &amp; "-" &amp; AV32</f>
        <v>-</v>
      </c>
      <c r="AT33" s="1258"/>
      <c r="AU33" s="1259"/>
      <c r="AV33" s="1258"/>
      <c r="AW33" s="1259"/>
      <c r="AX33" s="757"/>
      <c r="AY33" s="757"/>
      <c r="AZ33" s="763" t="str">
        <f>BA32 &amp; "-" &amp; BC32</f>
        <v>-</v>
      </c>
      <c r="BA33" s="1258"/>
      <c r="BB33" s="1259"/>
      <c r="BC33" s="1258"/>
      <c r="BD33" s="1259"/>
      <c r="BE33" s="757"/>
      <c r="BF33" s="757"/>
      <c r="BG33" s="763" t="str">
        <f>BH32 &amp; "-" &amp; BJ32</f>
        <v>-</v>
      </c>
      <c r="BH33" s="1223"/>
      <c r="BI33" s="1224"/>
      <c r="BJ33" s="1223"/>
      <c r="BK33" s="1224"/>
      <c r="BL33" s="757"/>
      <c r="BM33" s="757"/>
      <c r="BN33" s="763" t="str">
        <f>BO32 &amp; "-" &amp; BQ32</f>
        <v>-</v>
      </c>
      <c r="BO33" s="1258"/>
      <c r="BP33" s="1259"/>
      <c r="BQ33" s="1258"/>
      <c r="BR33" s="1259"/>
      <c r="BS33" s="757"/>
      <c r="BT33" s="757"/>
      <c r="BU33" s="763" t="str">
        <f>BV32 &amp; "-" &amp; BX32</f>
        <v>-</v>
      </c>
      <c r="BV33" s="1258"/>
      <c r="BW33" s="1259"/>
      <c r="BX33" s="1258"/>
      <c r="BY33" s="1259"/>
      <c r="BZ33" s="757"/>
      <c r="CA33" s="757"/>
      <c r="CB33" s="763" t="str">
        <f>CC32 &amp; "-" &amp; CE32</f>
        <v>-</v>
      </c>
      <c r="CC33" s="1258"/>
      <c r="CD33" s="1259"/>
      <c r="CE33" s="1258"/>
      <c r="CF33" s="1259"/>
      <c r="CG33" s="757"/>
      <c r="CH33" s="1235"/>
      <c r="CI33" s="1001"/>
      <c r="CJ33" s="823"/>
      <c r="CK33" s="823" t="str">
        <f t="shared" si="0"/>
        <v/>
      </c>
      <c r="CL33" s="823"/>
      <c r="CM33" s="823"/>
      <c r="CN33" s="823"/>
      <c r="CO33" s="1001"/>
      <c r="CP33" s="1001"/>
      <c r="CQ33" s="1001"/>
      <c r="CR33" s="1001"/>
      <c r="CS33" s="1001"/>
      <c r="CT33" s="1001"/>
      <c r="CU33" s="1001"/>
    </row>
    <row r="34" spans="1:99" s="1049" customFormat="1" ht="15" customHeight="1">
      <c r="A34" s="1217"/>
      <c r="B34" s="1217"/>
      <c r="C34" s="1217"/>
      <c r="D34" s="1217"/>
      <c r="E34" s="1217"/>
      <c r="F34" s="1217"/>
      <c r="G34" s="1111"/>
      <c r="H34" s="1067"/>
      <c r="I34" s="1217"/>
      <c r="J34" s="1217"/>
      <c r="K34" s="959"/>
      <c r="L34" s="682"/>
      <c r="M34" s="551" t="s">
        <v>25</v>
      </c>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c r="AU34" s="999"/>
      <c r="AV34" s="999"/>
      <c r="AW34" s="999"/>
      <c r="AX34" s="999"/>
      <c r="AY34" s="999"/>
      <c r="AZ34" s="999"/>
      <c r="BA34" s="999"/>
      <c r="BB34" s="999"/>
      <c r="BC34" s="999"/>
      <c r="BD34" s="999"/>
      <c r="BE34" s="999"/>
      <c r="BF34" s="999"/>
      <c r="BG34" s="999"/>
      <c r="BH34" s="999"/>
      <c r="BI34" s="999"/>
      <c r="BJ34" s="999"/>
      <c r="BK34" s="999"/>
      <c r="BL34" s="999"/>
      <c r="BM34" s="999"/>
      <c r="BN34" s="999"/>
      <c r="BO34" s="999"/>
      <c r="BP34" s="999"/>
      <c r="BQ34" s="999"/>
      <c r="BR34" s="999"/>
      <c r="BS34" s="999"/>
      <c r="BT34" s="999"/>
      <c r="BU34" s="999"/>
      <c r="BV34" s="999"/>
      <c r="BW34" s="999"/>
      <c r="BX34" s="999"/>
      <c r="BY34" s="999"/>
      <c r="BZ34" s="999"/>
      <c r="CA34" s="999"/>
      <c r="CB34" s="999"/>
      <c r="CC34" s="999"/>
      <c r="CD34" s="999"/>
      <c r="CE34" s="999"/>
      <c r="CF34" s="999"/>
      <c r="CG34" s="756"/>
      <c r="CH34" s="1236"/>
      <c r="CI34" s="1001"/>
      <c r="CJ34" s="823"/>
      <c r="CK34" s="823" t="str">
        <f t="shared" si="0"/>
        <v>Добавить вид теплоносителя (параметры теплоносителя)</v>
      </c>
      <c r="CL34" s="823"/>
      <c r="CM34" s="823"/>
      <c r="CN34" s="823"/>
      <c r="CO34" s="1001"/>
      <c r="CP34" s="1001"/>
      <c r="CQ34" s="1001"/>
      <c r="CR34" s="1001"/>
      <c r="CS34" s="1001"/>
      <c r="CT34" s="1001"/>
      <c r="CU34" s="1001"/>
    </row>
    <row r="35" spans="1:99" ht="15" customHeight="1">
      <c r="A35" s="1217"/>
      <c r="B35" s="1217"/>
      <c r="C35" s="1217"/>
      <c r="D35" s="1217"/>
      <c r="E35" s="1217"/>
      <c r="F35" s="1019"/>
      <c r="G35" s="1019"/>
      <c r="H35" s="1008"/>
      <c r="I35" s="1217"/>
      <c r="J35" s="1019"/>
      <c r="K35" s="959"/>
      <c r="L35" s="682"/>
      <c r="M35" s="550" t="s">
        <v>11</v>
      </c>
      <c r="N35" s="999"/>
      <c r="O35" s="999"/>
      <c r="P35" s="999"/>
      <c r="Q35" s="999"/>
      <c r="R35" s="999"/>
      <c r="S35" s="999"/>
      <c r="T35" s="999"/>
      <c r="U35" s="998"/>
      <c r="V35" s="999"/>
      <c r="W35" s="999"/>
      <c r="X35" s="999"/>
      <c r="Y35" s="999"/>
      <c r="Z35" s="999"/>
      <c r="AA35" s="999"/>
      <c r="AB35" s="998"/>
      <c r="AC35" s="999"/>
      <c r="AD35" s="999"/>
      <c r="AE35" s="999"/>
      <c r="AF35" s="999"/>
      <c r="AG35" s="999"/>
      <c r="AH35" s="999"/>
      <c r="AI35" s="998"/>
      <c r="AJ35" s="999"/>
      <c r="AK35" s="999"/>
      <c r="AL35" s="999"/>
      <c r="AM35" s="999"/>
      <c r="AN35" s="999"/>
      <c r="AO35" s="999"/>
      <c r="AP35" s="998"/>
      <c r="AQ35" s="999"/>
      <c r="AR35" s="999"/>
      <c r="AS35" s="999"/>
      <c r="AT35" s="999"/>
      <c r="AU35" s="999"/>
      <c r="AV35" s="999"/>
      <c r="AW35" s="998"/>
      <c r="AX35" s="999"/>
      <c r="AY35" s="999"/>
      <c r="AZ35" s="999"/>
      <c r="BA35" s="999"/>
      <c r="BB35" s="999"/>
      <c r="BC35" s="999"/>
      <c r="BD35" s="998"/>
      <c r="BE35" s="999"/>
      <c r="BF35" s="999"/>
      <c r="BG35" s="999"/>
      <c r="BH35" s="999"/>
      <c r="BI35" s="999"/>
      <c r="BJ35" s="999"/>
      <c r="BK35" s="998"/>
      <c r="BL35" s="999"/>
      <c r="BM35" s="999"/>
      <c r="BN35" s="999"/>
      <c r="BO35" s="999"/>
      <c r="BP35" s="999"/>
      <c r="BQ35" s="999"/>
      <c r="BR35" s="998"/>
      <c r="BS35" s="999"/>
      <c r="BT35" s="999"/>
      <c r="BU35" s="999"/>
      <c r="BV35" s="999"/>
      <c r="BW35" s="999"/>
      <c r="BX35" s="999"/>
      <c r="BY35" s="998"/>
      <c r="BZ35" s="999"/>
      <c r="CA35" s="999"/>
      <c r="CB35" s="999"/>
      <c r="CC35" s="999"/>
      <c r="CD35" s="999"/>
      <c r="CE35" s="999"/>
      <c r="CF35" s="998"/>
      <c r="CG35" s="999"/>
      <c r="CH35" s="659"/>
      <c r="CJ35" s="823"/>
      <c r="CK35" s="823" t="str">
        <f t="shared" si="0"/>
        <v>Добавить группу потребителей</v>
      </c>
      <c r="CL35" s="823"/>
      <c r="CM35" s="823"/>
      <c r="CN35" s="823"/>
      <c r="CT35" s="1001"/>
      <c r="CU35" s="1001"/>
    </row>
    <row r="36" spans="1:99" s="1049" customFormat="1" ht="45.75" customHeight="1">
      <c r="A36" s="1217"/>
      <c r="B36" s="1217"/>
      <c r="C36" s="1217"/>
      <c r="D36" s="1217"/>
      <c r="E36" s="1217">
        <v>2</v>
      </c>
      <c r="F36" s="1111"/>
      <c r="G36" s="1111"/>
      <c r="H36" s="1067">
        <v>1</v>
      </c>
      <c r="I36" s="1256" t="s">
        <v>1039</v>
      </c>
      <c r="J36" s="1111"/>
      <c r="K36" s="959"/>
      <c r="L36" s="1117" t="str">
        <f>mergeValue(A36) &amp;"."&amp; mergeValue(B36)&amp;"."&amp; mergeValue(C36)&amp;"."&amp; mergeValue(D36)&amp;"."&amp; mergeValue(E36)</f>
        <v>1.1.1.1.2</v>
      </c>
      <c r="M36" s="548" t="s">
        <v>9</v>
      </c>
      <c r="N36" s="640"/>
      <c r="O36" s="1220" t="s">
        <v>300</v>
      </c>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221"/>
      <c r="AU36" s="1221"/>
      <c r="AV36" s="1221"/>
      <c r="AW36" s="1221"/>
      <c r="AX36" s="1221"/>
      <c r="AY36" s="1221"/>
      <c r="AZ36" s="1221"/>
      <c r="BA36" s="1221"/>
      <c r="BB36" s="1221"/>
      <c r="BC36" s="1221"/>
      <c r="BD36" s="1221"/>
      <c r="BE36" s="1221"/>
      <c r="BF36" s="1221"/>
      <c r="BG36" s="1221"/>
      <c r="BH36" s="1221"/>
      <c r="BI36" s="1221"/>
      <c r="BJ36" s="1221"/>
      <c r="BK36" s="1221"/>
      <c r="BL36" s="1221"/>
      <c r="BM36" s="1221"/>
      <c r="BN36" s="1221"/>
      <c r="BO36" s="1221"/>
      <c r="BP36" s="1221"/>
      <c r="BQ36" s="1221"/>
      <c r="BR36" s="1221"/>
      <c r="BS36" s="1221"/>
      <c r="BT36" s="1221"/>
      <c r="BU36" s="1221"/>
      <c r="BV36" s="1221"/>
      <c r="BW36" s="1221"/>
      <c r="BX36" s="1221"/>
      <c r="BY36" s="1221"/>
      <c r="BZ36" s="1221"/>
      <c r="CA36" s="1221"/>
      <c r="CB36" s="1221"/>
      <c r="CC36" s="1221"/>
      <c r="CD36" s="1221"/>
      <c r="CE36" s="1221"/>
      <c r="CF36" s="1221"/>
      <c r="CG36" s="1222"/>
      <c r="CH36" s="624" t="s">
        <v>637</v>
      </c>
      <c r="CI36" s="1001"/>
      <c r="CJ36" s="823"/>
      <c r="CK36" s="823" t="str">
        <f t="shared" si="0"/>
        <v>Схема подключения теплопотребляющей установки к коллектору источника тепловой энергии</v>
      </c>
      <c r="CL36" s="823"/>
      <c r="CM36" s="823"/>
      <c r="CN36" s="823"/>
      <c r="CO36" s="1001"/>
      <c r="CP36" s="1001"/>
      <c r="CQ36" s="1001"/>
      <c r="CR36" s="1001"/>
      <c r="CS36" s="1001"/>
      <c r="CT36" s="1001"/>
      <c r="CU36" s="1001"/>
    </row>
    <row r="37" spans="1:99" s="1049" customFormat="1" ht="19.5" customHeight="1">
      <c r="A37" s="1217"/>
      <c r="B37" s="1217"/>
      <c r="C37" s="1217"/>
      <c r="D37" s="1217"/>
      <c r="E37" s="1217"/>
      <c r="F37" s="1217">
        <v>1</v>
      </c>
      <c r="G37" s="1067"/>
      <c r="H37" s="1067"/>
      <c r="I37" s="1217"/>
      <c r="J37" s="1217">
        <v>1</v>
      </c>
      <c r="K37" s="960"/>
      <c r="L37" s="1117" t="str">
        <f>mergeValue(A37) &amp;"."&amp; mergeValue(B37)&amp;"."&amp; mergeValue(C37)&amp;"."&amp; mergeValue(D37)&amp;"."&amp; mergeValue(E37)&amp;"."&amp; mergeValue(F37)</f>
        <v>1.1.1.1.2.1</v>
      </c>
      <c r="M37" s="549" t="s">
        <v>10</v>
      </c>
      <c r="N37" s="640"/>
      <c r="O37" s="1220" t="s">
        <v>3</v>
      </c>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221"/>
      <c r="AU37" s="1221"/>
      <c r="AV37" s="1221"/>
      <c r="AW37" s="1221"/>
      <c r="AX37" s="1221"/>
      <c r="AY37" s="1221"/>
      <c r="AZ37" s="1221"/>
      <c r="BA37" s="1221"/>
      <c r="BB37" s="1221"/>
      <c r="BC37" s="1221"/>
      <c r="BD37" s="1221"/>
      <c r="BE37" s="1221"/>
      <c r="BF37" s="1221"/>
      <c r="BG37" s="1221"/>
      <c r="BH37" s="1221"/>
      <c r="BI37" s="1221"/>
      <c r="BJ37" s="1221"/>
      <c r="BK37" s="1221"/>
      <c r="BL37" s="1221"/>
      <c r="BM37" s="1221"/>
      <c r="BN37" s="1221"/>
      <c r="BO37" s="1221"/>
      <c r="BP37" s="1221"/>
      <c r="BQ37" s="1221"/>
      <c r="BR37" s="1221"/>
      <c r="BS37" s="1221"/>
      <c r="BT37" s="1221"/>
      <c r="BU37" s="1221"/>
      <c r="BV37" s="1221"/>
      <c r="BW37" s="1221"/>
      <c r="BX37" s="1221"/>
      <c r="BY37" s="1221"/>
      <c r="BZ37" s="1221"/>
      <c r="CA37" s="1221"/>
      <c r="CB37" s="1221"/>
      <c r="CC37" s="1221"/>
      <c r="CD37" s="1221"/>
      <c r="CE37" s="1221"/>
      <c r="CF37" s="1221"/>
      <c r="CG37" s="1222"/>
      <c r="CH37" s="624" t="s">
        <v>635</v>
      </c>
      <c r="CI37" s="1001"/>
      <c r="CJ37" s="823"/>
      <c r="CK37" s="823" t="str">
        <f t="shared" si="0"/>
        <v>Группа потребителей</v>
      </c>
      <c r="CL37" s="823"/>
      <c r="CM37" s="823"/>
      <c r="CN37" s="823"/>
      <c r="CO37" s="1001"/>
      <c r="CP37" s="1001"/>
      <c r="CQ37" s="1001"/>
      <c r="CR37" s="1001"/>
      <c r="CS37" s="1001"/>
      <c r="CT37" s="1001"/>
      <c r="CU37" s="1001"/>
    </row>
    <row r="38" spans="1:99" s="1049" customFormat="1" ht="17.100000000000001" customHeight="1">
      <c r="A38" s="1217"/>
      <c r="B38" s="1217"/>
      <c r="C38" s="1217"/>
      <c r="D38" s="1217"/>
      <c r="E38" s="1217"/>
      <c r="F38" s="1217"/>
      <c r="G38" s="1067">
        <v>1</v>
      </c>
      <c r="H38" s="1067"/>
      <c r="I38" s="1217"/>
      <c r="J38" s="1217"/>
      <c r="K38" s="960">
        <v>1</v>
      </c>
      <c r="L38" s="1117" t="str">
        <f>mergeValue(A38) &amp;"."&amp; mergeValue(B38)&amp;"."&amp; mergeValue(C38)&amp;"."&amp; mergeValue(D38)&amp;"."&amp; mergeValue(E38)&amp;"."&amp; mergeValue(F38)&amp;"."&amp; mergeValue(G38)</f>
        <v>1.1.1.1.2.1.1</v>
      </c>
      <c r="M38" s="1057" t="s">
        <v>641</v>
      </c>
      <c r="N38" s="640"/>
      <c r="O38" s="677">
        <v>1457.12</v>
      </c>
      <c r="P38" s="757"/>
      <c r="Q38" s="1081"/>
      <c r="R38" s="1252" t="s">
        <v>1013</v>
      </c>
      <c r="S38" s="1224" t="s">
        <v>83</v>
      </c>
      <c r="T38" s="1252" t="s">
        <v>1054</v>
      </c>
      <c r="U38" s="1224" t="s">
        <v>83</v>
      </c>
      <c r="V38" s="677">
        <v>1524.1</v>
      </c>
      <c r="W38" s="757"/>
      <c r="X38" s="1081"/>
      <c r="Y38" s="1252" t="s">
        <v>1055</v>
      </c>
      <c r="Z38" s="1224" t="s">
        <v>83</v>
      </c>
      <c r="AA38" s="1252" t="s">
        <v>1055</v>
      </c>
      <c r="AB38" s="1224" t="s">
        <v>83</v>
      </c>
      <c r="AC38" s="677">
        <v>1553.18</v>
      </c>
      <c r="AD38" s="757"/>
      <c r="AE38" s="1081"/>
      <c r="AF38" s="1252" t="s">
        <v>1057</v>
      </c>
      <c r="AG38" s="1224" t="s">
        <v>83</v>
      </c>
      <c r="AH38" s="1252" t="s">
        <v>1058</v>
      </c>
      <c r="AI38" s="1224" t="s">
        <v>83</v>
      </c>
      <c r="AJ38" s="677">
        <v>1553.18</v>
      </c>
      <c r="AK38" s="757"/>
      <c r="AL38" s="1081"/>
      <c r="AM38" s="1252" t="s">
        <v>1059</v>
      </c>
      <c r="AN38" s="1224" t="s">
        <v>83</v>
      </c>
      <c r="AO38" s="1252" t="s">
        <v>1060</v>
      </c>
      <c r="AP38" s="1224" t="s">
        <v>83</v>
      </c>
      <c r="AQ38" s="677">
        <v>1553.18</v>
      </c>
      <c r="AR38" s="757"/>
      <c r="AS38" s="1081"/>
      <c r="AT38" s="1252" t="s">
        <v>1061</v>
      </c>
      <c r="AU38" s="1224" t="s">
        <v>83</v>
      </c>
      <c r="AV38" s="1252" t="s">
        <v>1062</v>
      </c>
      <c r="AW38" s="1224" t="s">
        <v>83</v>
      </c>
      <c r="AX38" s="677">
        <v>1642.77</v>
      </c>
      <c r="AY38" s="757"/>
      <c r="AZ38" s="1081"/>
      <c r="BA38" s="1252" t="s">
        <v>1063</v>
      </c>
      <c r="BB38" s="1224" t="s">
        <v>83</v>
      </c>
      <c r="BC38" s="1252" t="s">
        <v>1064</v>
      </c>
      <c r="BD38" s="1224" t="s">
        <v>83</v>
      </c>
      <c r="BE38" s="677">
        <v>1613.14</v>
      </c>
      <c r="BF38" s="757"/>
      <c r="BG38" s="1081"/>
      <c r="BH38" s="1252" t="s">
        <v>1065</v>
      </c>
      <c r="BI38" s="1224" t="s">
        <v>83</v>
      </c>
      <c r="BJ38" s="1252" t="s">
        <v>1066</v>
      </c>
      <c r="BK38" s="1224" t="s">
        <v>83</v>
      </c>
      <c r="BL38" s="677">
        <v>1613.14</v>
      </c>
      <c r="BM38" s="757"/>
      <c r="BN38" s="1081"/>
      <c r="BO38" s="1252" t="s">
        <v>1067</v>
      </c>
      <c r="BP38" s="1224" t="s">
        <v>83</v>
      </c>
      <c r="BQ38" s="1252" t="s">
        <v>1068</v>
      </c>
      <c r="BR38" s="1224" t="s">
        <v>83</v>
      </c>
      <c r="BS38" s="677">
        <v>1613.14</v>
      </c>
      <c r="BT38" s="757"/>
      <c r="BU38" s="1081"/>
      <c r="BV38" s="1252" t="s">
        <v>1069</v>
      </c>
      <c r="BW38" s="1224" t="s">
        <v>83</v>
      </c>
      <c r="BX38" s="1252" t="s">
        <v>1070</v>
      </c>
      <c r="BY38" s="1224" t="s">
        <v>83</v>
      </c>
      <c r="BZ38" s="677">
        <v>1761.41</v>
      </c>
      <c r="CA38" s="757"/>
      <c r="CB38" s="1081"/>
      <c r="CC38" s="1252" t="s">
        <v>1071</v>
      </c>
      <c r="CD38" s="1224" t="s">
        <v>83</v>
      </c>
      <c r="CE38" s="1252" t="s">
        <v>1014</v>
      </c>
      <c r="CF38" s="1224" t="s">
        <v>84</v>
      </c>
      <c r="CG38" s="757"/>
      <c r="CH38" s="1234" t="s">
        <v>654</v>
      </c>
      <c r="CI38" s="1001" t="str">
        <f>strCheckDate(O39:CG39)</f>
        <v/>
      </c>
      <c r="CJ38" s="823"/>
      <c r="CK38" s="823" t="str">
        <f t="shared" si="0"/>
        <v>вода</v>
      </c>
      <c r="CL38" s="823"/>
      <c r="CM38" s="823"/>
      <c r="CN38" s="823"/>
      <c r="CO38" s="1001"/>
      <c r="CP38" s="1001"/>
      <c r="CQ38" s="1001"/>
      <c r="CR38" s="1001"/>
      <c r="CS38" s="1001"/>
      <c r="CT38" s="1001"/>
      <c r="CU38" s="1001"/>
    </row>
    <row r="39" spans="1:99" s="1049" customFormat="1" ht="11.25" hidden="1" customHeight="1">
      <c r="A39" s="1217"/>
      <c r="B39" s="1217"/>
      <c r="C39" s="1217"/>
      <c r="D39" s="1217"/>
      <c r="E39" s="1217"/>
      <c r="F39" s="1217"/>
      <c r="G39" s="1067"/>
      <c r="H39" s="1067"/>
      <c r="I39" s="1217"/>
      <c r="J39" s="1217"/>
      <c r="K39" s="960"/>
      <c r="L39" s="794"/>
      <c r="M39" s="640"/>
      <c r="N39" s="640"/>
      <c r="O39" s="757"/>
      <c r="P39" s="757"/>
      <c r="Q39" s="763" t="str">
        <f>R38 &amp; "-" &amp; T38</f>
        <v>01.01.2019-30.06.2019</v>
      </c>
      <c r="R39" s="1223"/>
      <c r="S39" s="1224"/>
      <c r="T39" s="1223"/>
      <c r="U39" s="1224"/>
      <c r="V39" s="757"/>
      <c r="W39" s="757"/>
      <c r="X39" s="763" t="str">
        <f>Y38 &amp; "-" &amp; AA38</f>
        <v>01.07.2019-01.07.2019</v>
      </c>
      <c r="Y39" s="1223"/>
      <c r="Z39" s="1224"/>
      <c r="AA39" s="1223"/>
      <c r="AB39" s="1224"/>
      <c r="AC39" s="757"/>
      <c r="AD39" s="757"/>
      <c r="AE39" s="763" t="str">
        <f>AF38 &amp; "-" &amp; AH38</f>
        <v>01.01.2020-30.06.2020</v>
      </c>
      <c r="AF39" s="1223"/>
      <c r="AG39" s="1224"/>
      <c r="AH39" s="1223"/>
      <c r="AI39" s="1224"/>
      <c r="AJ39" s="757"/>
      <c r="AK39" s="757"/>
      <c r="AL39" s="763" t="str">
        <f>AM38 &amp; "-" &amp; AO38</f>
        <v>01.07.2020-31.12.2020</v>
      </c>
      <c r="AM39" s="1223"/>
      <c r="AN39" s="1224"/>
      <c r="AO39" s="1223"/>
      <c r="AP39" s="1224"/>
      <c r="AQ39" s="757"/>
      <c r="AR39" s="757"/>
      <c r="AS39" s="763" t="str">
        <f>AT38 &amp; "-" &amp; AV38</f>
        <v>01.01.2021-30.06.2021</v>
      </c>
      <c r="AT39" s="1223"/>
      <c r="AU39" s="1224"/>
      <c r="AV39" s="1223"/>
      <c r="AW39" s="1224"/>
      <c r="AX39" s="757"/>
      <c r="AY39" s="757"/>
      <c r="AZ39" s="763" t="str">
        <f>BA38 &amp; "-" &amp; BC38</f>
        <v>01.07.2021-31.12.2021</v>
      </c>
      <c r="BA39" s="1223"/>
      <c r="BB39" s="1224"/>
      <c r="BC39" s="1223"/>
      <c r="BD39" s="1224"/>
      <c r="BE39" s="757"/>
      <c r="BF39" s="757"/>
      <c r="BG39" s="763" t="str">
        <f>BH38 &amp; "-" &amp; BJ38</f>
        <v>01.01.2022-30.06.2022</v>
      </c>
      <c r="BH39" s="1223"/>
      <c r="BI39" s="1224"/>
      <c r="BJ39" s="1223"/>
      <c r="BK39" s="1224"/>
      <c r="BL39" s="757"/>
      <c r="BM39" s="757"/>
      <c r="BN39" s="763" t="str">
        <f>BO38 &amp; "-" &amp; BQ38</f>
        <v>01.07.2022-31.12.2022</v>
      </c>
      <c r="BO39" s="1223"/>
      <c r="BP39" s="1224"/>
      <c r="BQ39" s="1223"/>
      <c r="BR39" s="1224"/>
      <c r="BS39" s="757"/>
      <c r="BT39" s="757"/>
      <c r="BU39" s="763" t="str">
        <f>BV38 &amp; "-" &amp; BX38</f>
        <v>01.01.2023-30.06.2023</v>
      </c>
      <c r="BV39" s="1223"/>
      <c r="BW39" s="1224"/>
      <c r="BX39" s="1223"/>
      <c r="BY39" s="1224"/>
      <c r="BZ39" s="757"/>
      <c r="CA39" s="757"/>
      <c r="CB39" s="763" t="str">
        <f>CC38 &amp; "-" &amp; CE38</f>
        <v>01.07.2023-31.12.2023</v>
      </c>
      <c r="CC39" s="1223"/>
      <c r="CD39" s="1224"/>
      <c r="CE39" s="1223"/>
      <c r="CF39" s="1224"/>
      <c r="CG39" s="757"/>
      <c r="CH39" s="1235"/>
      <c r="CI39" s="1001"/>
      <c r="CJ39" s="823"/>
      <c r="CK39" s="823" t="str">
        <f t="shared" si="0"/>
        <v/>
      </c>
      <c r="CL39" s="823"/>
      <c r="CM39" s="823"/>
      <c r="CN39" s="823"/>
      <c r="CO39" s="1001"/>
      <c r="CP39" s="1001"/>
      <c r="CQ39" s="1001"/>
      <c r="CR39" s="1001"/>
      <c r="CS39" s="1001"/>
      <c r="CT39" s="1001"/>
      <c r="CU39" s="1001"/>
    </row>
    <row r="40" spans="1:99" s="1049" customFormat="1" ht="15" customHeight="1">
      <c r="A40" s="1217"/>
      <c r="B40" s="1217"/>
      <c r="C40" s="1217"/>
      <c r="D40" s="1217"/>
      <c r="E40" s="1217"/>
      <c r="F40" s="1217"/>
      <c r="G40" s="1111"/>
      <c r="H40" s="1067"/>
      <c r="I40" s="1217"/>
      <c r="J40" s="1217"/>
      <c r="K40" s="959"/>
      <c r="L40" s="682"/>
      <c r="M40" s="551" t="s">
        <v>25</v>
      </c>
      <c r="N40" s="999"/>
      <c r="O40" s="999"/>
      <c r="P40" s="999"/>
      <c r="Q40" s="999"/>
      <c r="R40" s="999"/>
      <c r="S40" s="999"/>
      <c r="T40" s="999"/>
      <c r="U40" s="999"/>
      <c r="V40" s="999"/>
      <c r="W40" s="999"/>
      <c r="X40" s="999"/>
      <c r="Y40" s="999"/>
      <c r="Z40" s="999"/>
      <c r="AA40" s="999"/>
      <c r="AB40" s="999"/>
      <c r="AC40" s="999"/>
      <c r="AD40" s="999"/>
      <c r="AE40" s="999"/>
      <c r="AF40" s="999"/>
      <c r="AG40" s="999"/>
      <c r="AH40" s="999"/>
      <c r="AI40" s="999"/>
      <c r="AJ40" s="999"/>
      <c r="AK40" s="999"/>
      <c r="AL40" s="999"/>
      <c r="AM40" s="999"/>
      <c r="AN40" s="999"/>
      <c r="AO40" s="999"/>
      <c r="AP40" s="999"/>
      <c r="AQ40" s="999"/>
      <c r="AR40" s="999"/>
      <c r="AS40" s="999"/>
      <c r="AT40" s="999"/>
      <c r="AU40" s="999"/>
      <c r="AV40" s="999"/>
      <c r="AW40" s="999"/>
      <c r="AX40" s="999"/>
      <c r="AY40" s="999"/>
      <c r="AZ40" s="999"/>
      <c r="BA40" s="999"/>
      <c r="BB40" s="999"/>
      <c r="BC40" s="999"/>
      <c r="BD40" s="999"/>
      <c r="BE40" s="999"/>
      <c r="BF40" s="999"/>
      <c r="BG40" s="999"/>
      <c r="BH40" s="999"/>
      <c r="BI40" s="999"/>
      <c r="BJ40" s="999"/>
      <c r="BK40" s="999"/>
      <c r="BL40" s="999"/>
      <c r="BM40" s="999"/>
      <c r="BN40" s="999"/>
      <c r="BO40" s="999"/>
      <c r="BP40" s="999"/>
      <c r="BQ40" s="999"/>
      <c r="BR40" s="999"/>
      <c r="BS40" s="999"/>
      <c r="BT40" s="999"/>
      <c r="BU40" s="999"/>
      <c r="BV40" s="999"/>
      <c r="BW40" s="999"/>
      <c r="BX40" s="999"/>
      <c r="BY40" s="999"/>
      <c r="BZ40" s="999"/>
      <c r="CA40" s="999"/>
      <c r="CB40" s="999"/>
      <c r="CC40" s="999"/>
      <c r="CD40" s="999"/>
      <c r="CE40" s="999"/>
      <c r="CF40" s="999"/>
      <c r="CG40" s="756"/>
      <c r="CH40" s="1236"/>
      <c r="CI40" s="1001"/>
      <c r="CJ40" s="823"/>
      <c r="CK40" s="823" t="str">
        <f t="shared" si="0"/>
        <v>Добавить вид теплоносителя (параметры теплоносителя)</v>
      </c>
      <c r="CL40" s="823"/>
      <c r="CM40" s="823"/>
      <c r="CN40" s="823"/>
      <c r="CO40" s="1001"/>
      <c r="CP40" s="1001"/>
      <c r="CQ40" s="1001"/>
      <c r="CR40" s="1001"/>
      <c r="CS40" s="1001"/>
      <c r="CT40" s="1001"/>
      <c r="CU40" s="1001"/>
    </row>
    <row r="41" spans="1:99" s="1049" customFormat="1" ht="15" customHeight="1">
      <c r="A41" s="1217"/>
      <c r="B41" s="1217"/>
      <c r="C41" s="1217"/>
      <c r="D41" s="1217"/>
      <c r="E41" s="1217"/>
      <c r="F41" s="1111"/>
      <c r="G41" s="1111"/>
      <c r="H41" s="1067"/>
      <c r="I41" s="1217"/>
      <c r="J41" s="1111"/>
      <c r="K41" s="959"/>
      <c r="L41" s="682"/>
      <c r="M41" s="550" t="s">
        <v>11</v>
      </c>
      <c r="N41" s="999"/>
      <c r="O41" s="999"/>
      <c r="P41" s="999"/>
      <c r="Q41" s="999"/>
      <c r="R41" s="999"/>
      <c r="S41" s="999"/>
      <c r="T41" s="999"/>
      <c r="U41" s="998"/>
      <c r="V41" s="999"/>
      <c r="W41" s="999"/>
      <c r="X41" s="999"/>
      <c r="Y41" s="999"/>
      <c r="Z41" s="999"/>
      <c r="AA41" s="999"/>
      <c r="AB41" s="998"/>
      <c r="AC41" s="999"/>
      <c r="AD41" s="999"/>
      <c r="AE41" s="999"/>
      <c r="AF41" s="999"/>
      <c r="AG41" s="999"/>
      <c r="AH41" s="999"/>
      <c r="AI41" s="998"/>
      <c r="AJ41" s="999"/>
      <c r="AK41" s="999"/>
      <c r="AL41" s="999"/>
      <c r="AM41" s="999"/>
      <c r="AN41" s="999"/>
      <c r="AO41" s="999"/>
      <c r="AP41" s="998"/>
      <c r="AQ41" s="999"/>
      <c r="AR41" s="999"/>
      <c r="AS41" s="999"/>
      <c r="AT41" s="999"/>
      <c r="AU41" s="999"/>
      <c r="AV41" s="999"/>
      <c r="AW41" s="998"/>
      <c r="AX41" s="999"/>
      <c r="AY41" s="999"/>
      <c r="AZ41" s="999"/>
      <c r="BA41" s="999"/>
      <c r="BB41" s="999"/>
      <c r="BC41" s="999"/>
      <c r="BD41" s="998"/>
      <c r="BE41" s="999"/>
      <c r="BF41" s="999"/>
      <c r="BG41" s="999"/>
      <c r="BH41" s="999"/>
      <c r="BI41" s="999"/>
      <c r="BJ41" s="999"/>
      <c r="BK41" s="998"/>
      <c r="BL41" s="999"/>
      <c r="BM41" s="999"/>
      <c r="BN41" s="999"/>
      <c r="BO41" s="999"/>
      <c r="BP41" s="999"/>
      <c r="BQ41" s="999"/>
      <c r="BR41" s="998"/>
      <c r="BS41" s="999"/>
      <c r="BT41" s="999"/>
      <c r="BU41" s="999"/>
      <c r="BV41" s="999"/>
      <c r="BW41" s="999"/>
      <c r="BX41" s="999"/>
      <c r="BY41" s="998"/>
      <c r="BZ41" s="999"/>
      <c r="CA41" s="999"/>
      <c r="CB41" s="999"/>
      <c r="CC41" s="999"/>
      <c r="CD41" s="999"/>
      <c r="CE41" s="999"/>
      <c r="CF41" s="998"/>
      <c r="CG41" s="999"/>
      <c r="CH41" s="659"/>
      <c r="CI41" s="1001"/>
      <c r="CJ41" s="823"/>
      <c r="CK41" s="823" t="str">
        <f t="shared" si="0"/>
        <v>Добавить группу потребителей</v>
      </c>
      <c r="CL41" s="823"/>
      <c r="CM41" s="823"/>
      <c r="CN41" s="823"/>
      <c r="CO41" s="1001"/>
      <c r="CP41" s="1001"/>
      <c r="CQ41" s="1001"/>
      <c r="CR41" s="1001"/>
      <c r="CS41" s="1001"/>
      <c r="CT41" s="1001"/>
      <c r="CU41" s="1001"/>
    </row>
    <row r="42" spans="1:99" ht="15" customHeight="1">
      <c r="A42" s="1217"/>
      <c r="B42" s="1217"/>
      <c r="C42" s="1217"/>
      <c r="D42" s="1217"/>
      <c r="E42" s="958"/>
      <c r="F42" s="1019"/>
      <c r="G42" s="1019"/>
      <c r="H42" s="1019"/>
      <c r="I42" s="973"/>
      <c r="J42" s="988"/>
      <c r="K42" s="957"/>
      <c r="L42" s="682"/>
      <c r="M42" s="995" t="s">
        <v>12</v>
      </c>
      <c r="N42" s="999"/>
      <c r="O42" s="999"/>
      <c r="P42" s="999"/>
      <c r="Q42" s="999"/>
      <c r="R42" s="999"/>
      <c r="S42" s="999"/>
      <c r="T42" s="999"/>
      <c r="U42" s="998"/>
      <c r="V42" s="999"/>
      <c r="W42" s="999"/>
      <c r="X42" s="999"/>
      <c r="Y42" s="999"/>
      <c r="Z42" s="999"/>
      <c r="AA42" s="999"/>
      <c r="AB42" s="998"/>
      <c r="AC42" s="999"/>
      <c r="AD42" s="999"/>
      <c r="AE42" s="999"/>
      <c r="AF42" s="999"/>
      <c r="AG42" s="999"/>
      <c r="AH42" s="999"/>
      <c r="AI42" s="998"/>
      <c r="AJ42" s="999"/>
      <c r="AK42" s="999"/>
      <c r="AL42" s="999"/>
      <c r="AM42" s="999"/>
      <c r="AN42" s="999"/>
      <c r="AO42" s="999"/>
      <c r="AP42" s="998"/>
      <c r="AQ42" s="999"/>
      <c r="AR42" s="999"/>
      <c r="AS42" s="999"/>
      <c r="AT42" s="999"/>
      <c r="AU42" s="999"/>
      <c r="AV42" s="999"/>
      <c r="AW42" s="998"/>
      <c r="AX42" s="999"/>
      <c r="AY42" s="999"/>
      <c r="AZ42" s="999"/>
      <c r="BA42" s="999"/>
      <c r="BB42" s="999"/>
      <c r="BC42" s="999"/>
      <c r="BD42" s="998"/>
      <c r="BE42" s="999"/>
      <c r="BF42" s="999"/>
      <c r="BG42" s="999"/>
      <c r="BH42" s="999"/>
      <c r="BI42" s="999"/>
      <c r="BJ42" s="999"/>
      <c r="BK42" s="998"/>
      <c r="BL42" s="999"/>
      <c r="BM42" s="999"/>
      <c r="BN42" s="999"/>
      <c r="BO42" s="999"/>
      <c r="BP42" s="999"/>
      <c r="BQ42" s="999"/>
      <c r="BR42" s="998"/>
      <c r="BS42" s="999"/>
      <c r="BT42" s="999"/>
      <c r="BU42" s="999"/>
      <c r="BV42" s="999"/>
      <c r="BW42" s="999"/>
      <c r="BX42" s="999"/>
      <c r="BY42" s="998"/>
      <c r="BZ42" s="999"/>
      <c r="CA42" s="999"/>
      <c r="CB42" s="999"/>
      <c r="CC42" s="999"/>
      <c r="CD42" s="999"/>
      <c r="CE42" s="999"/>
      <c r="CF42" s="998"/>
      <c r="CG42" s="999"/>
      <c r="CH42" s="659"/>
      <c r="CJ42" s="823"/>
      <c r="CK42" s="823" t="str">
        <f t="shared" si="0"/>
        <v>Добавить схему подключения</v>
      </c>
      <c r="CL42" s="823"/>
      <c r="CM42" s="823"/>
      <c r="CN42" s="823"/>
      <c r="CT42" s="1001"/>
      <c r="CU42" s="1001"/>
    </row>
    <row r="43" spans="1:99" ht="11.25">
      <c r="A43" s="984"/>
      <c r="B43" s="984"/>
      <c r="C43" s="984"/>
      <c r="D43" s="984"/>
      <c r="E43" s="984"/>
      <c r="F43" s="984"/>
      <c r="G43" s="984"/>
      <c r="H43" s="984"/>
      <c r="I43" s="984"/>
      <c r="J43" s="984"/>
      <c r="K43" s="984"/>
      <c r="CI43" s="984"/>
      <c r="CJ43" s="984"/>
      <c r="CK43" s="984"/>
      <c r="CL43" s="984"/>
      <c r="CM43" s="984"/>
      <c r="CN43" s="984"/>
      <c r="CO43" s="984"/>
      <c r="CP43" s="984"/>
      <c r="CQ43" s="984"/>
      <c r="CR43" s="984"/>
      <c r="CS43" s="984"/>
    </row>
    <row r="44" spans="1:99" ht="90" customHeight="1">
      <c r="L44" s="1">
        <v>1</v>
      </c>
      <c r="M44" s="1210" t="s">
        <v>631</v>
      </c>
      <c r="N44" s="1210"/>
      <c r="O44" s="1210"/>
      <c r="P44" s="1210"/>
      <c r="Q44" s="1210"/>
      <c r="R44" s="1210"/>
      <c r="S44" s="1210"/>
      <c r="T44" s="1210"/>
      <c r="U44" s="1210"/>
      <c r="V44" s="1210"/>
      <c r="W44" s="1210"/>
      <c r="X44" s="1210"/>
      <c r="Y44" s="1210"/>
      <c r="Z44" s="1210"/>
      <c r="AA44" s="1210"/>
      <c r="AB44" s="1210"/>
      <c r="AC44" s="1210"/>
      <c r="AD44" s="1210"/>
      <c r="AE44" s="1210"/>
      <c r="AF44" s="1210"/>
      <c r="AG44" s="1210"/>
      <c r="AH44" s="1210"/>
      <c r="AI44" s="1210"/>
      <c r="AJ44" s="1210"/>
      <c r="AK44" s="1210"/>
      <c r="AL44" s="1210"/>
      <c r="AM44" s="1210"/>
      <c r="AN44" s="1210"/>
      <c r="AO44" s="1210"/>
      <c r="AP44" s="1210"/>
      <c r="AQ44" s="1210"/>
      <c r="AR44" s="1210"/>
      <c r="AS44" s="1210"/>
      <c r="AT44" s="1210"/>
      <c r="AU44" s="1210"/>
      <c r="AV44" s="1210"/>
      <c r="AW44" s="1210"/>
      <c r="AX44" s="1210"/>
      <c r="AY44" s="1210"/>
      <c r="AZ44" s="1210"/>
      <c r="BA44" s="1210"/>
      <c r="BB44" s="1210"/>
      <c r="BC44" s="1210"/>
      <c r="BD44" s="1210"/>
      <c r="BE44" s="1210"/>
      <c r="BF44" s="1210"/>
      <c r="BG44" s="1210"/>
      <c r="BH44" s="1210"/>
      <c r="BI44" s="1210"/>
      <c r="BJ44" s="1210"/>
      <c r="BK44" s="1210"/>
      <c r="BL44" s="1210"/>
      <c r="BM44" s="1210"/>
      <c r="BN44" s="1210"/>
      <c r="BO44" s="1210"/>
      <c r="BP44" s="1210"/>
      <c r="BQ44" s="1210"/>
      <c r="BR44" s="1210"/>
      <c r="BS44" s="1210"/>
      <c r="BT44" s="1210"/>
      <c r="BU44" s="1210"/>
      <c r="BV44" s="1210"/>
      <c r="BW44" s="1210"/>
      <c r="BX44" s="1210"/>
      <c r="BY44" s="1210"/>
      <c r="BZ44" s="1210"/>
      <c r="CA44" s="1210"/>
      <c r="CB44" s="1210"/>
      <c r="CC44" s="1210"/>
      <c r="CD44" s="1210"/>
      <c r="CE44" s="1210"/>
      <c r="CF44" s="1210"/>
      <c r="CG44" s="1210"/>
      <c r="CH44" s="1210"/>
    </row>
  </sheetData>
  <sheetProtection algorithmName="SHA-512" hashValue="6NPA0wy+n8Ag7o8LZ2QOAazWUZnR96wd629oNlZ4gEJIfkSK9j9EBHgHCtM4k6kr5R6hFG3goEECEmtHAqSQAA==" saltValue="Xc/bK+m4s3zg/5LHe7vVnA==" spinCount="100000" sheet="1" objects="1" scenarios="1" formatColumns="0" formatRows="0"/>
  <dataConsolidate/>
  <mergeCells count="282">
    <mergeCell ref="CC32:CC33"/>
    <mergeCell ref="CD32:CD33"/>
    <mergeCell ref="CE32:CE33"/>
    <mergeCell ref="CF32:CF33"/>
    <mergeCell ref="CC38:CC39"/>
    <mergeCell ref="CD38:CD39"/>
    <mergeCell ref="CE38:CE39"/>
    <mergeCell ref="CF38:CF39"/>
    <mergeCell ref="CC24:CC25"/>
    <mergeCell ref="CD24:CD25"/>
    <mergeCell ref="CE24:CE25"/>
    <mergeCell ref="CF24:CF25"/>
    <mergeCell ref="CC28:CC29"/>
    <mergeCell ref="CD28:CD29"/>
    <mergeCell ref="CE28:CE29"/>
    <mergeCell ref="CF28:CF29"/>
    <mergeCell ref="BV38:BV39"/>
    <mergeCell ref="BW38:BW39"/>
    <mergeCell ref="BX38:BX39"/>
    <mergeCell ref="BY38:BY39"/>
    <mergeCell ref="BZ12:CF12"/>
    <mergeCell ref="BZ14:CE14"/>
    <mergeCell ref="CF14:CF16"/>
    <mergeCell ref="BZ15:BZ16"/>
    <mergeCell ref="CA15:CB15"/>
    <mergeCell ref="CC15:CE15"/>
    <mergeCell ref="CD16:CE16"/>
    <mergeCell ref="CD17:CE17"/>
    <mergeCell ref="BV28:BV29"/>
    <mergeCell ref="BW28:BW29"/>
    <mergeCell ref="BX28:BX29"/>
    <mergeCell ref="BY28:BY29"/>
    <mergeCell ref="BV32:BV33"/>
    <mergeCell ref="BW32:BW33"/>
    <mergeCell ref="BX32:BX33"/>
    <mergeCell ref="BY32:BY33"/>
    <mergeCell ref="BW17:BX17"/>
    <mergeCell ref="BV24:BV25"/>
    <mergeCell ref="BW24:BW25"/>
    <mergeCell ref="BX24:BX25"/>
    <mergeCell ref="BY24:BY25"/>
    <mergeCell ref="BS14:BX14"/>
    <mergeCell ref="BY14:BY16"/>
    <mergeCell ref="BS15:BS16"/>
    <mergeCell ref="BT15:BU15"/>
    <mergeCell ref="BV15:BX15"/>
    <mergeCell ref="BW16:BX16"/>
    <mergeCell ref="BS12:BY12"/>
    <mergeCell ref="BO32:BO33"/>
    <mergeCell ref="BP32:BP33"/>
    <mergeCell ref="BQ32:BQ33"/>
    <mergeCell ref="BR32:BR33"/>
    <mergeCell ref="BL12:BR12"/>
    <mergeCell ref="BL14:BQ14"/>
    <mergeCell ref="BR14:BR16"/>
    <mergeCell ref="BL15:BL16"/>
    <mergeCell ref="BM15:BN15"/>
    <mergeCell ref="BO15:BQ15"/>
    <mergeCell ref="BP16:BQ16"/>
    <mergeCell ref="BP17:BQ17"/>
    <mergeCell ref="BE12:BK12"/>
    <mergeCell ref="BO38:BO39"/>
    <mergeCell ref="BP38:BP39"/>
    <mergeCell ref="BQ38:BQ39"/>
    <mergeCell ref="BR38:BR39"/>
    <mergeCell ref="BO24:BO25"/>
    <mergeCell ref="BP24:BP25"/>
    <mergeCell ref="BQ24:BQ25"/>
    <mergeCell ref="BR24:BR25"/>
    <mergeCell ref="BO28:BO29"/>
    <mergeCell ref="BP28:BP29"/>
    <mergeCell ref="BQ28:BQ29"/>
    <mergeCell ref="BR28:BR29"/>
    <mergeCell ref="BA32:BA33"/>
    <mergeCell ref="BB32:BB33"/>
    <mergeCell ref="BC32:BC33"/>
    <mergeCell ref="BD32:BD33"/>
    <mergeCell ref="BH38:BH39"/>
    <mergeCell ref="BI38:BI39"/>
    <mergeCell ref="BJ38:BJ39"/>
    <mergeCell ref="BK38:BK39"/>
    <mergeCell ref="BH32:BH33"/>
    <mergeCell ref="BI32:BI33"/>
    <mergeCell ref="BJ32:BJ33"/>
    <mergeCell ref="BK32:BK33"/>
    <mergeCell ref="BD24:BD25"/>
    <mergeCell ref="BA28:BA29"/>
    <mergeCell ref="BB28:BB29"/>
    <mergeCell ref="BC28:BC29"/>
    <mergeCell ref="BD28:BD29"/>
    <mergeCell ref="BK24:BK25"/>
    <mergeCell ref="BE14:BJ14"/>
    <mergeCell ref="BK14:BK16"/>
    <mergeCell ref="BE15:BE16"/>
    <mergeCell ref="BF15:BG15"/>
    <mergeCell ref="BH15:BJ15"/>
    <mergeCell ref="BI16:BJ16"/>
    <mergeCell ref="BH28:BH29"/>
    <mergeCell ref="BI28:BI29"/>
    <mergeCell ref="BJ28:BJ29"/>
    <mergeCell ref="BK28:BK29"/>
    <mergeCell ref="BI17:BJ17"/>
    <mergeCell ref="BH24:BH25"/>
    <mergeCell ref="BI24:BI25"/>
    <mergeCell ref="BJ24:BJ25"/>
    <mergeCell ref="AV38:AV39"/>
    <mergeCell ref="AW38:AW39"/>
    <mergeCell ref="AX12:BD12"/>
    <mergeCell ref="AX14:BC14"/>
    <mergeCell ref="BD14:BD16"/>
    <mergeCell ref="AX15:AX16"/>
    <mergeCell ref="AY15:AZ15"/>
    <mergeCell ref="BA15:BC15"/>
    <mergeCell ref="BB16:BC16"/>
    <mergeCell ref="BB17:BC17"/>
    <mergeCell ref="BA24:BA25"/>
    <mergeCell ref="BB24:BB25"/>
    <mergeCell ref="AQ14:AV14"/>
    <mergeCell ref="AW14:AW16"/>
    <mergeCell ref="AQ15:AQ16"/>
    <mergeCell ref="AR15:AS15"/>
    <mergeCell ref="AT15:AV15"/>
    <mergeCell ref="AU16:AV16"/>
    <mergeCell ref="AQ12:AW12"/>
    <mergeCell ref="BA38:BA39"/>
    <mergeCell ref="BB38:BB39"/>
    <mergeCell ref="BC38:BC39"/>
    <mergeCell ref="BD38:BD39"/>
    <mergeCell ref="BC24:BC25"/>
    <mergeCell ref="AV28:AV29"/>
    <mergeCell ref="AW28:AW29"/>
    <mergeCell ref="AT32:AT33"/>
    <mergeCell ref="AU32:AU33"/>
    <mergeCell ref="AV32:AV33"/>
    <mergeCell ref="AW32:AW33"/>
    <mergeCell ref="AU17:AV17"/>
    <mergeCell ref="AT24:AT25"/>
    <mergeCell ref="AU24:AU25"/>
    <mergeCell ref="AV24:AV25"/>
    <mergeCell ref="AW24:AW25"/>
    <mergeCell ref="AG17:AH17"/>
    <mergeCell ref="AF24:AF25"/>
    <mergeCell ref="AG24:AG25"/>
    <mergeCell ref="AH24:AH25"/>
    <mergeCell ref="AC12:AI12"/>
    <mergeCell ref="AM28:AM29"/>
    <mergeCell ref="AN28:AN29"/>
    <mergeCell ref="AO28:AO29"/>
    <mergeCell ref="AP28:AP29"/>
    <mergeCell ref="AN17:AO17"/>
    <mergeCell ref="AM24:AM25"/>
    <mergeCell ref="AN24:AN25"/>
    <mergeCell ref="AO24:AO25"/>
    <mergeCell ref="AP24:AP25"/>
    <mergeCell ref="CH38:CH40"/>
    <mergeCell ref="V12:AB12"/>
    <mergeCell ref="V14:AA14"/>
    <mergeCell ref="AB14:AB16"/>
    <mergeCell ref="V15:V16"/>
    <mergeCell ref="W15:X15"/>
    <mergeCell ref="Y15:AA15"/>
    <mergeCell ref="Z16:AA16"/>
    <mergeCell ref="Z17:AA17"/>
    <mergeCell ref="Y24:Y25"/>
    <mergeCell ref="Z24:Z25"/>
    <mergeCell ref="AA24:AA25"/>
    <mergeCell ref="CH28:CH30"/>
    <mergeCell ref="CH24:CH26"/>
    <mergeCell ref="AJ14:AO14"/>
    <mergeCell ref="AP14:AP16"/>
    <mergeCell ref="AJ15:AJ16"/>
    <mergeCell ref="AK15:AL15"/>
    <mergeCell ref="AM15:AO15"/>
    <mergeCell ref="AN16:AO16"/>
    <mergeCell ref="AJ12:AP12"/>
    <mergeCell ref="AI32:AI33"/>
    <mergeCell ref="AF38:AF39"/>
    <mergeCell ref="AG38:AG39"/>
    <mergeCell ref="AN38:AN39"/>
    <mergeCell ref="AO38:AO39"/>
    <mergeCell ref="AP38:AP39"/>
    <mergeCell ref="AT38:AT39"/>
    <mergeCell ref="AU38:AU39"/>
    <mergeCell ref="AB24:AB25"/>
    <mergeCell ref="Y28:Y29"/>
    <mergeCell ref="Z28:Z29"/>
    <mergeCell ref="AA28:AA29"/>
    <mergeCell ref="AB28:AB29"/>
    <mergeCell ref="AH38:AH39"/>
    <mergeCell ref="AI38:AI39"/>
    <mergeCell ref="AI24:AI25"/>
    <mergeCell ref="AF28:AF29"/>
    <mergeCell ref="AG28:AG29"/>
    <mergeCell ref="AH28:AH29"/>
    <mergeCell ref="AI28:AI29"/>
    <mergeCell ref="AM32:AM33"/>
    <mergeCell ref="AN32:AN33"/>
    <mergeCell ref="AO32:AO33"/>
    <mergeCell ref="AP32:AP33"/>
    <mergeCell ref="AT28:AT29"/>
    <mergeCell ref="AU28:AU29"/>
    <mergeCell ref="R38:R39"/>
    <mergeCell ref="S38:S39"/>
    <mergeCell ref="T38:T39"/>
    <mergeCell ref="U38:U39"/>
    <mergeCell ref="Y38:Y39"/>
    <mergeCell ref="Z38:Z39"/>
    <mergeCell ref="AA38:AA39"/>
    <mergeCell ref="AB38:AB39"/>
    <mergeCell ref="AM38:AM39"/>
    <mergeCell ref="M44:CH44"/>
    <mergeCell ref="O21:CG21"/>
    <mergeCell ref="E22:E35"/>
    <mergeCell ref="I22:I35"/>
    <mergeCell ref="O22:CG22"/>
    <mergeCell ref="F23:F26"/>
    <mergeCell ref="J23:J26"/>
    <mergeCell ref="O23:CG23"/>
    <mergeCell ref="R24:R25"/>
    <mergeCell ref="S24:S25"/>
    <mergeCell ref="T24:T25"/>
    <mergeCell ref="F27:F30"/>
    <mergeCell ref="J27:J30"/>
    <mergeCell ref="O27:CG27"/>
    <mergeCell ref="R28:R29"/>
    <mergeCell ref="F31:F34"/>
    <mergeCell ref="J31:J34"/>
    <mergeCell ref="O31:CG31"/>
    <mergeCell ref="R32:R33"/>
    <mergeCell ref="S32:S33"/>
    <mergeCell ref="T32:T33"/>
    <mergeCell ref="U32:U33"/>
    <mergeCell ref="CH32:CH34"/>
    <mergeCell ref="Y32:Y33"/>
    <mergeCell ref="S17:T17"/>
    <mergeCell ref="A18:A42"/>
    <mergeCell ref="O18:CG18"/>
    <mergeCell ref="B19:B42"/>
    <mergeCell ref="O19:CG19"/>
    <mergeCell ref="C20:C42"/>
    <mergeCell ref="O20:CG20"/>
    <mergeCell ref="D21:D42"/>
    <mergeCell ref="U24:U25"/>
    <mergeCell ref="S28:S29"/>
    <mergeCell ref="T28:T29"/>
    <mergeCell ref="U28:U29"/>
    <mergeCell ref="E36:E41"/>
    <mergeCell ref="I36:I41"/>
    <mergeCell ref="O36:CG36"/>
    <mergeCell ref="F37:F40"/>
    <mergeCell ref="Z32:Z33"/>
    <mergeCell ref="AA32:AA33"/>
    <mergeCell ref="AB32:AB33"/>
    <mergeCell ref="AF32:AF33"/>
    <mergeCell ref="AG32:AG33"/>
    <mergeCell ref="AH32:AH33"/>
    <mergeCell ref="J37:J40"/>
    <mergeCell ref="O37:CG37"/>
    <mergeCell ref="L11:M11"/>
    <mergeCell ref="L5:T5"/>
    <mergeCell ref="O7:T7"/>
    <mergeCell ref="O8:T8"/>
    <mergeCell ref="O9:T9"/>
    <mergeCell ref="O10:T10"/>
    <mergeCell ref="O12:U12"/>
    <mergeCell ref="L13:CG13"/>
    <mergeCell ref="CH13:CH16"/>
    <mergeCell ref="L14:L16"/>
    <mergeCell ref="M14:M16"/>
    <mergeCell ref="O14:T14"/>
    <mergeCell ref="U14:U16"/>
    <mergeCell ref="CG14:CG16"/>
    <mergeCell ref="O15:O16"/>
    <mergeCell ref="P15:Q15"/>
    <mergeCell ref="R15:T15"/>
    <mergeCell ref="S16:T16"/>
    <mergeCell ref="AC14:AH14"/>
    <mergeCell ref="AI14:AI16"/>
    <mergeCell ref="AC15:AC16"/>
    <mergeCell ref="AD15:AE15"/>
    <mergeCell ref="AF15:AH15"/>
    <mergeCell ref="AG16:AH16"/>
  </mergeCells>
  <dataValidations count="11">
    <dataValidation allowBlank="1" sqref="WYE983076:WYP983082 LS65572:MD65578 VO65572:VZ65578 AFK65572:AFV65578 APG65572:APR65578 AZC65572:AZN65578 BIY65572:BJJ65578 BSU65572:BTF65578 CCQ65572:CDB65578 CMM65572:CMX65578 CWI65572:CWT65578 DGE65572:DGP65578 DQA65572:DQL65578 DZW65572:EAH65578 EJS65572:EKD65578 ETO65572:ETZ65578 FDK65572:FDV65578 FNG65572:FNR65578 FXC65572:FXN65578 GGY65572:GHJ65578 GQU65572:GRF65578 HAQ65572:HBB65578 HKM65572:HKX65578 HUI65572:HUT65578 IEE65572:IEP65578 IOA65572:IOL65578 IXW65572:IYH65578 JHS65572:JID65578 JRO65572:JRZ65578 KBK65572:KBV65578 KLG65572:KLR65578 KVC65572:KVN65578 LEY65572:LFJ65578 LOU65572:LPF65578 LYQ65572:LZB65578 MIM65572:MIX65578 MSI65572:MST65578 NCE65572:NCP65578 NMA65572:NML65578 NVW65572:NWH65578 OFS65572:OGD65578 OPO65572:OPZ65578 OZK65572:OZV65578 PJG65572:PJR65578 PTC65572:PTN65578 QCY65572:QDJ65578 QMU65572:QNF65578 QWQ65572:QXB65578 RGM65572:RGX65578 RQI65572:RQT65578 SAE65572:SAP65578 SKA65572:SKL65578 STW65572:SUH65578 TDS65572:TED65578 TNO65572:TNZ65578 TXK65572:TXV65578 UHG65572:UHR65578 URC65572:URN65578 VAY65572:VBJ65578 VKU65572:VLF65578 VUQ65572:VVB65578 WEM65572:WEX65578 WOI65572:WOT65578 WYE65572:WYP65578 LS131108:MD131114 VO131108:VZ131114 AFK131108:AFV131114 APG131108:APR131114 AZC131108:AZN131114 BIY131108:BJJ131114 BSU131108:BTF131114 CCQ131108:CDB131114 CMM131108:CMX131114 CWI131108:CWT131114 DGE131108:DGP131114 DQA131108:DQL131114 DZW131108:EAH131114 EJS131108:EKD131114 ETO131108:ETZ131114 FDK131108:FDV131114 FNG131108:FNR131114 FXC131108:FXN131114 GGY131108:GHJ131114 GQU131108:GRF131114 HAQ131108:HBB131114 HKM131108:HKX131114 HUI131108:HUT131114 IEE131108:IEP131114 IOA131108:IOL131114 IXW131108:IYH131114 JHS131108:JID131114 JRO131108:JRZ131114 KBK131108:KBV131114 KLG131108:KLR131114 KVC131108:KVN131114 LEY131108:LFJ131114 LOU131108:LPF131114 LYQ131108:LZB131114 MIM131108:MIX131114 MSI131108:MST131114 NCE131108:NCP131114 NMA131108:NML131114 NVW131108:NWH131114 OFS131108:OGD131114 OPO131108:OPZ131114 OZK131108:OZV131114 PJG131108:PJR131114 PTC131108:PTN131114 QCY131108:QDJ131114 QMU131108:QNF131114 QWQ131108:QXB131114 RGM131108:RGX131114 RQI131108:RQT131114 SAE131108:SAP131114 SKA131108:SKL131114 STW131108:SUH131114 TDS131108:TED131114 TNO131108:TNZ131114 TXK131108:TXV131114 UHG131108:UHR131114 URC131108:URN131114 VAY131108:VBJ131114 VKU131108:VLF131114 VUQ131108:VVB131114 WEM131108:WEX131114 WOI131108:WOT131114 WYE131108:WYP131114 LS196644:MD196650 VO196644:VZ196650 AFK196644:AFV196650 APG196644:APR196650 AZC196644:AZN196650 BIY196644:BJJ196650 BSU196644:BTF196650 CCQ196644:CDB196650 CMM196644:CMX196650 CWI196644:CWT196650 DGE196644:DGP196650 DQA196644:DQL196650 DZW196644:EAH196650 EJS196644:EKD196650 ETO196644:ETZ196650 FDK196644:FDV196650 FNG196644:FNR196650 FXC196644:FXN196650 GGY196644:GHJ196650 GQU196644:GRF196650 HAQ196644:HBB196650 HKM196644:HKX196650 HUI196644:HUT196650 IEE196644:IEP196650 IOA196644:IOL196650 IXW196644:IYH196650 JHS196644:JID196650 JRO196644:JRZ196650 KBK196644:KBV196650 KLG196644:KLR196650 KVC196644:KVN196650 LEY196644:LFJ196650 LOU196644:LPF196650 LYQ196644:LZB196650 MIM196644:MIX196650 MSI196644:MST196650 NCE196644:NCP196650 NMA196644:NML196650 NVW196644:NWH196650 OFS196644:OGD196650 OPO196644:OPZ196650 OZK196644:OZV196650 PJG196644:PJR196650 PTC196644:PTN196650 QCY196644:QDJ196650 QMU196644:QNF196650 QWQ196644:QXB196650 RGM196644:RGX196650 RQI196644:RQT196650 SAE196644:SAP196650 SKA196644:SKL196650 STW196644:SUH196650 TDS196644:TED196650 TNO196644:TNZ196650 TXK196644:TXV196650 UHG196644:UHR196650 URC196644:URN196650 VAY196644:VBJ196650 VKU196644:VLF196650 VUQ196644:VVB196650 WEM196644:WEX196650 WOI196644:WOT196650 WYE196644:WYP196650 LS262180:MD262186 VO262180:VZ262186 AFK262180:AFV262186 APG262180:APR262186 AZC262180:AZN262186 BIY262180:BJJ262186 BSU262180:BTF262186 CCQ262180:CDB262186 CMM262180:CMX262186 CWI262180:CWT262186 DGE262180:DGP262186 DQA262180:DQL262186 DZW262180:EAH262186 EJS262180:EKD262186 ETO262180:ETZ262186 FDK262180:FDV262186 FNG262180:FNR262186 FXC262180:FXN262186 GGY262180:GHJ262186 GQU262180:GRF262186 HAQ262180:HBB262186 HKM262180:HKX262186 HUI262180:HUT262186 IEE262180:IEP262186 IOA262180:IOL262186 IXW262180:IYH262186 JHS262180:JID262186 JRO262180:JRZ262186 KBK262180:KBV262186 KLG262180:KLR262186 KVC262180:KVN262186 LEY262180:LFJ262186 LOU262180:LPF262186 LYQ262180:LZB262186 MIM262180:MIX262186 MSI262180:MST262186 NCE262180:NCP262186 NMA262180:NML262186 NVW262180:NWH262186 OFS262180:OGD262186 OPO262180:OPZ262186 OZK262180:OZV262186 PJG262180:PJR262186 PTC262180:PTN262186 QCY262180:QDJ262186 QMU262180:QNF262186 QWQ262180:QXB262186 RGM262180:RGX262186 RQI262180:RQT262186 SAE262180:SAP262186 SKA262180:SKL262186 STW262180:SUH262186 TDS262180:TED262186 TNO262180:TNZ262186 TXK262180:TXV262186 UHG262180:UHR262186 URC262180:URN262186 VAY262180:VBJ262186 VKU262180:VLF262186 VUQ262180:VVB262186 WEM262180:WEX262186 WOI262180:WOT262186 WYE262180:WYP262186 LS327716:MD327722 VO327716:VZ327722 AFK327716:AFV327722 APG327716:APR327722 AZC327716:AZN327722 BIY327716:BJJ327722 BSU327716:BTF327722 CCQ327716:CDB327722 CMM327716:CMX327722 CWI327716:CWT327722 DGE327716:DGP327722 DQA327716:DQL327722 DZW327716:EAH327722 EJS327716:EKD327722 ETO327716:ETZ327722 FDK327716:FDV327722 FNG327716:FNR327722 FXC327716:FXN327722 GGY327716:GHJ327722 GQU327716:GRF327722 HAQ327716:HBB327722 HKM327716:HKX327722 HUI327716:HUT327722 IEE327716:IEP327722 IOA327716:IOL327722 IXW327716:IYH327722 JHS327716:JID327722 JRO327716:JRZ327722 KBK327716:KBV327722 KLG327716:KLR327722 KVC327716:KVN327722 LEY327716:LFJ327722 LOU327716:LPF327722 LYQ327716:LZB327722 MIM327716:MIX327722 MSI327716:MST327722 NCE327716:NCP327722 NMA327716:NML327722 NVW327716:NWH327722 OFS327716:OGD327722 OPO327716:OPZ327722 OZK327716:OZV327722 PJG327716:PJR327722 PTC327716:PTN327722 QCY327716:QDJ327722 QMU327716:QNF327722 QWQ327716:QXB327722 RGM327716:RGX327722 RQI327716:RQT327722 SAE327716:SAP327722 SKA327716:SKL327722 STW327716:SUH327722 TDS327716:TED327722 TNO327716:TNZ327722 TXK327716:TXV327722 UHG327716:UHR327722 URC327716:URN327722 VAY327716:VBJ327722 VKU327716:VLF327722 VUQ327716:VVB327722 WEM327716:WEX327722 WOI327716:WOT327722 WYE327716:WYP327722 LS393252:MD393258 VO393252:VZ393258 AFK393252:AFV393258 APG393252:APR393258 AZC393252:AZN393258 BIY393252:BJJ393258 BSU393252:BTF393258 CCQ393252:CDB393258 CMM393252:CMX393258 CWI393252:CWT393258 DGE393252:DGP393258 DQA393252:DQL393258 DZW393252:EAH393258 EJS393252:EKD393258 ETO393252:ETZ393258 FDK393252:FDV393258 FNG393252:FNR393258 FXC393252:FXN393258 GGY393252:GHJ393258 GQU393252:GRF393258 HAQ393252:HBB393258 HKM393252:HKX393258 HUI393252:HUT393258 IEE393252:IEP393258 IOA393252:IOL393258 IXW393252:IYH393258 JHS393252:JID393258 JRO393252:JRZ393258 KBK393252:KBV393258 KLG393252:KLR393258 KVC393252:KVN393258 LEY393252:LFJ393258 LOU393252:LPF393258 LYQ393252:LZB393258 MIM393252:MIX393258 MSI393252:MST393258 NCE393252:NCP393258 NMA393252:NML393258 NVW393252:NWH393258 OFS393252:OGD393258 OPO393252:OPZ393258 OZK393252:OZV393258 PJG393252:PJR393258 PTC393252:PTN393258 QCY393252:QDJ393258 QMU393252:QNF393258 QWQ393252:QXB393258 RGM393252:RGX393258 RQI393252:RQT393258 SAE393252:SAP393258 SKA393252:SKL393258 STW393252:SUH393258 TDS393252:TED393258 TNO393252:TNZ393258 TXK393252:TXV393258 UHG393252:UHR393258 URC393252:URN393258 VAY393252:VBJ393258 VKU393252:VLF393258 VUQ393252:VVB393258 WEM393252:WEX393258 WOI393252:WOT393258 WYE393252:WYP393258 LS458788:MD458794 VO458788:VZ458794 AFK458788:AFV458794 APG458788:APR458794 AZC458788:AZN458794 BIY458788:BJJ458794 BSU458788:BTF458794 CCQ458788:CDB458794 CMM458788:CMX458794 CWI458788:CWT458794 DGE458788:DGP458794 DQA458788:DQL458794 DZW458788:EAH458794 EJS458788:EKD458794 ETO458788:ETZ458794 FDK458788:FDV458794 FNG458788:FNR458794 FXC458788:FXN458794 GGY458788:GHJ458794 GQU458788:GRF458794 HAQ458788:HBB458794 HKM458788:HKX458794 HUI458788:HUT458794 IEE458788:IEP458794 IOA458788:IOL458794 IXW458788:IYH458794 JHS458788:JID458794 JRO458788:JRZ458794 KBK458788:KBV458794 KLG458788:KLR458794 KVC458788:KVN458794 LEY458788:LFJ458794 LOU458788:LPF458794 LYQ458788:LZB458794 MIM458788:MIX458794 MSI458788:MST458794 NCE458788:NCP458794 NMA458788:NML458794 NVW458788:NWH458794 OFS458788:OGD458794 OPO458788:OPZ458794 OZK458788:OZV458794 PJG458788:PJR458794 PTC458788:PTN458794 QCY458788:QDJ458794 QMU458788:QNF458794 QWQ458788:QXB458794 RGM458788:RGX458794 RQI458788:RQT458794 SAE458788:SAP458794 SKA458788:SKL458794 STW458788:SUH458794 TDS458788:TED458794 TNO458788:TNZ458794 TXK458788:TXV458794 UHG458788:UHR458794 URC458788:URN458794 VAY458788:VBJ458794 VKU458788:VLF458794 VUQ458788:VVB458794 WEM458788:WEX458794 WOI458788:WOT458794 WYE458788:WYP458794 LS524324:MD524330 VO524324:VZ524330 AFK524324:AFV524330 APG524324:APR524330 AZC524324:AZN524330 BIY524324:BJJ524330 BSU524324:BTF524330 CCQ524324:CDB524330 CMM524324:CMX524330 CWI524324:CWT524330 DGE524324:DGP524330 DQA524324:DQL524330 DZW524324:EAH524330 EJS524324:EKD524330 ETO524324:ETZ524330 FDK524324:FDV524330 FNG524324:FNR524330 FXC524324:FXN524330 GGY524324:GHJ524330 GQU524324:GRF524330 HAQ524324:HBB524330 HKM524324:HKX524330 HUI524324:HUT524330 IEE524324:IEP524330 IOA524324:IOL524330 IXW524324:IYH524330 JHS524324:JID524330 JRO524324:JRZ524330 KBK524324:KBV524330 KLG524324:KLR524330 KVC524324:KVN524330 LEY524324:LFJ524330 LOU524324:LPF524330 LYQ524324:LZB524330 MIM524324:MIX524330 MSI524324:MST524330 NCE524324:NCP524330 NMA524324:NML524330 NVW524324:NWH524330 OFS524324:OGD524330 OPO524324:OPZ524330 OZK524324:OZV524330 PJG524324:PJR524330 PTC524324:PTN524330 QCY524324:QDJ524330 QMU524324:QNF524330 QWQ524324:QXB524330 RGM524324:RGX524330 RQI524324:RQT524330 SAE524324:SAP524330 SKA524324:SKL524330 STW524324:SUH524330 TDS524324:TED524330 TNO524324:TNZ524330 TXK524324:TXV524330 UHG524324:UHR524330 URC524324:URN524330 VAY524324:VBJ524330 VKU524324:VLF524330 VUQ524324:VVB524330 WEM524324:WEX524330 WOI524324:WOT524330 WYE524324:WYP524330 LS589860:MD589866 VO589860:VZ589866 AFK589860:AFV589866 APG589860:APR589866 AZC589860:AZN589866 BIY589860:BJJ589866 BSU589860:BTF589866 CCQ589860:CDB589866 CMM589860:CMX589866 CWI589860:CWT589866 DGE589860:DGP589866 DQA589860:DQL589866 DZW589860:EAH589866 EJS589860:EKD589866 ETO589860:ETZ589866 FDK589860:FDV589866 FNG589860:FNR589866 FXC589860:FXN589866 GGY589860:GHJ589866 GQU589860:GRF589866 HAQ589860:HBB589866 HKM589860:HKX589866 HUI589860:HUT589866 IEE589860:IEP589866 IOA589860:IOL589866 IXW589860:IYH589866 JHS589860:JID589866 JRO589860:JRZ589866 KBK589860:KBV589866 KLG589860:KLR589866 KVC589860:KVN589866 LEY589860:LFJ589866 LOU589860:LPF589866 LYQ589860:LZB589866 MIM589860:MIX589866 MSI589860:MST589866 NCE589860:NCP589866 NMA589860:NML589866 NVW589860:NWH589866 OFS589860:OGD589866 OPO589860:OPZ589866 OZK589860:OZV589866 PJG589860:PJR589866 PTC589860:PTN589866 QCY589860:QDJ589866 QMU589860:QNF589866 QWQ589860:QXB589866 RGM589860:RGX589866 RQI589860:RQT589866 SAE589860:SAP589866 SKA589860:SKL589866 STW589860:SUH589866 TDS589860:TED589866 TNO589860:TNZ589866 TXK589860:TXV589866 UHG589860:UHR589866 URC589860:URN589866 VAY589860:VBJ589866 VKU589860:VLF589866 VUQ589860:VVB589866 WEM589860:WEX589866 WOI589860:WOT589866 WYE589860:WYP589866 LS655396:MD655402 VO655396:VZ655402 AFK655396:AFV655402 APG655396:APR655402 AZC655396:AZN655402 BIY655396:BJJ655402 BSU655396:BTF655402 CCQ655396:CDB655402 CMM655396:CMX655402 CWI655396:CWT655402 DGE655396:DGP655402 DQA655396:DQL655402 DZW655396:EAH655402 EJS655396:EKD655402 ETO655396:ETZ655402 FDK655396:FDV655402 FNG655396:FNR655402 FXC655396:FXN655402 GGY655396:GHJ655402 GQU655396:GRF655402 HAQ655396:HBB655402 HKM655396:HKX655402 HUI655396:HUT655402 IEE655396:IEP655402 IOA655396:IOL655402 IXW655396:IYH655402 JHS655396:JID655402 JRO655396:JRZ655402 KBK655396:KBV655402 KLG655396:KLR655402 KVC655396:KVN655402 LEY655396:LFJ655402 LOU655396:LPF655402 LYQ655396:LZB655402 MIM655396:MIX655402 MSI655396:MST655402 NCE655396:NCP655402 NMA655396:NML655402 NVW655396:NWH655402 OFS655396:OGD655402 OPO655396:OPZ655402 OZK655396:OZV655402 PJG655396:PJR655402 PTC655396:PTN655402 QCY655396:QDJ655402 QMU655396:QNF655402 QWQ655396:QXB655402 RGM655396:RGX655402 RQI655396:RQT655402 SAE655396:SAP655402 SKA655396:SKL655402 STW655396:SUH655402 TDS655396:TED655402 TNO655396:TNZ655402 TXK655396:TXV655402 UHG655396:UHR655402 URC655396:URN655402 VAY655396:VBJ655402 VKU655396:VLF655402 VUQ655396:VVB655402 WEM655396:WEX655402 WOI655396:WOT655402 WYE655396:WYP655402 LS720932:MD720938 VO720932:VZ720938 AFK720932:AFV720938 APG720932:APR720938 AZC720932:AZN720938 BIY720932:BJJ720938 BSU720932:BTF720938 CCQ720932:CDB720938 CMM720932:CMX720938 CWI720932:CWT720938 DGE720932:DGP720938 DQA720932:DQL720938 DZW720932:EAH720938 EJS720932:EKD720938 ETO720932:ETZ720938 FDK720932:FDV720938 FNG720932:FNR720938 FXC720932:FXN720938 GGY720932:GHJ720938 GQU720932:GRF720938 HAQ720932:HBB720938 HKM720932:HKX720938 HUI720932:HUT720938 IEE720932:IEP720938 IOA720932:IOL720938 IXW720932:IYH720938 JHS720932:JID720938 JRO720932:JRZ720938 KBK720932:KBV720938 KLG720932:KLR720938 KVC720932:KVN720938 LEY720932:LFJ720938 LOU720932:LPF720938 LYQ720932:LZB720938 MIM720932:MIX720938 MSI720932:MST720938 NCE720932:NCP720938 NMA720932:NML720938 NVW720932:NWH720938 OFS720932:OGD720938 OPO720932:OPZ720938 OZK720932:OZV720938 PJG720932:PJR720938 PTC720932:PTN720938 QCY720932:QDJ720938 QMU720932:QNF720938 QWQ720932:QXB720938 RGM720932:RGX720938 RQI720932:RQT720938 SAE720932:SAP720938 SKA720932:SKL720938 STW720932:SUH720938 TDS720932:TED720938 TNO720932:TNZ720938 TXK720932:TXV720938 UHG720932:UHR720938 URC720932:URN720938 VAY720932:VBJ720938 VKU720932:VLF720938 VUQ720932:VVB720938 WEM720932:WEX720938 WOI720932:WOT720938 WYE720932:WYP720938 LS786468:MD786474 VO786468:VZ786474 AFK786468:AFV786474 APG786468:APR786474 AZC786468:AZN786474 BIY786468:BJJ786474 BSU786468:BTF786474 CCQ786468:CDB786474 CMM786468:CMX786474 CWI786468:CWT786474 DGE786468:DGP786474 DQA786468:DQL786474 DZW786468:EAH786474 EJS786468:EKD786474 ETO786468:ETZ786474 FDK786468:FDV786474 FNG786468:FNR786474 FXC786468:FXN786474 GGY786468:GHJ786474 GQU786468:GRF786474 HAQ786468:HBB786474 HKM786468:HKX786474 HUI786468:HUT786474 IEE786468:IEP786474 IOA786468:IOL786474 IXW786468:IYH786474 JHS786468:JID786474 JRO786468:JRZ786474 KBK786468:KBV786474 KLG786468:KLR786474 KVC786468:KVN786474 LEY786468:LFJ786474 LOU786468:LPF786474 LYQ786468:LZB786474 MIM786468:MIX786474 MSI786468:MST786474 NCE786468:NCP786474 NMA786468:NML786474 NVW786468:NWH786474 OFS786468:OGD786474 OPO786468:OPZ786474 OZK786468:OZV786474 PJG786468:PJR786474 PTC786468:PTN786474 QCY786468:QDJ786474 QMU786468:QNF786474 QWQ786468:QXB786474 RGM786468:RGX786474 RQI786468:RQT786474 SAE786468:SAP786474 SKA786468:SKL786474 STW786468:SUH786474 TDS786468:TED786474 TNO786468:TNZ786474 TXK786468:TXV786474 UHG786468:UHR786474 URC786468:URN786474 VAY786468:VBJ786474 VKU786468:VLF786474 VUQ786468:VVB786474 WEM786468:WEX786474 WOI786468:WOT786474 WYE786468:WYP786474 LS852004:MD852010 VO852004:VZ852010 AFK852004:AFV852010 APG852004:APR852010 AZC852004:AZN852010 BIY852004:BJJ852010 BSU852004:BTF852010 CCQ852004:CDB852010 CMM852004:CMX852010 CWI852004:CWT852010 DGE852004:DGP852010 DQA852004:DQL852010 DZW852004:EAH852010 EJS852004:EKD852010 ETO852004:ETZ852010 FDK852004:FDV852010 FNG852004:FNR852010 FXC852004:FXN852010 GGY852004:GHJ852010 GQU852004:GRF852010 HAQ852004:HBB852010 HKM852004:HKX852010 HUI852004:HUT852010 IEE852004:IEP852010 IOA852004:IOL852010 IXW852004:IYH852010 JHS852004:JID852010 JRO852004:JRZ852010 KBK852004:KBV852010 KLG852004:KLR852010 KVC852004:KVN852010 LEY852004:LFJ852010 LOU852004:LPF852010 LYQ852004:LZB852010 MIM852004:MIX852010 MSI852004:MST852010 NCE852004:NCP852010 NMA852004:NML852010 NVW852004:NWH852010 OFS852004:OGD852010 OPO852004:OPZ852010 OZK852004:OZV852010 PJG852004:PJR852010 PTC852004:PTN852010 QCY852004:QDJ852010 QMU852004:QNF852010 QWQ852004:QXB852010 RGM852004:RGX852010 RQI852004:RQT852010 SAE852004:SAP852010 SKA852004:SKL852010 STW852004:SUH852010 TDS852004:TED852010 TNO852004:TNZ852010 TXK852004:TXV852010 UHG852004:UHR852010 URC852004:URN852010 VAY852004:VBJ852010 VKU852004:VLF852010 VUQ852004:VVB852010 WEM852004:WEX852010 WOI852004:WOT852010 WYE852004:WYP852010 LS917540:MD917546 VO917540:VZ917546 AFK917540:AFV917546 APG917540:APR917546 AZC917540:AZN917546 BIY917540:BJJ917546 BSU917540:BTF917546 CCQ917540:CDB917546 CMM917540:CMX917546 CWI917540:CWT917546 DGE917540:DGP917546 DQA917540:DQL917546 DZW917540:EAH917546 EJS917540:EKD917546 ETO917540:ETZ917546 FDK917540:FDV917546 FNG917540:FNR917546 FXC917540:FXN917546 GGY917540:GHJ917546 GQU917540:GRF917546 HAQ917540:HBB917546 HKM917540:HKX917546 HUI917540:HUT917546 IEE917540:IEP917546 IOA917540:IOL917546 IXW917540:IYH917546 JHS917540:JID917546 JRO917540:JRZ917546 KBK917540:KBV917546 KLG917540:KLR917546 KVC917540:KVN917546 LEY917540:LFJ917546 LOU917540:LPF917546 LYQ917540:LZB917546 MIM917540:MIX917546 MSI917540:MST917546 NCE917540:NCP917546 NMA917540:NML917546 NVW917540:NWH917546 OFS917540:OGD917546 OPO917540:OPZ917546 OZK917540:OZV917546 PJG917540:PJR917546 PTC917540:PTN917546 QCY917540:QDJ917546 QMU917540:QNF917546 QWQ917540:QXB917546 RGM917540:RGX917546 RQI917540:RQT917546 SAE917540:SAP917546 SKA917540:SKL917546 STW917540:SUH917546 TDS917540:TED917546 TNO917540:TNZ917546 TXK917540:TXV917546 UHG917540:UHR917546 URC917540:URN917546 VAY917540:VBJ917546 VKU917540:VLF917546 VUQ917540:VVB917546 WEM917540:WEX917546 WOI917540:WOT917546 WYE917540:WYP917546 LS983076:MD983082 VO983076:VZ983082 AFK983076:AFV983082 APG983076:APR983082 AZC983076:AZN983082 BIY983076:BJJ983082 BSU983076:BTF983082 CCQ983076:CDB983082 CMM983076:CMX983082 CWI983076:CWT983082 DGE983076:DGP983082 DQA983076:DQL983082 DZW983076:EAH983082 EJS983076:EKD983082 ETO983076:ETZ983082 FDK983076:FDV983082 FNG983076:FNR983082 FXC983076:FXN983082 GGY983076:GHJ983082 GQU983076:GRF983082 HAQ983076:HBB983082 HKM983076:HKX983082 HUI983076:HUT983082 IEE983076:IEP983082 IOA983076:IOL983082 IXW983076:IYH983082 JHS983076:JID983082 JRO983076:JRZ983082 KBK983076:KBV983082 KLG983076:KLR983082 KVC983076:KVN983082 LEY983076:LFJ983082 LOU983076:LPF983082 LYQ983076:LZB983082 MIM983076:MIX983082 MSI983076:MST983082 NCE983076:NCP983082 NMA983076:NML983082 NVW983076:NWH983082 OFS983076:OGD983082 OPO983076:OPZ983082 OZK983076:OZV983082 PJG983076:PJR983082 PTC983076:PTN983082 QCY983076:QDJ983082 QMU983076:QNF983082 QWQ983076:QXB983082 RGM983076:RGX983082 RQI983076:RQT983082 SAE983076:SAP983082 SKA983076:SKL983082 STW983076:SUH983082 TDS983076:TED983082 TNO983076:TNZ983082 TXK983076:TXV983082 UHG983076:UHR983082 URC983076:URN983082 VAY983076:VBJ983082 VKU983076:VLF983082 VUQ983076:VVB983082 WEM983076:WEX983082 WOI983076:WOT983082 VO40:VZ42 LS40:MD42 WYE40:WYP42 WOI40:WOT42 WEM40:WEX42 VUQ40:VVB42 VKU40:VLF42 VAY40:VBJ42 URC40:URN42 UHG40:UHR42 TXK40:TXV42 TNO40:TNZ42 TDS40:TED42 STW40:SUH42 SKA40:SKL42 SAE40:SAP42 RQI40:RQT42 RGM40:RGX42 QWQ40:QXB42 QMU40:QNF42 QCY40:QDJ42 PTC40:PTN42 PJG40:PJR42 OZK40:OZV42 OPO40:OPZ42 OFS40:OGD42 NVW40:NWH42 NMA40:NML42 NCE40:NCP42 MSI40:MST42 MIM40:MIX42 LYQ40:LZB42 LOU40:LPF42 LEY40:LFJ42 KVC40:KVN42 KLG40:KLR42 KBK40:KBV42 JRO40:JRZ42 JHS40:JID42 IXW40:IYH42 IOA40:IOL42 IEE40:IEP42 HUI40:HUT42 HKM40:HKX42 HAQ40:HBB42 GQU40:GRF42 GGY40:GHJ42 FXC40:FXN42 FNG40:FNR42 FDK40:FDV42 ETO40:ETZ42 EJS40:EKD42 DZW40:EAH42 DQA40:DQL42 DGE40:DGP42 CWI40:CWT42 CMM40:CMX42 CCQ40:CDB42 BSU40:BTF42 BIY40:BJJ42 AZC40:AZN42 APG40:APR42 AFK40:AFV42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CG35:CH35 APG30:APR30 AZC30:AZN30 BIY30:BJJ30 BSU30:BTF30 CCQ30:CDB30 CMM30:CMX30 CWI30:CWT30 DGE30:DGP30 DQA30:DQL30 DZW30:EAH30 EJS30:EKD30 ETO30:ETZ30 FDK30:FDV30 FNG30:FNR30 FXC30:FXN30 GGY30:GHJ30 GQU30:GRF30 HAQ30:HBB30 HKM30:HKX30 HUI30:HUT30 IEE30:IEP30 IOA30:IOL30 IXW30:IYH30 JHS30:JID30 JRO30:JRZ30 KBK30:KBV30 KLG30:KLR30 KVC30:KVN30 LEY30:LFJ30 LOU30:LPF30 LYQ30:LZB30 MIM30:MIX30 MSI30:MST30 NCE30:NCP30 NMA30:NML30 NVW30:NWH30 OFS30:OGD30 OPO30:OPZ30 OZK30:OZV30 PJG30:PJR30 PTC30:PTN30 QCY30:QDJ30 QMU30:QNF30 QWQ30:QXB30 RGM30:RGX30 RQI30:RQT30 SAE30:SAP30 SKA30:SKL30 STW30:SUH30 TDS30:TED30 TNO30:TNZ30 TXK30:TXV30 UHG30:UHR30 URC30:URN30 VAY30:VBJ30 VKU30:VLF30 VUQ30:VVB30 WEM30:WEX30 WOI30:WOT30 WYE30:WYP30 LS30:MD30 VO30:VZ30 AFK30:AFV30 CG41:CH42 AFK34:AFV35 APG34:APR35 AZC34:AZN35 BIY34:BJJ35 BSU34:BTF35 CCQ34:CDB35 CMM34:CMX35 CWI34:CWT35 DGE34:DGP35 DQA34:DQL35 DZW34:EAH35 EJS34:EKD35 ETO34:ETZ35 FDK34:FDV35 FNG34:FNR35 FXC34:FXN35 GGY34:GHJ35 GQU34:GRF35 HAQ34:HBB35 HKM34:HKX35 HUI34:HUT35 IEE34:IEP35 IOA34:IOL35 IXW34:IYH35 JHS34:JID35 JRO34:JRZ35 KBK34:KBV35 KLG34:KLR35 KVC34:KVN35 LEY34:LFJ35 LOU34:LPF35 LYQ34:LZB35 MIM34:MIX35 MSI34:MST35 NCE34:NCP35 NMA34:NML35 NVW34:NWH35 OFS34:OGD35 OPO34:OPZ35 OZK34:OZV35 PJG34:PJR35 PTC34:PTN35 QCY34:QDJ35 QMU34:QNF35 QWQ34:QXB35 RGM34:RGX35 RQI34:RQT35 SAE34:SAP35 SKA34:SKL35 STW34:SUH35 TDS34:TED35 TNO34:TNZ35 TXK34:TXV35 UHG34:UHR35 URC34:URN35 VAY34:VBJ35 VKU34:VLF35 VUQ34:VVB35 WEM34:WEX35 WOI34:WOT35 WYE34:WYP35 LS34:MD35 VO34:VZ35 CG40 CG34 L34:CF35 L26:CG26 L30:CG30 L65572:CH65578 L983076:CH983082 L917540:CH917546 L852004:CH852010 L786468:CH786474 L720932:CH720938 L655396:CH655402 L589860:CH589866 L524324:CH524330 L458788:CH458794 L393252:CH393258 L327716:CH327722 L262180:CH262186 L196644:CH196650 L131108:CH131114 L40:CF42"/>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71 LX65571 VT65571 AFP65571 APL65571 AZH65571 BJD65571 BSZ65571 CCV65571 CMR65571 CWN65571 DGJ65571 DQF65571 EAB65571 EJX65571 ETT65571 FDP65571 FNL65571 FXH65571 GHD65571 GQZ65571 HAV65571 HKR65571 HUN65571 IEJ65571 IOF65571 IYB65571 JHX65571 JRT65571 KBP65571 KLL65571 KVH65571 LFD65571 LOZ65571 LYV65571 MIR65571 MSN65571 NCJ65571 NMF65571 NWB65571 OFX65571 OPT65571 OZP65571 PJL65571 PTH65571 QDD65571 QMZ65571 QWV65571 RGR65571 RQN65571 SAJ65571 SKF65571 SUB65571 TDX65571 TNT65571 TXP65571 UHL65571 URH65571 VBD65571 VKZ65571 VUV65571 WER65571 WON65571 WYJ65571 Q131107 LX131107 VT131107 AFP131107 APL131107 AZH131107 BJD131107 BSZ131107 CCV131107 CMR131107 CWN131107 DGJ131107 DQF131107 EAB131107 EJX131107 ETT131107 FDP131107 FNL131107 FXH131107 GHD131107 GQZ131107 HAV131107 HKR131107 HUN131107 IEJ131107 IOF131107 IYB131107 JHX131107 JRT131107 KBP131107 KLL131107 KVH131107 LFD131107 LOZ131107 LYV131107 MIR131107 MSN131107 NCJ131107 NMF131107 NWB131107 OFX131107 OPT131107 OZP131107 PJL131107 PTH131107 QDD131107 QMZ131107 QWV131107 RGR131107 RQN131107 SAJ131107 SKF131107 SUB131107 TDX131107 TNT131107 TXP131107 UHL131107 URH131107 VBD131107 VKZ131107 VUV131107 WER131107 WON131107 WYJ131107 Q196643 LX196643 VT196643 AFP196643 APL196643 AZH196643 BJD196643 BSZ196643 CCV196643 CMR196643 CWN196643 DGJ196643 DQF196643 EAB196643 EJX196643 ETT196643 FDP196643 FNL196643 FXH196643 GHD196643 GQZ196643 HAV196643 HKR196643 HUN196643 IEJ196643 IOF196643 IYB196643 JHX196643 JRT196643 KBP196643 KLL196643 KVH196643 LFD196643 LOZ196643 LYV196643 MIR196643 MSN196643 NCJ196643 NMF196643 NWB196643 OFX196643 OPT196643 OZP196643 PJL196643 PTH196643 QDD196643 QMZ196643 QWV196643 RGR196643 RQN196643 SAJ196643 SKF196643 SUB196643 TDX196643 TNT196643 TXP196643 UHL196643 URH196643 VBD196643 VKZ196643 VUV196643 WER196643 WON196643 WYJ196643 Q262179 LX262179 VT262179 AFP262179 APL262179 AZH262179 BJD262179 BSZ262179 CCV262179 CMR262179 CWN262179 DGJ262179 DQF262179 EAB262179 EJX262179 ETT262179 FDP262179 FNL262179 FXH262179 GHD262179 GQZ262179 HAV262179 HKR262179 HUN262179 IEJ262179 IOF262179 IYB262179 JHX262179 JRT262179 KBP262179 KLL262179 KVH262179 LFD262179 LOZ262179 LYV262179 MIR262179 MSN262179 NCJ262179 NMF262179 NWB262179 OFX262179 OPT262179 OZP262179 PJL262179 PTH262179 QDD262179 QMZ262179 QWV262179 RGR262179 RQN262179 SAJ262179 SKF262179 SUB262179 TDX262179 TNT262179 TXP262179 UHL262179 URH262179 VBD262179 VKZ262179 VUV262179 WER262179 WON262179 WYJ262179 Q327715 LX327715 VT327715 AFP327715 APL327715 AZH327715 BJD327715 BSZ327715 CCV327715 CMR327715 CWN327715 DGJ327715 DQF327715 EAB327715 EJX327715 ETT327715 FDP327715 FNL327715 FXH327715 GHD327715 GQZ327715 HAV327715 HKR327715 HUN327715 IEJ327715 IOF327715 IYB327715 JHX327715 JRT327715 KBP327715 KLL327715 KVH327715 LFD327715 LOZ327715 LYV327715 MIR327715 MSN327715 NCJ327715 NMF327715 NWB327715 OFX327715 OPT327715 OZP327715 PJL327715 PTH327715 QDD327715 QMZ327715 QWV327715 RGR327715 RQN327715 SAJ327715 SKF327715 SUB327715 TDX327715 TNT327715 TXP327715 UHL327715 URH327715 VBD327715 VKZ327715 VUV327715 WER327715 WON327715 WYJ327715 Q393251 LX393251 VT393251 AFP393251 APL393251 AZH393251 BJD393251 BSZ393251 CCV393251 CMR393251 CWN393251 DGJ393251 DQF393251 EAB393251 EJX393251 ETT393251 FDP393251 FNL393251 FXH393251 GHD393251 GQZ393251 HAV393251 HKR393251 HUN393251 IEJ393251 IOF393251 IYB393251 JHX393251 JRT393251 KBP393251 KLL393251 KVH393251 LFD393251 LOZ393251 LYV393251 MIR393251 MSN393251 NCJ393251 NMF393251 NWB393251 OFX393251 OPT393251 OZP393251 PJL393251 PTH393251 QDD393251 QMZ393251 QWV393251 RGR393251 RQN393251 SAJ393251 SKF393251 SUB393251 TDX393251 TNT393251 TXP393251 UHL393251 URH393251 VBD393251 VKZ393251 VUV393251 WER393251 WON393251 WYJ393251 Q458787 LX458787 VT458787 AFP458787 APL458787 AZH458787 BJD458787 BSZ458787 CCV458787 CMR458787 CWN458787 DGJ458787 DQF458787 EAB458787 EJX458787 ETT458787 FDP458787 FNL458787 FXH458787 GHD458787 GQZ458787 HAV458787 HKR458787 HUN458787 IEJ458787 IOF458787 IYB458787 JHX458787 JRT458787 KBP458787 KLL458787 KVH458787 LFD458787 LOZ458787 LYV458787 MIR458787 MSN458787 NCJ458787 NMF458787 NWB458787 OFX458787 OPT458787 OZP458787 PJL458787 PTH458787 QDD458787 QMZ458787 QWV458787 RGR458787 RQN458787 SAJ458787 SKF458787 SUB458787 TDX458787 TNT458787 TXP458787 UHL458787 URH458787 VBD458787 VKZ458787 VUV458787 WER458787 WON458787 WYJ458787 Q524323 LX524323 VT524323 AFP524323 APL524323 AZH524323 BJD524323 BSZ524323 CCV524323 CMR524323 CWN524323 DGJ524323 DQF524323 EAB524323 EJX524323 ETT524323 FDP524323 FNL524323 FXH524323 GHD524323 GQZ524323 HAV524323 HKR524323 HUN524323 IEJ524323 IOF524323 IYB524323 JHX524323 JRT524323 KBP524323 KLL524323 KVH524323 LFD524323 LOZ524323 LYV524323 MIR524323 MSN524323 NCJ524323 NMF524323 NWB524323 OFX524323 OPT524323 OZP524323 PJL524323 PTH524323 QDD524323 QMZ524323 QWV524323 RGR524323 RQN524323 SAJ524323 SKF524323 SUB524323 TDX524323 TNT524323 TXP524323 UHL524323 URH524323 VBD524323 VKZ524323 VUV524323 WER524323 WON524323 WYJ524323 Q589859 LX589859 VT589859 AFP589859 APL589859 AZH589859 BJD589859 BSZ589859 CCV589859 CMR589859 CWN589859 DGJ589859 DQF589859 EAB589859 EJX589859 ETT589859 FDP589859 FNL589859 FXH589859 GHD589859 GQZ589859 HAV589859 HKR589859 HUN589859 IEJ589859 IOF589859 IYB589859 JHX589859 JRT589859 KBP589859 KLL589859 KVH589859 LFD589859 LOZ589859 LYV589859 MIR589859 MSN589859 NCJ589859 NMF589859 NWB589859 OFX589859 OPT589859 OZP589859 PJL589859 PTH589859 QDD589859 QMZ589859 QWV589859 RGR589859 RQN589859 SAJ589859 SKF589859 SUB589859 TDX589859 TNT589859 TXP589859 UHL589859 URH589859 VBD589859 VKZ589859 VUV589859 WER589859 WON589859 WYJ589859 Q655395 LX655395 VT655395 AFP655395 APL655395 AZH655395 BJD655395 BSZ655395 CCV655395 CMR655395 CWN655395 DGJ655395 DQF655395 EAB655395 EJX655395 ETT655395 FDP655395 FNL655395 FXH655395 GHD655395 GQZ655395 HAV655395 HKR655395 HUN655395 IEJ655395 IOF655395 IYB655395 JHX655395 JRT655395 KBP655395 KLL655395 KVH655395 LFD655395 LOZ655395 LYV655395 MIR655395 MSN655395 NCJ655395 NMF655395 NWB655395 OFX655395 OPT655395 OZP655395 PJL655395 PTH655395 QDD655395 QMZ655395 QWV655395 RGR655395 RQN655395 SAJ655395 SKF655395 SUB655395 TDX655395 TNT655395 TXP655395 UHL655395 URH655395 VBD655395 VKZ655395 VUV655395 WER655395 WON655395 WYJ655395 Q720931 LX720931 VT720931 AFP720931 APL720931 AZH720931 BJD720931 BSZ720931 CCV720931 CMR720931 CWN720931 DGJ720931 DQF720931 EAB720931 EJX720931 ETT720931 FDP720931 FNL720931 FXH720931 GHD720931 GQZ720931 HAV720931 HKR720931 HUN720931 IEJ720931 IOF720931 IYB720931 JHX720931 JRT720931 KBP720931 KLL720931 KVH720931 LFD720931 LOZ720931 LYV720931 MIR720931 MSN720931 NCJ720931 NMF720931 NWB720931 OFX720931 OPT720931 OZP720931 PJL720931 PTH720931 QDD720931 QMZ720931 QWV720931 RGR720931 RQN720931 SAJ720931 SKF720931 SUB720931 TDX720931 TNT720931 TXP720931 UHL720931 URH720931 VBD720931 VKZ720931 VUV720931 WER720931 WON720931 WYJ720931 Q786467 LX786467 VT786467 AFP786467 APL786467 AZH786467 BJD786467 BSZ786467 CCV786467 CMR786467 CWN786467 DGJ786467 DQF786467 EAB786467 EJX786467 ETT786467 FDP786467 FNL786467 FXH786467 GHD786467 GQZ786467 HAV786467 HKR786467 HUN786467 IEJ786467 IOF786467 IYB786467 JHX786467 JRT786467 KBP786467 KLL786467 KVH786467 LFD786467 LOZ786467 LYV786467 MIR786467 MSN786467 NCJ786467 NMF786467 NWB786467 OFX786467 OPT786467 OZP786467 PJL786467 PTH786467 QDD786467 QMZ786467 QWV786467 RGR786467 RQN786467 SAJ786467 SKF786467 SUB786467 TDX786467 TNT786467 TXP786467 UHL786467 URH786467 VBD786467 VKZ786467 VUV786467 WER786467 WON786467 WYJ786467 Q852003 LX852003 VT852003 AFP852003 APL852003 AZH852003 BJD852003 BSZ852003 CCV852003 CMR852003 CWN852003 DGJ852003 DQF852003 EAB852003 EJX852003 ETT852003 FDP852003 FNL852003 FXH852003 GHD852003 GQZ852003 HAV852003 HKR852003 HUN852003 IEJ852003 IOF852003 IYB852003 JHX852003 JRT852003 KBP852003 KLL852003 KVH852003 LFD852003 LOZ852003 LYV852003 MIR852003 MSN852003 NCJ852003 NMF852003 NWB852003 OFX852003 OPT852003 OZP852003 PJL852003 PTH852003 QDD852003 QMZ852003 QWV852003 RGR852003 RQN852003 SAJ852003 SKF852003 SUB852003 TDX852003 TNT852003 TXP852003 UHL852003 URH852003 VBD852003 VKZ852003 VUV852003 WER852003 WON852003 WYJ852003 Q917539 LX917539 VT917539 AFP917539 APL917539 AZH917539 BJD917539 BSZ917539 CCV917539 CMR917539 CWN917539 DGJ917539 DQF917539 EAB917539 EJX917539 ETT917539 FDP917539 FNL917539 FXH917539 GHD917539 GQZ917539 HAV917539 HKR917539 HUN917539 IEJ917539 IOF917539 IYB917539 JHX917539 JRT917539 KBP917539 KLL917539 KVH917539 LFD917539 LOZ917539 LYV917539 MIR917539 MSN917539 NCJ917539 NMF917539 NWB917539 OFX917539 OPT917539 OZP917539 PJL917539 PTH917539 QDD917539 QMZ917539 QWV917539 RGR917539 RQN917539 SAJ917539 SKF917539 SUB917539 TDX917539 TNT917539 TXP917539 UHL917539 URH917539 VBD917539 VKZ917539 VUV917539 WER917539 WON917539 WYJ917539 Q983075 LX983075 VT983075 AFP983075 APL983075 AZH983075 BJD983075 BSZ983075 CCV983075 CMR983075 CWN983075 DGJ983075 DQF983075 EAB983075 EJX983075 ETT983075 FDP983075 FNL983075 FXH983075 GHD983075 GQZ983075 HAV983075 HKR983075 HUN983075 IEJ983075 IOF983075 IYB983075 JHX983075 JRT983075 KBP983075 KLL983075 KVH983075 LFD983075 LOZ983075 LYV983075 MIR983075 MSN983075 NCJ983075 NMF983075 NWB983075 OFX983075 OPT983075 OZP983075 PJL983075 PTH983075 QDD983075 QMZ983075 QWV983075 RGR983075 RQN983075 SAJ983075 SKF983075 SUB983075 TDX983075 TNT983075 TXP983075 UHL983075 URH983075 VBD983075 VKZ983075 VUV983075 WER983075 WON983075 WYJ98307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Q33 LX33 VT33 AFP33 APL33 AZH33 BJD33 BSZ33 CCV33 CMR33 CWN33 DGJ33 DQF33 EAB33 EJX33 ETT33 FDP33 FNL33 FXH33 GHD33 GQZ33 HAV33 HKR33 HUN33 IEJ33 IOF33 IYB33 JHX33 JRT33 KBP33 KLL33 KVH33 LFD33 LOZ33 LYV33 MIR33 MSN33 NCJ33 NMF33 NWB33 OFX33 OPT33 OZP33 PJL33 PTH33 QDD33 QMZ33 QWV33 RGR33 RQN33 SAJ33 SKF33 SUB33 TDX33 TNT33 TXP33 UHL33 URH33 VBD33 VKZ33 VUV33 WER33 WON33 WYJ33 Q39 LX39 VT39 AFP39 APL39 AZH39 BJD39 BSZ39 CCV39 CMR39 CWN39 DGJ39 DQF39 EAB39 EJX39 ETT39 FDP39 FNL39 FXH39 GHD39 GQZ39 HAV39 HKR39 HUN39 IEJ39 IOF39 IYB39 JHX39 JRT39 KBP39 KLL39 KVH39 LFD39 LOZ39 LYV39 MIR39 MSN39 NCJ39 NMF39 NWB39 OFX39 OPT39 OZP39 PJL39 PTH39 QDD39 QMZ39 QWV39 RGR39 RQN39 SAJ39 SKF39 SUB39 TDX39 TNT39 TXP39 UHL39 URH39 VBD39 VKZ39 VUV39 WER39 WON39 WYJ39 X33 X65571 X131107 X196643 X262179 X327715 X393251 X458787 X524323 X589859 X655395 X720931 X786467 X852003 X917539 X983075 X25 X29 X39 AE33 AE65571 AE131107 AE196643 AE262179 AE327715 AE393251 AE458787 AE524323 AE589859 AE655395 AE720931 AE786467 AE852003 AE917539 AE983075 AE25 AE29 AE39 AL33 AL65571 AL131107 AL196643 AL262179 AL327715 AL393251 AL458787 AL524323 AL589859 AL655395 AL720931 AL786467 AL852003 AL917539 AL983075 AL25 AL29 AL39 AS33 AS65571 AS131107 AS196643 AS262179 AS327715 AS393251 AS458787 AS524323 AS589859 AS655395 AS720931 AS786467 AS852003 AS917539 AS983075 AS25 AS29 AS39 AZ33 AZ65571 AZ131107 AZ196643 AZ262179 AZ327715 AZ393251 AZ458787 AZ524323 AZ589859 AZ655395 AZ720931 AZ786467 AZ852003 AZ917539 AZ983075 AZ25 AZ29 AZ39 BG29 BG65571 BG131107 BG196643 BG262179 BG327715 BG393251 BG458787 BG524323 BG589859 BG655395 BG720931 BG786467 BG852003 BG917539 BG983075 BG25 BG33 BG39 BN29 BN65571 BN131107 BN196643 BN262179 BN327715 BN393251 BN458787 BN524323 BN589859 BN655395 BN720931 BN786467 BN852003 BN917539 BN983075 BN33 BN25 BN39 BU33 BU65571 BU131107 BU196643 BU262179 BU327715 BU393251 BU458787 BU524323 BU589859 BU655395 BU720931 BU786467 BU852003 BU917539 BU983075 BU25 BU29 BU39 CB33 CB65571 CB131107 CB196643 CB262179 CB327715 CB393251 CB458787 CB524323 CB589859 CB655395 CB720931 CB786467 CB852003 CB917539 CB983075 CB25 CB29 CB39"/>
    <dataValidation allowBlank="1" showInputMessage="1" showErrorMessage="1" prompt="Для выбора выполните двойной щелчок левой клавиши мыши по соответствующей ячейке." sqref="S65570 LZ65570 VV65570 AFR65570 APN65570 AZJ65570 BJF65570 BTB65570 CCX65570 CMT65570 CWP65570 DGL65570 DQH65570 EAD65570 EJZ65570 ETV65570 FDR65570 FNN65570 FXJ65570 GHF65570 GRB65570 HAX65570 HKT65570 HUP65570 IEL65570 IOH65570 IYD65570 JHZ65570 JRV65570 KBR65570 KLN65570 KVJ65570 LFF65570 LPB65570 LYX65570 MIT65570 MSP65570 NCL65570 NMH65570 NWD65570 OFZ65570 OPV65570 OZR65570 PJN65570 PTJ65570 QDF65570 QNB65570 QWX65570 RGT65570 RQP65570 SAL65570 SKH65570 SUD65570 TDZ65570 TNV65570 TXR65570 UHN65570 URJ65570 VBF65570 VLB65570 VUX65570 WET65570 WOP65570 WYL65570 S131106 LZ131106 VV131106 AFR131106 APN131106 AZJ131106 BJF131106 BTB131106 CCX131106 CMT131106 CWP131106 DGL131106 DQH131106 EAD131106 EJZ131106 ETV131106 FDR131106 FNN131106 FXJ131106 GHF131106 GRB131106 HAX131106 HKT131106 HUP131106 IEL131106 IOH131106 IYD131106 JHZ131106 JRV131106 KBR131106 KLN131106 KVJ131106 LFF131106 LPB131106 LYX131106 MIT131106 MSP131106 NCL131106 NMH131106 NWD131106 OFZ131106 OPV131106 OZR131106 PJN131106 PTJ131106 QDF131106 QNB131106 QWX131106 RGT131106 RQP131106 SAL131106 SKH131106 SUD131106 TDZ131106 TNV131106 TXR131106 UHN131106 URJ131106 VBF131106 VLB131106 VUX131106 WET131106 WOP131106 WYL131106 S196642 LZ196642 VV196642 AFR196642 APN196642 AZJ196642 BJF196642 BTB196642 CCX196642 CMT196642 CWP196642 DGL196642 DQH196642 EAD196642 EJZ196642 ETV196642 FDR196642 FNN196642 FXJ196642 GHF196642 GRB196642 HAX196642 HKT196642 HUP196642 IEL196642 IOH196642 IYD196642 JHZ196642 JRV196642 KBR196642 KLN196642 KVJ196642 LFF196642 LPB196642 LYX196642 MIT196642 MSP196642 NCL196642 NMH196642 NWD196642 OFZ196642 OPV196642 OZR196642 PJN196642 PTJ196642 QDF196642 QNB196642 QWX196642 RGT196642 RQP196642 SAL196642 SKH196642 SUD196642 TDZ196642 TNV196642 TXR196642 UHN196642 URJ196642 VBF196642 VLB196642 VUX196642 WET196642 WOP196642 WYL196642 S262178 LZ262178 VV262178 AFR262178 APN262178 AZJ262178 BJF262178 BTB262178 CCX262178 CMT262178 CWP262178 DGL262178 DQH262178 EAD262178 EJZ262178 ETV262178 FDR262178 FNN262178 FXJ262178 GHF262178 GRB262178 HAX262178 HKT262178 HUP262178 IEL262178 IOH262178 IYD262178 JHZ262178 JRV262178 KBR262178 KLN262178 KVJ262178 LFF262178 LPB262178 LYX262178 MIT262178 MSP262178 NCL262178 NMH262178 NWD262178 OFZ262178 OPV262178 OZR262178 PJN262178 PTJ262178 QDF262178 QNB262178 QWX262178 RGT262178 RQP262178 SAL262178 SKH262178 SUD262178 TDZ262178 TNV262178 TXR262178 UHN262178 URJ262178 VBF262178 VLB262178 VUX262178 WET262178 WOP262178 WYL262178 S327714 LZ327714 VV327714 AFR327714 APN327714 AZJ327714 BJF327714 BTB327714 CCX327714 CMT327714 CWP327714 DGL327714 DQH327714 EAD327714 EJZ327714 ETV327714 FDR327714 FNN327714 FXJ327714 GHF327714 GRB327714 HAX327714 HKT327714 HUP327714 IEL327714 IOH327714 IYD327714 JHZ327714 JRV327714 KBR327714 KLN327714 KVJ327714 LFF327714 LPB327714 LYX327714 MIT327714 MSP327714 NCL327714 NMH327714 NWD327714 OFZ327714 OPV327714 OZR327714 PJN327714 PTJ327714 QDF327714 QNB327714 QWX327714 RGT327714 RQP327714 SAL327714 SKH327714 SUD327714 TDZ327714 TNV327714 TXR327714 UHN327714 URJ327714 VBF327714 VLB327714 VUX327714 WET327714 WOP327714 WYL327714 S393250 LZ393250 VV393250 AFR393250 APN393250 AZJ393250 BJF393250 BTB393250 CCX393250 CMT393250 CWP393250 DGL393250 DQH393250 EAD393250 EJZ393250 ETV393250 FDR393250 FNN393250 FXJ393250 GHF393250 GRB393250 HAX393250 HKT393250 HUP393250 IEL393250 IOH393250 IYD393250 JHZ393250 JRV393250 KBR393250 KLN393250 KVJ393250 LFF393250 LPB393250 LYX393250 MIT393250 MSP393250 NCL393250 NMH393250 NWD393250 OFZ393250 OPV393250 OZR393250 PJN393250 PTJ393250 QDF393250 QNB393250 QWX393250 RGT393250 RQP393250 SAL393250 SKH393250 SUD393250 TDZ393250 TNV393250 TXR393250 UHN393250 URJ393250 VBF393250 VLB393250 VUX393250 WET393250 WOP393250 WYL393250 S458786 LZ458786 VV458786 AFR458786 APN458786 AZJ458786 BJF458786 BTB458786 CCX458786 CMT458786 CWP458786 DGL458786 DQH458786 EAD458786 EJZ458786 ETV458786 FDR458786 FNN458786 FXJ458786 GHF458786 GRB458786 HAX458786 HKT458786 HUP458786 IEL458786 IOH458786 IYD458786 JHZ458786 JRV458786 KBR458786 KLN458786 KVJ458786 LFF458786 LPB458786 LYX458786 MIT458786 MSP458786 NCL458786 NMH458786 NWD458786 OFZ458786 OPV458786 OZR458786 PJN458786 PTJ458786 QDF458786 QNB458786 QWX458786 RGT458786 RQP458786 SAL458786 SKH458786 SUD458786 TDZ458786 TNV458786 TXR458786 UHN458786 URJ458786 VBF458786 VLB458786 VUX458786 WET458786 WOP458786 WYL458786 S524322 LZ524322 VV524322 AFR524322 APN524322 AZJ524322 BJF524322 BTB524322 CCX524322 CMT524322 CWP524322 DGL524322 DQH524322 EAD524322 EJZ524322 ETV524322 FDR524322 FNN524322 FXJ524322 GHF524322 GRB524322 HAX524322 HKT524322 HUP524322 IEL524322 IOH524322 IYD524322 JHZ524322 JRV524322 KBR524322 KLN524322 KVJ524322 LFF524322 LPB524322 LYX524322 MIT524322 MSP524322 NCL524322 NMH524322 NWD524322 OFZ524322 OPV524322 OZR524322 PJN524322 PTJ524322 QDF524322 QNB524322 QWX524322 RGT524322 RQP524322 SAL524322 SKH524322 SUD524322 TDZ524322 TNV524322 TXR524322 UHN524322 URJ524322 VBF524322 VLB524322 VUX524322 WET524322 WOP524322 WYL524322 S589858 LZ589858 VV589858 AFR589858 APN589858 AZJ589858 BJF589858 BTB589858 CCX589858 CMT589858 CWP589858 DGL589858 DQH589858 EAD589858 EJZ589858 ETV589858 FDR589858 FNN589858 FXJ589858 GHF589858 GRB589858 HAX589858 HKT589858 HUP589858 IEL589858 IOH589858 IYD589858 JHZ589858 JRV589858 KBR589858 KLN589858 KVJ589858 LFF589858 LPB589858 LYX589858 MIT589858 MSP589858 NCL589858 NMH589858 NWD589858 OFZ589858 OPV589858 OZR589858 PJN589858 PTJ589858 QDF589858 QNB589858 QWX589858 RGT589858 RQP589858 SAL589858 SKH589858 SUD589858 TDZ589858 TNV589858 TXR589858 UHN589858 URJ589858 VBF589858 VLB589858 VUX589858 WET589858 WOP589858 WYL589858 S655394 LZ655394 VV655394 AFR655394 APN655394 AZJ655394 BJF655394 BTB655394 CCX655394 CMT655394 CWP655394 DGL655394 DQH655394 EAD655394 EJZ655394 ETV655394 FDR655394 FNN655394 FXJ655394 GHF655394 GRB655394 HAX655394 HKT655394 HUP655394 IEL655394 IOH655394 IYD655394 JHZ655394 JRV655394 KBR655394 KLN655394 KVJ655394 LFF655394 LPB655394 LYX655394 MIT655394 MSP655394 NCL655394 NMH655394 NWD655394 OFZ655394 OPV655394 OZR655394 PJN655394 PTJ655394 QDF655394 QNB655394 QWX655394 RGT655394 RQP655394 SAL655394 SKH655394 SUD655394 TDZ655394 TNV655394 TXR655394 UHN655394 URJ655394 VBF655394 VLB655394 VUX655394 WET655394 WOP655394 WYL655394 S720930 LZ720930 VV720930 AFR720930 APN720930 AZJ720930 BJF720930 BTB720930 CCX720930 CMT720930 CWP720930 DGL720930 DQH720930 EAD720930 EJZ720930 ETV720930 FDR720930 FNN720930 FXJ720930 GHF720930 GRB720930 HAX720930 HKT720930 HUP720930 IEL720930 IOH720930 IYD720930 JHZ720930 JRV720930 KBR720930 KLN720930 KVJ720930 LFF720930 LPB720930 LYX720930 MIT720930 MSP720930 NCL720930 NMH720930 NWD720930 OFZ720930 OPV720930 OZR720930 PJN720930 PTJ720930 QDF720930 QNB720930 QWX720930 RGT720930 RQP720930 SAL720930 SKH720930 SUD720930 TDZ720930 TNV720930 TXR720930 UHN720930 URJ720930 VBF720930 VLB720930 VUX720930 WET720930 WOP720930 WYL720930 S786466 LZ786466 VV786466 AFR786466 APN786466 AZJ786466 BJF786466 BTB786466 CCX786466 CMT786466 CWP786466 DGL786466 DQH786466 EAD786466 EJZ786466 ETV786466 FDR786466 FNN786466 FXJ786466 GHF786466 GRB786466 HAX786466 HKT786466 HUP786466 IEL786466 IOH786466 IYD786466 JHZ786466 JRV786466 KBR786466 KLN786466 KVJ786466 LFF786466 LPB786466 LYX786466 MIT786466 MSP786466 NCL786466 NMH786466 NWD786466 OFZ786466 OPV786466 OZR786466 PJN786466 PTJ786466 QDF786466 QNB786466 QWX786466 RGT786466 RQP786466 SAL786466 SKH786466 SUD786466 TDZ786466 TNV786466 TXR786466 UHN786466 URJ786466 VBF786466 VLB786466 VUX786466 WET786466 WOP786466 WYL786466 S852002 LZ852002 VV852002 AFR852002 APN852002 AZJ852002 BJF852002 BTB852002 CCX852002 CMT852002 CWP852002 DGL852002 DQH852002 EAD852002 EJZ852002 ETV852002 FDR852002 FNN852002 FXJ852002 GHF852002 GRB852002 HAX852002 HKT852002 HUP852002 IEL852002 IOH852002 IYD852002 JHZ852002 JRV852002 KBR852002 KLN852002 KVJ852002 LFF852002 LPB852002 LYX852002 MIT852002 MSP852002 NCL852002 NMH852002 NWD852002 OFZ852002 OPV852002 OZR852002 PJN852002 PTJ852002 QDF852002 QNB852002 QWX852002 RGT852002 RQP852002 SAL852002 SKH852002 SUD852002 TDZ852002 TNV852002 TXR852002 UHN852002 URJ852002 VBF852002 VLB852002 VUX852002 WET852002 WOP852002 WYL852002 S917538 LZ917538 VV917538 AFR917538 APN917538 AZJ917538 BJF917538 BTB917538 CCX917538 CMT917538 CWP917538 DGL917538 DQH917538 EAD917538 EJZ917538 ETV917538 FDR917538 FNN917538 FXJ917538 GHF917538 GRB917538 HAX917538 HKT917538 HUP917538 IEL917538 IOH917538 IYD917538 JHZ917538 JRV917538 KBR917538 KLN917538 KVJ917538 LFF917538 LPB917538 LYX917538 MIT917538 MSP917538 NCL917538 NMH917538 NWD917538 OFZ917538 OPV917538 OZR917538 PJN917538 PTJ917538 QDF917538 QNB917538 QWX917538 RGT917538 RQP917538 SAL917538 SKH917538 SUD917538 TDZ917538 TNV917538 TXR917538 UHN917538 URJ917538 VBF917538 VLB917538 VUX917538 WET917538 WOP917538 WYL917538 S983074 LZ983074 VV983074 AFR983074 APN983074 AZJ983074 BJF983074 BTB983074 CCX983074 CMT983074 CWP983074 DGL983074 DQH983074 EAD983074 EJZ983074 ETV983074 FDR983074 FNN983074 FXJ983074 GHF983074 GRB983074 HAX983074 HKT983074 HUP983074 IEL983074 IOH983074 IYD983074 JHZ983074 JRV983074 KBR983074 KLN983074 KVJ983074 LFF983074 LPB983074 LYX983074 MIT983074 MSP983074 NCL983074 NMH983074 NWD983074 OFZ983074 OPV983074 OZR983074 PJN983074 PTJ983074 QDF983074 QNB983074 QWX983074 RGT983074 RQP983074 SAL983074 SKH983074 SUD983074 TDZ983074 TNV983074 TXR983074 UHN983074 URJ983074 VBF983074 VLB983074 VUX983074 WET983074 WOP983074 WYL983074 U524322 U589858 MB65570 VX65570 AFT65570 APP65570 AZL65570 BJH65570 BTD65570 CCZ65570 CMV65570 CWR65570 DGN65570 DQJ65570 EAF65570 EKB65570 ETX65570 FDT65570 FNP65570 FXL65570 GHH65570 GRD65570 HAZ65570 HKV65570 HUR65570 IEN65570 IOJ65570 IYF65570 JIB65570 JRX65570 KBT65570 KLP65570 KVL65570 LFH65570 LPD65570 LYZ65570 MIV65570 MSR65570 NCN65570 NMJ65570 NWF65570 OGB65570 OPX65570 OZT65570 PJP65570 PTL65570 QDH65570 QND65570 QWZ65570 RGV65570 RQR65570 SAN65570 SKJ65570 SUF65570 TEB65570 TNX65570 TXT65570 UHP65570 URL65570 VBH65570 VLD65570 VUZ65570 WEV65570 WOR65570 WYN65570 U655394 MB131106 VX131106 AFT131106 APP131106 AZL131106 BJH131106 BTD131106 CCZ131106 CMV131106 CWR131106 DGN131106 DQJ131106 EAF131106 EKB131106 ETX131106 FDT131106 FNP131106 FXL131106 GHH131106 GRD131106 HAZ131106 HKV131106 HUR131106 IEN131106 IOJ131106 IYF131106 JIB131106 JRX131106 KBT131106 KLP131106 KVL131106 LFH131106 LPD131106 LYZ131106 MIV131106 MSR131106 NCN131106 NMJ131106 NWF131106 OGB131106 OPX131106 OZT131106 PJP131106 PTL131106 QDH131106 QND131106 QWZ131106 RGV131106 RQR131106 SAN131106 SKJ131106 SUF131106 TEB131106 TNX131106 TXT131106 UHP131106 URL131106 VBH131106 VLD131106 VUZ131106 WEV131106 WOR131106 WYN131106 U720930 MB196642 VX196642 AFT196642 APP196642 AZL196642 BJH196642 BTD196642 CCZ196642 CMV196642 CWR196642 DGN196642 DQJ196642 EAF196642 EKB196642 ETX196642 FDT196642 FNP196642 FXL196642 GHH196642 GRD196642 HAZ196642 HKV196642 HUR196642 IEN196642 IOJ196642 IYF196642 JIB196642 JRX196642 KBT196642 KLP196642 KVL196642 LFH196642 LPD196642 LYZ196642 MIV196642 MSR196642 NCN196642 NMJ196642 NWF196642 OGB196642 OPX196642 OZT196642 PJP196642 PTL196642 QDH196642 QND196642 QWZ196642 RGV196642 RQR196642 SAN196642 SKJ196642 SUF196642 TEB196642 TNX196642 TXT196642 UHP196642 URL196642 VBH196642 VLD196642 VUZ196642 WEV196642 WOR196642 WYN196642 U786466 MB262178 VX262178 AFT262178 APP262178 AZL262178 BJH262178 BTD262178 CCZ262178 CMV262178 CWR262178 DGN262178 DQJ262178 EAF262178 EKB262178 ETX262178 FDT262178 FNP262178 FXL262178 GHH262178 GRD262178 HAZ262178 HKV262178 HUR262178 IEN262178 IOJ262178 IYF262178 JIB262178 JRX262178 KBT262178 KLP262178 KVL262178 LFH262178 LPD262178 LYZ262178 MIV262178 MSR262178 NCN262178 NMJ262178 NWF262178 OGB262178 OPX262178 OZT262178 PJP262178 PTL262178 QDH262178 QND262178 QWZ262178 RGV262178 RQR262178 SAN262178 SKJ262178 SUF262178 TEB262178 TNX262178 TXT262178 UHP262178 URL262178 VBH262178 VLD262178 VUZ262178 WEV262178 WOR262178 WYN262178 U852002 MB327714 VX327714 AFT327714 APP327714 AZL327714 BJH327714 BTD327714 CCZ327714 CMV327714 CWR327714 DGN327714 DQJ327714 EAF327714 EKB327714 ETX327714 FDT327714 FNP327714 FXL327714 GHH327714 GRD327714 HAZ327714 HKV327714 HUR327714 IEN327714 IOJ327714 IYF327714 JIB327714 JRX327714 KBT327714 KLP327714 KVL327714 LFH327714 LPD327714 LYZ327714 MIV327714 MSR327714 NCN327714 NMJ327714 NWF327714 OGB327714 OPX327714 OZT327714 PJP327714 PTL327714 QDH327714 QND327714 QWZ327714 RGV327714 RQR327714 SAN327714 SKJ327714 SUF327714 TEB327714 TNX327714 TXT327714 UHP327714 URL327714 VBH327714 VLD327714 VUZ327714 WEV327714 WOR327714 WYN327714 U917538 MB393250 VX393250 AFT393250 APP393250 AZL393250 BJH393250 BTD393250 CCZ393250 CMV393250 CWR393250 DGN393250 DQJ393250 EAF393250 EKB393250 ETX393250 FDT393250 FNP393250 FXL393250 GHH393250 GRD393250 HAZ393250 HKV393250 HUR393250 IEN393250 IOJ393250 IYF393250 JIB393250 JRX393250 KBT393250 KLP393250 KVL393250 LFH393250 LPD393250 LYZ393250 MIV393250 MSR393250 NCN393250 NMJ393250 NWF393250 OGB393250 OPX393250 OZT393250 PJP393250 PTL393250 QDH393250 QND393250 QWZ393250 RGV393250 RQR393250 SAN393250 SKJ393250 SUF393250 TEB393250 TNX393250 TXT393250 UHP393250 URL393250 VBH393250 VLD393250 VUZ393250 WEV393250 WOR393250 WYN393250 U983074 MB458786 VX458786 AFT458786 APP458786 AZL458786 BJH458786 BTD458786 CCZ458786 CMV458786 CWR458786 DGN458786 DQJ458786 EAF458786 EKB458786 ETX458786 FDT458786 FNP458786 FXL458786 GHH458786 GRD458786 HAZ458786 HKV458786 HUR458786 IEN458786 IOJ458786 IYF458786 JIB458786 JRX458786 KBT458786 KLP458786 KVL458786 LFH458786 LPD458786 LYZ458786 MIV458786 MSR458786 NCN458786 NMJ458786 NWF458786 OGB458786 OPX458786 OZT458786 PJP458786 PTL458786 QDH458786 QND458786 QWZ458786 RGV458786 RQR458786 SAN458786 SKJ458786 SUF458786 TEB458786 TNX458786 TXT458786 UHP458786 URL458786 VBH458786 VLD458786 VUZ458786 WEV458786 WOR458786 WYN458786 U65570 MB524322 VX524322 AFT524322 APP524322 AZL524322 BJH524322 BTD524322 CCZ524322 CMV524322 CWR524322 DGN524322 DQJ524322 EAF524322 EKB524322 ETX524322 FDT524322 FNP524322 FXL524322 GHH524322 GRD524322 HAZ524322 HKV524322 HUR524322 IEN524322 IOJ524322 IYF524322 JIB524322 JRX524322 KBT524322 KLP524322 KVL524322 LFH524322 LPD524322 LYZ524322 MIV524322 MSR524322 NCN524322 NMJ524322 NWF524322 OGB524322 OPX524322 OZT524322 PJP524322 PTL524322 QDH524322 QND524322 QWZ524322 RGV524322 RQR524322 SAN524322 SKJ524322 SUF524322 TEB524322 TNX524322 TXT524322 UHP524322 URL524322 VBH524322 VLD524322 VUZ524322 WEV524322 WOR524322 WYN524322 U131106 MB589858 VX589858 AFT589858 APP589858 AZL589858 BJH589858 BTD589858 CCZ589858 CMV589858 CWR589858 DGN589858 DQJ589858 EAF589858 EKB589858 ETX589858 FDT589858 FNP589858 FXL589858 GHH589858 GRD589858 HAZ589858 HKV589858 HUR589858 IEN589858 IOJ589858 IYF589858 JIB589858 JRX589858 KBT589858 KLP589858 KVL589858 LFH589858 LPD589858 LYZ589858 MIV589858 MSR589858 NCN589858 NMJ589858 NWF589858 OGB589858 OPX589858 OZT589858 PJP589858 PTL589858 QDH589858 QND589858 QWZ589858 RGV589858 RQR589858 SAN589858 SKJ589858 SUF589858 TEB589858 TNX589858 TXT589858 UHP589858 URL589858 VBH589858 VLD589858 VUZ589858 WEV589858 WOR589858 WYN589858 U196642 MB655394 VX655394 AFT655394 APP655394 AZL655394 BJH655394 BTD655394 CCZ655394 CMV655394 CWR655394 DGN655394 DQJ655394 EAF655394 EKB655394 ETX655394 FDT655394 FNP655394 FXL655394 GHH655394 GRD655394 HAZ655394 HKV655394 HUR655394 IEN655394 IOJ655394 IYF655394 JIB655394 JRX655394 KBT655394 KLP655394 KVL655394 LFH655394 LPD655394 LYZ655394 MIV655394 MSR655394 NCN655394 NMJ655394 NWF655394 OGB655394 OPX655394 OZT655394 PJP655394 PTL655394 QDH655394 QND655394 QWZ655394 RGV655394 RQR655394 SAN655394 SKJ655394 SUF655394 TEB655394 TNX655394 TXT655394 UHP655394 URL655394 VBH655394 VLD655394 VUZ655394 WEV655394 WOR655394 WYN655394 U262178 MB720930 VX720930 AFT720930 APP720930 AZL720930 BJH720930 BTD720930 CCZ720930 CMV720930 CWR720930 DGN720930 DQJ720930 EAF720930 EKB720930 ETX720930 FDT720930 FNP720930 FXL720930 GHH720930 GRD720930 HAZ720930 HKV720930 HUR720930 IEN720930 IOJ720930 IYF720930 JIB720930 JRX720930 KBT720930 KLP720930 KVL720930 LFH720930 LPD720930 LYZ720930 MIV720930 MSR720930 NCN720930 NMJ720930 NWF720930 OGB720930 OPX720930 OZT720930 PJP720930 PTL720930 QDH720930 QND720930 QWZ720930 RGV720930 RQR720930 SAN720930 SKJ720930 SUF720930 TEB720930 TNX720930 TXT720930 UHP720930 URL720930 VBH720930 VLD720930 VUZ720930 WEV720930 WOR720930 WYN720930 WYN24 MB786466 VX786466 AFT786466 APP786466 AZL786466 BJH786466 BTD786466 CCZ786466 CMV786466 CWR786466 DGN786466 DQJ786466 EAF786466 EKB786466 ETX786466 FDT786466 FNP786466 FXL786466 GHH786466 GRD786466 HAZ786466 HKV786466 HUR786466 IEN786466 IOJ786466 IYF786466 JIB786466 JRX786466 KBT786466 KLP786466 KVL786466 LFH786466 LPD786466 LYZ786466 MIV786466 MSR786466 NCN786466 NMJ786466 NWF786466 OGB786466 OPX786466 OZT786466 PJP786466 PTL786466 QDH786466 QND786466 QWZ786466 RGV786466 RQR786466 SAN786466 SKJ786466 SUF786466 TEB786466 TNX786466 TXT786466 UHP786466 URL786466 VBH786466 VLD786466 VUZ786466 WEV786466 WOR786466 WYN786466 U24 MB852002 VX852002 AFT852002 APP852002 AZL852002 BJH852002 BTD852002 CCZ852002 CMV852002 CWR852002 DGN852002 DQJ852002 EAF852002 EKB852002 ETX852002 FDT852002 FNP852002 FXL852002 GHH852002 GRD852002 HAZ852002 HKV852002 HUR852002 IEN852002 IOJ852002 IYF852002 JIB852002 JRX852002 KBT852002 KLP852002 KVL852002 LFH852002 LPD852002 LYZ852002 MIV852002 MSR852002 NCN852002 NMJ852002 NWF852002 OGB852002 OPX852002 OZT852002 PJP852002 PTL852002 QDH852002 QND852002 QWZ852002 RGV852002 RQR852002 SAN852002 SKJ852002 SUF852002 TEB852002 TNX852002 TXT852002 UHP852002 URL852002 VBH852002 VLD852002 VUZ852002 WEV852002 WOR852002 WYN852002 MB917538 VX917538 AFT917538 APP917538 AZL917538 BJH917538 BTD917538 CCZ917538 CMV917538 CWR917538 DGN917538 DQJ917538 EAF917538 EKB917538 ETX917538 FDT917538 FNP917538 FXL917538 GHH917538 GRD917538 HAZ917538 HKV917538 HUR917538 IEN917538 IOJ917538 IYF917538 JIB917538 JRX917538 KBT917538 KLP917538 KVL917538 LFH917538 LPD917538 LYZ917538 MIV917538 MSR917538 NCN917538 NMJ917538 NWF917538 OGB917538 OPX917538 OZT917538 PJP917538 PTL917538 QDH917538 QND917538 QWZ917538 RGV917538 RQR917538 SAN917538 SKJ917538 SUF917538 TEB917538 TNX917538 TXT917538 UHP917538 URL917538 VBH917538 VLD917538 VUZ917538 WEV917538 WOR917538 WYN917538 WYN983074 MB983074 VX983074 AFT983074 APP983074 AZL983074 BJH983074 BTD983074 CCZ983074 CMV983074 CWR983074 DGN983074 DQJ983074 EAF983074 EKB983074 ETX983074 FDT983074 FNP983074 FXL983074 GHH983074 GRD983074 HAZ983074 HKV983074 HUR983074 IEN983074 IOJ983074 IYF983074 JIB983074 JRX983074 KBT983074 KLP983074 KVL983074 LFH983074 LPD983074 LYZ983074 MIV983074 MSR983074 NCN983074 NMJ983074 NWF983074 OGB983074 OPX983074 OZT983074 PJP983074 PTL983074 QDH983074 QND983074 QWZ983074 RGV983074 RQR983074 SAN983074 SKJ983074 SUF983074 TEB983074 TNX983074 TXT983074 UHP983074 URL983074 VBH983074 VLD983074 VUZ983074 WEV983074 WOR98307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14 U393250 U28 S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32 LZ32 S32 WYN32 WOR32 WEV32 VUZ32 VLD32 VBH32 URL32 UHP32 TXT32 TNX32 TEB32 SUF32 SKJ32 SAN32 RQR32 RGV32 QWZ32 QND32 QDH32 PTL32 PJP32 OZT32 OPX32 OGB32 NWF32 NMJ32 NCN32 MSR32 MIV32 LYZ32 LPD32 LFH32 KVL32 KLP32 KBT32 JRX32 JIB32 IYF32 IOJ32 IEN32 HUR32 HKV32 HAZ32 GRD32 GHH32 FXL32 FNP32 FDT32 ETX32 EKB32 EAF32 DQJ32 DGN32 CWR32 CMV32 CCZ32 BTD32 BJH32 AZL32 APP32 AFT32 VX32 VV32 MB32 WYL32 WOP32 WET32 VUX32 VLB32 VBF32 URJ32 UHN32 TXR32 TNV32 TDZ32 SUD32 SKH32 SAL32 RQP32 RGT32 QWX32 QNB32 QDF32 PTJ32 PJN32 OZR32 OPV32 OFZ32 NWD32 NMH32 NCL32 MSP32 MIT32 LYX32 LPB32 LFF32 KVJ32 KLN32 KBR32 JRV32 JHZ32 IYD32 IOH32 IEL32 HUP32 HKT32 HAX32 GRB32 GHF32 FXJ32 FNN32 FDR32 ETV32 EJZ32 EAD32 DQH32 DGL32 CWP32 CMT32 CCX32 BTB32 BJF32 AZJ32 APN32 AFR32 U38 LZ38 S38 WYN38 WOR38 WEV38 VUZ38 VLD38 VBH38 URL38 UHP38 TXT38 TNX38 TEB38 SUF38 SKJ38 SAN38 RQR38 RGV38 QWZ38 QND38 QDH38 PTL38 PJP38 OZT38 OPX38 OGB38 NWF38 NMJ38 NCN38 MSR38 MIV38 LYZ38 LPD38 LFH38 KVL38 KLP38 KBT38 JRX38 JIB38 IYF38 IOJ38 IEN38 HUR38 HKV38 HAZ38 GRD38 GHH38 FXL38 FNP38 FDT38 ETX38 EKB38 EAF38 DQJ38 DGN38 CWR38 CMV38 CCZ38 BTD38 BJH38 AZL38 APP38 AFT38 VX38 VV38 MB38 WYL38 WOP38 WET38 VUX38 VLB38 VBF38 URJ38 UHN38 TXR38 TNV38 TDZ38 SUD38 SKH38 SAL38 RQP38 RGT38 QWX38 QNB38 QDF38 PTJ38 PJN38 OZR38 OPV38 OFZ38 NWD38 NMH38 NCL38 MSP38 MIT38 LYX38 LPB38 LFF38 KVJ38 KLN38 KBR38 JRV38 JHZ38 IYD38 IOH38 IEL38 HUP38 HKT38 HAX38 GRB38 GHF38 FXJ38 FNN38 FDR38 ETV38 EJZ38 EAD38 DQH38 DGL38 CWP38 CMT38 CCX38 BTB38 BJF38 AZJ38 APN38 AFR38 U458786 Z65570 Z131106 Z196642 Z262178 Z327714 Z393250 Z458786 Z524322 Z589858 Z655394 Z720930 Z786466 Z852002 Z917538 Z983074 AB589858 AB655394 AB720930 AB786466 AB852002 AB917538 AB983074 AB65570 AB131106 AB196642 AB262178 AB32 AB327714 AB393250 AB24 AB458786 AB28 Z24 AB38 Z28 Z32 Z38 AB524322 AG65570 AG131106 AG196642 AG262178 AG327714 AG393250 AG458786 AG524322 AG589858 AG655394 AG720930 AG786466 AG852002 AG917538 AG983074 AI589858 AI655394 AI720930 AI786466 AI852002 AI917538 AI983074 AI65570 AI131106 AI196642 AI262178 BB24 AI327714 AI393250 AI24 AI28 BD458786 AG24 AI458786 AI38 AG28 AG38 AI524322 AN65570 AN131106 AN196642 AN262178 AN327714 AN393250 AN458786 AN524322 AN589858 AN655394 AN720930 AN786466 AN852002 AN917538 AN983074 AP589858 AP655394 AP720930 AP786466 AP852002 AP917538 AP983074 AP65570 AP131106 AP196642 AP262178 BB38 AP327714 AP393250 AP24 AP28 BD524322 AN24 AP458786 AP38 AN28 AN38 AP524322 AU65570 AU131106 AU196642 AU262178 AU327714 AU393250 AU458786 AU524322 AU589858 AU655394 AU720930 AU786466 AU852002 AU917538 AU983074 AW589858 AW655394 AW720930 AW786466 AW852002 AW917538 AW983074 AW65570 AW131106 AW196642 AW262178 BB28 AW327714 AW393250 AW24 AW28 BD589858 AU24 AW458786 AW38 AU28 AU38 AW524322 BB65570 BB131106 BB196642 BB262178 BB327714 BB393250 BB458786 BB524322 BB589858 BB655394 BB720930 BB786466 BB852002 BB917538 BB983074 BD655394 BD720930 BD786466 BD852002 BD917538 BD983074 BD65570 BD131106 BD196642 BD262178 BD28 BD327714 BD393250 BD24 BD38 BI65570 BI131106 BI196642 BI262178 BI327714 BI393250 BI458786 BI524322 BI589858 BI655394 BI720930 BI786466 BI852002 BI917538 BI983074 BK589858 BK655394 BK720930 BK786466 BK852002 BK917538 BK983074 BK65570 BK131106 BK196642 BK262178 BK28 BK327714 BK393250 BK24 BK458786 BI28 BK32 BK38 BI32 BI24 BI38 BK524322 BP65570 BP131106 BP196642 BP262178 BP327714 BP393250 BP458786 BP524322 BP589858 BP655394 BP720930 BP786466 BP852002 BP917538 BP983074 BR589858 BR655394 BR720930 BR786466 BR852002 BR917538 BR983074 BR65570 BR131106 BR196642 BR262178 BR28 BR327714 BR393250 CD38 BR458786 BP28 BR24 BR38 BP24 CF38 BP38 BR524322 BW65570 BW131106 BW196642 BW262178 BW327714 BW393250 BW458786 BW524322 BW589858 BW655394 BW720930 BW786466 BW852002 BW917538 BW983074 BY589858 BY655394 BY720930 BY786466 BY852002 BY917538 BY983074 BY65570 BY131106 BY196642 BY262178 CD28 BY327714 BY393250 BY24 BY458786 CF458786 BY28 BY38 BW28 BW24 BW38 BY524322 CD65570 CD131106 CD196642 CD262178 CD327714 CD393250 CD458786 CD524322 CD589858 CD655394 CD720930 CD786466 CD852002 CD917538 CD983074 CF524322 CF589858 CF655394 CF720930 CF786466 CF852002 CF917538 CF983074 CF65570 CF131106 CF196642 CF262178 CF28 CF327714 CF393250 CF24 CD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0 LY65570 VU65570 AFQ65570 APM65570 AZI65570 BJE65570 BTA65570 CCW65570 CMS65570 CWO65570 DGK65570 DQG65570 EAC65570 EJY65570 ETU65570 FDQ65570 FNM65570 FXI65570 GHE65570 GRA65570 HAW65570 HKS65570 HUO65570 IEK65570 IOG65570 IYC65570 JHY65570 JRU65570 KBQ65570 KLM65570 KVI65570 LFE65570 LPA65570 LYW65570 MIS65570 MSO65570 NCK65570 NMG65570 NWC65570 OFY65570 OPU65570 OZQ65570 PJM65570 PTI65570 QDE65570 QNA65570 QWW65570 RGS65570 RQO65570 SAK65570 SKG65570 SUC65570 TDY65570 TNU65570 TXQ65570 UHM65570 URI65570 VBE65570 VLA65570 VUW65570 WES65570 WOO65570 WYK65570 R131106 LY131106 VU131106 AFQ131106 APM131106 AZI131106 BJE131106 BTA131106 CCW131106 CMS131106 CWO131106 DGK131106 DQG131106 EAC131106 EJY131106 ETU131106 FDQ131106 FNM131106 FXI131106 GHE131106 GRA131106 HAW131106 HKS131106 HUO131106 IEK131106 IOG131106 IYC131106 JHY131106 JRU131106 KBQ131106 KLM131106 KVI131106 LFE131106 LPA131106 LYW131106 MIS131106 MSO131106 NCK131106 NMG131106 NWC131106 OFY131106 OPU131106 OZQ131106 PJM131106 PTI131106 QDE131106 QNA131106 QWW131106 RGS131106 RQO131106 SAK131106 SKG131106 SUC131106 TDY131106 TNU131106 TXQ131106 UHM131106 URI131106 VBE131106 VLA131106 VUW131106 WES131106 WOO131106 WYK131106 R196642 LY196642 VU196642 AFQ196642 APM196642 AZI196642 BJE196642 BTA196642 CCW196642 CMS196642 CWO196642 DGK196642 DQG196642 EAC196642 EJY196642 ETU196642 FDQ196642 FNM196642 FXI196642 GHE196642 GRA196642 HAW196642 HKS196642 HUO196642 IEK196642 IOG196642 IYC196642 JHY196642 JRU196642 KBQ196642 KLM196642 KVI196642 LFE196642 LPA196642 LYW196642 MIS196642 MSO196642 NCK196642 NMG196642 NWC196642 OFY196642 OPU196642 OZQ196642 PJM196642 PTI196642 QDE196642 QNA196642 QWW196642 RGS196642 RQO196642 SAK196642 SKG196642 SUC196642 TDY196642 TNU196642 TXQ196642 UHM196642 URI196642 VBE196642 VLA196642 VUW196642 WES196642 WOO196642 WYK196642 R262178 LY262178 VU262178 AFQ262178 APM262178 AZI262178 BJE262178 BTA262178 CCW262178 CMS262178 CWO262178 DGK262178 DQG262178 EAC262178 EJY262178 ETU262178 FDQ262178 FNM262178 FXI262178 GHE262178 GRA262178 HAW262178 HKS262178 HUO262178 IEK262178 IOG262178 IYC262178 JHY262178 JRU262178 KBQ262178 KLM262178 KVI262178 LFE262178 LPA262178 LYW262178 MIS262178 MSO262178 NCK262178 NMG262178 NWC262178 OFY262178 OPU262178 OZQ262178 PJM262178 PTI262178 QDE262178 QNA262178 QWW262178 RGS262178 RQO262178 SAK262178 SKG262178 SUC262178 TDY262178 TNU262178 TXQ262178 UHM262178 URI262178 VBE262178 VLA262178 VUW262178 WES262178 WOO262178 WYK262178 R327714 LY327714 VU327714 AFQ327714 APM327714 AZI327714 BJE327714 BTA327714 CCW327714 CMS327714 CWO327714 DGK327714 DQG327714 EAC327714 EJY327714 ETU327714 FDQ327714 FNM327714 FXI327714 GHE327714 GRA327714 HAW327714 HKS327714 HUO327714 IEK327714 IOG327714 IYC327714 JHY327714 JRU327714 KBQ327714 KLM327714 KVI327714 LFE327714 LPA327714 LYW327714 MIS327714 MSO327714 NCK327714 NMG327714 NWC327714 OFY327714 OPU327714 OZQ327714 PJM327714 PTI327714 QDE327714 QNA327714 QWW327714 RGS327714 RQO327714 SAK327714 SKG327714 SUC327714 TDY327714 TNU327714 TXQ327714 UHM327714 URI327714 VBE327714 VLA327714 VUW327714 WES327714 WOO327714 WYK327714 R393250 LY393250 VU393250 AFQ393250 APM393250 AZI393250 BJE393250 BTA393250 CCW393250 CMS393250 CWO393250 DGK393250 DQG393250 EAC393250 EJY393250 ETU393250 FDQ393250 FNM393250 FXI393250 GHE393250 GRA393250 HAW393250 HKS393250 HUO393250 IEK393250 IOG393250 IYC393250 JHY393250 JRU393250 KBQ393250 KLM393250 KVI393250 LFE393250 LPA393250 LYW393250 MIS393250 MSO393250 NCK393250 NMG393250 NWC393250 OFY393250 OPU393250 OZQ393250 PJM393250 PTI393250 QDE393250 QNA393250 QWW393250 RGS393250 RQO393250 SAK393250 SKG393250 SUC393250 TDY393250 TNU393250 TXQ393250 UHM393250 URI393250 VBE393250 VLA393250 VUW393250 WES393250 WOO393250 WYK393250 R458786 LY458786 VU458786 AFQ458786 APM458786 AZI458786 BJE458786 BTA458786 CCW458786 CMS458786 CWO458786 DGK458786 DQG458786 EAC458786 EJY458786 ETU458786 FDQ458786 FNM458786 FXI458786 GHE458786 GRA458786 HAW458786 HKS458786 HUO458786 IEK458786 IOG458786 IYC458786 JHY458786 JRU458786 KBQ458786 KLM458786 KVI458786 LFE458786 LPA458786 LYW458786 MIS458786 MSO458786 NCK458786 NMG458786 NWC458786 OFY458786 OPU458786 OZQ458786 PJM458786 PTI458786 QDE458786 QNA458786 QWW458786 RGS458786 RQO458786 SAK458786 SKG458786 SUC458786 TDY458786 TNU458786 TXQ458786 UHM458786 URI458786 VBE458786 VLA458786 VUW458786 WES458786 WOO458786 WYK458786 R524322 LY524322 VU524322 AFQ524322 APM524322 AZI524322 BJE524322 BTA524322 CCW524322 CMS524322 CWO524322 DGK524322 DQG524322 EAC524322 EJY524322 ETU524322 FDQ524322 FNM524322 FXI524322 GHE524322 GRA524322 HAW524322 HKS524322 HUO524322 IEK524322 IOG524322 IYC524322 JHY524322 JRU524322 KBQ524322 KLM524322 KVI524322 LFE524322 LPA524322 LYW524322 MIS524322 MSO524322 NCK524322 NMG524322 NWC524322 OFY524322 OPU524322 OZQ524322 PJM524322 PTI524322 QDE524322 QNA524322 QWW524322 RGS524322 RQO524322 SAK524322 SKG524322 SUC524322 TDY524322 TNU524322 TXQ524322 UHM524322 URI524322 VBE524322 VLA524322 VUW524322 WES524322 WOO524322 WYK524322 R589858 LY589858 VU589858 AFQ589858 APM589858 AZI589858 BJE589858 BTA589858 CCW589858 CMS589858 CWO589858 DGK589858 DQG589858 EAC589858 EJY589858 ETU589858 FDQ589858 FNM589858 FXI589858 GHE589858 GRA589858 HAW589858 HKS589858 HUO589858 IEK589858 IOG589858 IYC589858 JHY589858 JRU589858 KBQ589858 KLM589858 KVI589858 LFE589858 LPA589858 LYW589858 MIS589858 MSO589858 NCK589858 NMG589858 NWC589858 OFY589858 OPU589858 OZQ589858 PJM589858 PTI589858 QDE589858 QNA589858 QWW589858 RGS589858 RQO589858 SAK589858 SKG589858 SUC589858 TDY589858 TNU589858 TXQ589858 UHM589858 URI589858 VBE589858 VLA589858 VUW589858 WES589858 WOO589858 WYK589858 R655394 LY655394 VU655394 AFQ655394 APM655394 AZI655394 BJE655394 BTA655394 CCW655394 CMS655394 CWO655394 DGK655394 DQG655394 EAC655394 EJY655394 ETU655394 FDQ655394 FNM655394 FXI655394 GHE655394 GRA655394 HAW655394 HKS655394 HUO655394 IEK655394 IOG655394 IYC655394 JHY655394 JRU655394 KBQ655394 KLM655394 KVI655394 LFE655394 LPA655394 LYW655394 MIS655394 MSO655394 NCK655394 NMG655394 NWC655394 OFY655394 OPU655394 OZQ655394 PJM655394 PTI655394 QDE655394 QNA655394 QWW655394 RGS655394 RQO655394 SAK655394 SKG655394 SUC655394 TDY655394 TNU655394 TXQ655394 UHM655394 URI655394 VBE655394 VLA655394 VUW655394 WES655394 WOO655394 WYK655394 R720930 LY720930 VU720930 AFQ720930 APM720930 AZI720930 BJE720930 BTA720930 CCW720930 CMS720930 CWO720930 DGK720930 DQG720930 EAC720930 EJY720930 ETU720930 FDQ720930 FNM720930 FXI720930 GHE720930 GRA720930 HAW720930 HKS720930 HUO720930 IEK720930 IOG720930 IYC720930 JHY720930 JRU720930 KBQ720930 KLM720930 KVI720930 LFE720930 LPA720930 LYW720930 MIS720930 MSO720930 NCK720930 NMG720930 NWC720930 OFY720930 OPU720930 OZQ720930 PJM720930 PTI720930 QDE720930 QNA720930 QWW720930 RGS720930 RQO720930 SAK720930 SKG720930 SUC720930 TDY720930 TNU720930 TXQ720930 UHM720930 URI720930 VBE720930 VLA720930 VUW720930 WES720930 WOO720930 WYK720930 R786466 LY786466 VU786466 AFQ786466 APM786466 AZI786466 BJE786466 BTA786466 CCW786466 CMS786466 CWO786466 DGK786466 DQG786466 EAC786466 EJY786466 ETU786466 FDQ786466 FNM786466 FXI786466 GHE786466 GRA786466 HAW786466 HKS786466 HUO786466 IEK786466 IOG786466 IYC786466 JHY786466 JRU786466 KBQ786466 KLM786466 KVI786466 LFE786466 LPA786466 LYW786466 MIS786466 MSO786466 NCK786466 NMG786466 NWC786466 OFY786466 OPU786466 OZQ786466 PJM786466 PTI786466 QDE786466 QNA786466 QWW786466 RGS786466 RQO786466 SAK786466 SKG786466 SUC786466 TDY786466 TNU786466 TXQ786466 UHM786466 URI786466 VBE786466 VLA786466 VUW786466 WES786466 WOO786466 WYK786466 R852002 LY852002 VU852002 AFQ852002 APM852002 AZI852002 BJE852002 BTA852002 CCW852002 CMS852002 CWO852002 DGK852002 DQG852002 EAC852002 EJY852002 ETU852002 FDQ852002 FNM852002 FXI852002 GHE852002 GRA852002 HAW852002 HKS852002 HUO852002 IEK852002 IOG852002 IYC852002 JHY852002 JRU852002 KBQ852002 KLM852002 KVI852002 LFE852002 LPA852002 LYW852002 MIS852002 MSO852002 NCK852002 NMG852002 NWC852002 OFY852002 OPU852002 OZQ852002 PJM852002 PTI852002 QDE852002 QNA852002 QWW852002 RGS852002 RQO852002 SAK852002 SKG852002 SUC852002 TDY852002 TNU852002 TXQ852002 UHM852002 URI852002 VBE852002 VLA852002 VUW852002 WES852002 WOO852002 WYK852002 R917538 LY917538 VU917538 AFQ917538 APM917538 AZI917538 BJE917538 BTA917538 CCW917538 CMS917538 CWO917538 DGK917538 DQG917538 EAC917538 EJY917538 ETU917538 FDQ917538 FNM917538 FXI917538 GHE917538 GRA917538 HAW917538 HKS917538 HUO917538 IEK917538 IOG917538 IYC917538 JHY917538 JRU917538 KBQ917538 KLM917538 KVI917538 LFE917538 LPA917538 LYW917538 MIS917538 MSO917538 NCK917538 NMG917538 NWC917538 OFY917538 OPU917538 OZQ917538 PJM917538 PTI917538 QDE917538 QNA917538 QWW917538 RGS917538 RQO917538 SAK917538 SKG917538 SUC917538 TDY917538 TNU917538 TXQ917538 UHM917538 URI917538 VBE917538 VLA917538 VUW917538 WES917538 WOO917538 WYK917538 R983074 LY983074 VU983074 AFQ983074 APM983074 AZI983074 BJE983074 BTA983074 CCW983074 CMS983074 CWO983074 DGK983074 DQG983074 EAC983074 EJY983074 ETU983074 FDQ983074 FNM983074 FXI983074 GHE983074 GRA983074 HAW983074 HKS983074 HUO983074 IEK983074 IOG983074 IYC983074 JHY983074 JRU983074 KBQ983074 KLM983074 KVI983074 LFE983074 LPA983074 LYW983074 MIS983074 MSO983074 NCK983074 NMG983074 NWC983074 OFY983074 OPU983074 OZQ983074 PJM983074 PTI983074 QDE983074 QNA983074 QWW983074 RGS983074 RQO983074 SAK983074 SKG983074 SUC983074 TDY983074 TNU983074 TXQ983074 UHM983074 URI983074 VBE983074 VLA983074 VUW983074 WES983074 WOO983074 WYK983074 WYM983074 T65570 MA65570 VW65570 AFS65570 APO65570 AZK65570 BJG65570 BTC65570 CCY65570 CMU65570 CWQ65570 DGM65570 DQI65570 EAE65570 EKA65570 ETW65570 FDS65570 FNO65570 FXK65570 GHG65570 GRC65570 HAY65570 HKU65570 HUQ65570 IEM65570 IOI65570 IYE65570 JIA65570 JRW65570 KBS65570 KLO65570 KVK65570 LFG65570 LPC65570 LYY65570 MIU65570 MSQ65570 NCM65570 NMI65570 NWE65570 OGA65570 OPW65570 OZS65570 PJO65570 PTK65570 QDG65570 QNC65570 QWY65570 RGU65570 RQQ65570 SAM65570 SKI65570 SUE65570 TEA65570 TNW65570 TXS65570 UHO65570 URK65570 VBG65570 VLC65570 VUY65570 WEU65570 WOQ65570 WYM65570 T131106 MA131106 VW131106 AFS131106 APO131106 AZK131106 BJG131106 BTC131106 CCY131106 CMU131106 CWQ131106 DGM131106 DQI131106 EAE131106 EKA131106 ETW131106 FDS131106 FNO131106 FXK131106 GHG131106 GRC131106 HAY131106 HKU131106 HUQ131106 IEM131106 IOI131106 IYE131106 JIA131106 JRW131106 KBS131106 KLO131106 KVK131106 LFG131106 LPC131106 LYY131106 MIU131106 MSQ131106 NCM131106 NMI131106 NWE131106 OGA131106 OPW131106 OZS131106 PJO131106 PTK131106 QDG131106 QNC131106 QWY131106 RGU131106 RQQ131106 SAM131106 SKI131106 SUE131106 TEA131106 TNW131106 TXS131106 UHO131106 URK131106 VBG131106 VLC131106 VUY131106 WEU131106 WOQ131106 WYM131106 T196642 MA196642 VW196642 AFS196642 APO196642 AZK196642 BJG196642 BTC196642 CCY196642 CMU196642 CWQ196642 DGM196642 DQI196642 EAE196642 EKA196642 ETW196642 FDS196642 FNO196642 FXK196642 GHG196642 GRC196642 HAY196642 HKU196642 HUQ196642 IEM196642 IOI196642 IYE196642 JIA196642 JRW196642 KBS196642 KLO196642 KVK196642 LFG196642 LPC196642 LYY196642 MIU196642 MSQ196642 NCM196642 NMI196642 NWE196642 OGA196642 OPW196642 OZS196642 PJO196642 PTK196642 QDG196642 QNC196642 QWY196642 RGU196642 RQQ196642 SAM196642 SKI196642 SUE196642 TEA196642 TNW196642 TXS196642 UHO196642 URK196642 VBG196642 VLC196642 VUY196642 WEU196642 WOQ196642 WYM196642 T262178 MA262178 VW262178 AFS262178 APO262178 AZK262178 BJG262178 BTC262178 CCY262178 CMU262178 CWQ262178 DGM262178 DQI262178 EAE262178 EKA262178 ETW262178 FDS262178 FNO262178 FXK262178 GHG262178 GRC262178 HAY262178 HKU262178 HUQ262178 IEM262178 IOI262178 IYE262178 JIA262178 JRW262178 KBS262178 KLO262178 KVK262178 LFG262178 LPC262178 LYY262178 MIU262178 MSQ262178 NCM262178 NMI262178 NWE262178 OGA262178 OPW262178 OZS262178 PJO262178 PTK262178 QDG262178 QNC262178 QWY262178 RGU262178 RQQ262178 SAM262178 SKI262178 SUE262178 TEA262178 TNW262178 TXS262178 UHO262178 URK262178 VBG262178 VLC262178 VUY262178 WEU262178 WOQ262178 WYM262178 T327714 MA327714 VW327714 AFS327714 APO327714 AZK327714 BJG327714 BTC327714 CCY327714 CMU327714 CWQ327714 DGM327714 DQI327714 EAE327714 EKA327714 ETW327714 FDS327714 FNO327714 FXK327714 GHG327714 GRC327714 HAY327714 HKU327714 HUQ327714 IEM327714 IOI327714 IYE327714 JIA327714 JRW327714 KBS327714 KLO327714 KVK327714 LFG327714 LPC327714 LYY327714 MIU327714 MSQ327714 NCM327714 NMI327714 NWE327714 OGA327714 OPW327714 OZS327714 PJO327714 PTK327714 QDG327714 QNC327714 QWY327714 RGU327714 RQQ327714 SAM327714 SKI327714 SUE327714 TEA327714 TNW327714 TXS327714 UHO327714 URK327714 VBG327714 VLC327714 VUY327714 WEU327714 WOQ327714 WYM327714 T393250 MA393250 VW393250 AFS393250 APO393250 AZK393250 BJG393250 BTC393250 CCY393250 CMU393250 CWQ393250 DGM393250 DQI393250 EAE393250 EKA393250 ETW393250 FDS393250 FNO393250 FXK393250 GHG393250 GRC393250 HAY393250 HKU393250 HUQ393250 IEM393250 IOI393250 IYE393250 JIA393250 JRW393250 KBS393250 KLO393250 KVK393250 LFG393250 LPC393250 LYY393250 MIU393250 MSQ393250 NCM393250 NMI393250 NWE393250 OGA393250 OPW393250 OZS393250 PJO393250 PTK393250 QDG393250 QNC393250 QWY393250 RGU393250 RQQ393250 SAM393250 SKI393250 SUE393250 TEA393250 TNW393250 TXS393250 UHO393250 URK393250 VBG393250 VLC393250 VUY393250 WEU393250 WOQ393250 WYM393250 T458786 MA458786 VW458786 AFS458786 APO458786 AZK458786 BJG458786 BTC458786 CCY458786 CMU458786 CWQ458786 DGM458786 DQI458786 EAE458786 EKA458786 ETW458786 FDS458786 FNO458786 FXK458786 GHG458786 GRC458786 HAY458786 HKU458786 HUQ458786 IEM458786 IOI458786 IYE458786 JIA458786 JRW458786 KBS458786 KLO458786 KVK458786 LFG458786 LPC458786 LYY458786 MIU458786 MSQ458786 NCM458786 NMI458786 NWE458786 OGA458786 OPW458786 OZS458786 PJO458786 PTK458786 QDG458786 QNC458786 QWY458786 RGU458786 RQQ458786 SAM458786 SKI458786 SUE458786 TEA458786 TNW458786 TXS458786 UHO458786 URK458786 VBG458786 VLC458786 VUY458786 WEU458786 WOQ458786 WYM458786 T524322 MA524322 VW524322 AFS524322 APO524322 AZK524322 BJG524322 BTC524322 CCY524322 CMU524322 CWQ524322 DGM524322 DQI524322 EAE524322 EKA524322 ETW524322 FDS524322 FNO524322 FXK524322 GHG524322 GRC524322 HAY524322 HKU524322 HUQ524322 IEM524322 IOI524322 IYE524322 JIA524322 JRW524322 KBS524322 KLO524322 KVK524322 LFG524322 LPC524322 LYY524322 MIU524322 MSQ524322 NCM524322 NMI524322 NWE524322 OGA524322 OPW524322 OZS524322 PJO524322 PTK524322 QDG524322 QNC524322 QWY524322 RGU524322 RQQ524322 SAM524322 SKI524322 SUE524322 TEA524322 TNW524322 TXS524322 UHO524322 URK524322 VBG524322 VLC524322 VUY524322 WEU524322 WOQ524322 WYM524322 T589858 MA589858 VW589858 AFS589858 APO589858 AZK589858 BJG589858 BTC589858 CCY589858 CMU589858 CWQ589858 DGM589858 DQI589858 EAE589858 EKA589858 ETW589858 FDS589858 FNO589858 FXK589858 GHG589858 GRC589858 HAY589858 HKU589858 HUQ589858 IEM589858 IOI589858 IYE589858 JIA589858 JRW589858 KBS589858 KLO589858 KVK589858 LFG589858 LPC589858 LYY589858 MIU589858 MSQ589858 NCM589858 NMI589858 NWE589858 OGA589858 OPW589858 OZS589858 PJO589858 PTK589858 QDG589858 QNC589858 QWY589858 RGU589858 RQQ589858 SAM589858 SKI589858 SUE589858 TEA589858 TNW589858 TXS589858 UHO589858 URK589858 VBG589858 VLC589858 VUY589858 WEU589858 WOQ589858 WYM589858 T655394 MA655394 VW655394 AFS655394 APO655394 AZK655394 BJG655394 BTC655394 CCY655394 CMU655394 CWQ655394 DGM655394 DQI655394 EAE655394 EKA655394 ETW655394 FDS655394 FNO655394 FXK655394 GHG655394 GRC655394 HAY655394 HKU655394 HUQ655394 IEM655394 IOI655394 IYE655394 JIA655394 JRW655394 KBS655394 KLO655394 KVK655394 LFG655394 LPC655394 LYY655394 MIU655394 MSQ655394 NCM655394 NMI655394 NWE655394 OGA655394 OPW655394 OZS655394 PJO655394 PTK655394 QDG655394 QNC655394 QWY655394 RGU655394 RQQ655394 SAM655394 SKI655394 SUE655394 TEA655394 TNW655394 TXS655394 UHO655394 URK655394 VBG655394 VLC655394 VUY655394 WEU655394 WOQ655394 WYM655394 T720930 MA720930 VW720930 AFS720930 APO720930 AZK720930 BJG720930 BTC720930 CCY720930 CMU720930 CWQ720930 DGM720930 DQI720930 EAE720930 EKA720930 ETW720930 FDS720930 FNO720930 FXK720930 GHG720930 GRC720930 HAY720930 HKU720930 HUQ720930 IEM720930 IOI720930 IYE720930 JIA720930 JRW720930 KBS720930 KLO720930 KVK720930 LFG720930 LPC720930 LYY720930 MIU720930 MSQ720930 NCM720930 NMI720930 NWE720930 OGA720930 OPW720930 OZS720930 PJO720930 PTK720930 QDG720930 QNC720930 QWY720930 RGU720930 RQQ720930 SAM720930 SKI720930 SUE720930 TEA720930 TNW720930 TXS720930 UHO720930 URK720930 VBG720930 VLC720930 VUY720930 WEU720930 WOQ720930 WYM720930 T786466 MA786466 VW786466 AFS786466 APO786466 AZK786466 BJG786466 BTC786466 CCY786466 CMU786466 CWQ786466 DGM786466 DQI786466 EAE786466 EKA786466 ETW786466 FDS786466 FNO786466 FXK786466 GHG786466 GRC786466 HAY786466 HKU786466 HUQ786466 IEM786466 IOI786466 IYE786466 JIA786466 JRW786466 KBS786466 KLO786466 KVK786466 LFG786466 LPC786466 LYY786466 MIU786466 MSQ786466 NCM786466 NMI786466 NWE786466 OGA786466 OPW786466 OZS786466 PJO786466 PTK786466 QDG786466 QNC786466 QWY786466 RGU786466 RQQ786466 SAM786466 SKI786466 SUE786466 TEA786466 TNW786466 TXS786466 UHO786466 URK786466 VBG786466 VLC786466 VUY786466 WEU786466 WOQ786466 WYM786466 T852002 MA852002 VW852002 AFS852002 APO852002 AZK852002 BJG852002 BTC852002 CCY852002 CMU852002 CWQ852002 DGM852002 DQI852002 EAE852002 EKA852002 ETW852002 FDS852002 FNO852002 FXK852002 GHG852002 GRC852002 HAY852002 HKU852002 HUQ852002 IEM852002 IOI852002 IYE852002 JIA852002 JRW852002 KBS852002 KLO852002 KVK852002 LFG852002 LPC852002 LYY852002 MIU852002 MSQ852002 NCM852002 NMI852002 NWE852002 OGA852002 OPW852002 OZS852002 PJO852002 PTK852002 QDG852002 QNC852002 QWY852002 RGU852002 RQQ852002 SAM852002 SKI852002 SUE852002 TEA852002 TNW852002 TXS852002 UHO852002 URK852002 VBG852002 VLC852002 VUY852002 WEU852002 WOQ852002 WYM852002 T917538 MA917538 VW917538 AFS917538 APO917538 AZK917538 BJG917538 BTC917538 CCY917538 CMU917538 CWQ917538 DGM917538 DQI917538 EAE917538 EKA917538 ETW917538 FDS917538 FNO917538 FXK917538 GHG917538 GRC917538 HAY917538 HKU917538 HUQ917538 IEM917538 IOI917538 IYE917538 JIA917538 JRW917538 KBS917538 KLO917538 KVK917538 LFG917538 LPC917538 LYY917538 MIU917538 MSQ917538 NCM917538 NMI917538 NWE917538 OGA917538 OPW917538 OZS917538 PJO917538 PTK917538 QDG917538 QNC917538 QWY917538 RGU917538 RQQ917538 SAM917538 SKI917538 SUE917538 TEA917538 TNW917538 TXS917538 UHO917538 URK917538 VBG917538 VLC917538 VUY917538 WEU917538 WOQ917538 WYM917538 T983074 MA983074 VW983074 AFS983074 APO983074 AZK983074 BJG983074 BTC983074 CCY983074 CMU983074 CWQ983074 DGM983074 DQI983074 EAE983074 EKA983074 ETW983074 FDS983074 FNO983074 FXK983074 GHG983074 GRC983074 HAY983074 HKU983074 HUQ983074 IEM983074 IOI983074 IYE983074 JIA983074 JRW983074 KBS983074 KLO983074 KVK983074 LFG983074 LPC983074 LYY983074 MIU983074 MSQ983074 NCM983074 NMI983074 NWE983074 OGA983074 OPW983074 OZS983074 PJO983074 PTK983074 QDG983074 QNC983074 QWY983074 RGU983074 RQQ983074 SAM983074 SKI983074 SUE983074 TEA983074 TNW983074 TXS983074 UHO983074 URK983074 VBG983074 VLC983074 VUY983074 WEU983074 WOQ98307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R32 WYM32 WOQ32 WEU32 VUY32 VLC32 VBG32 URK32 UHO32 TXS32 TNW32 TEA32 SUE32 SKI32 SAM32 RQQ32 RGU32 QWY32 QNC32 QDG32 PTK32 PJO32 OZS32 OPW32 OGA32 NWE32 NMI32 NCM32 MSQ32 MIU32 LYY32 LPC32 LFG32 KVK32 KLO32 KBS32 JRW32 JIA32 IYE32 IOI32 IEM32 HUQ32 HKU32 HAY32 GRC32 GHG32 FXK32 FNO32 FDS32 ETW32 EKA32 EAE32 DQI32 DGM32 CWQ32 CMU32 CCY32 BTC32 BJG32 AZK32 APO32 AFS32 VW32 MA32 T32 WYK32 WOO32 WES32 VUW32 VLA32 VBE32 URI32 UHM32 TXQ32 TNU32 TDY32 SUC32 SKG32 SAK32 RQO32 RGS32 QWW32 QNA32 QDE32 PTI32 PJM32 OZQ32 OPU32 OFY32 NWC32 NMG32 NCK32 MSO32 MIS32 LYW32 LPA32 LFE32 KVI32 KLM32 KBQ32 JRU32 JHY32 IYC32 IOG32 IEK32 HUO32 HKS32 HAW32 GRA32 GHE32 FXI32 FNM32 FDQ32 ETU32 EJY32 EAC32 DQG32 DGK32 CWO32 CMS32 CCW32 BTA32 BJE32 AZI32 APM32 AFQ32 VU32 LY32 R38 WYM38 WOQ38 WEU38 VUY38 VLC38 VBG38 URK38 UHO38 TXS38 TNW38 TEA38 SUE38 SKI38 SAM38 RQQ38 RGU38 QWY38 QNC38 QDG38 PTK38 PJO38 OZS38 OPW38 OGA38 NWE38 NMI38 NCM38 MSQ38 MIU38 LYY38 LPC38 LFG38 KVK38 KLO38 KBS38 JRW38 JIA38 IYE38 IOI38 IEM38 HUQ38 HKU38 HAY38 GRC38 GHG38 FXK38 FNO38 FDS38 ETW38 EKA38 EAE38 DQI38 DGM38 CWQ38 CMU38 CCY38 BTC38 BJG38 AZK38 APO38 AFS38 VW38 MA38 T38 WYK38 WOO38 WES38 VUW38 VLA38 VBE38 URI38 UHM38 TXQ38 TNU38 TDY38 SUC38 SKG38 SAK38 RQO38 RGS38 QWW38 QNA38 QDE38 PTI38 PJM38 OZQ38 OPU38 OFY38 NWC38 NMG38 NCK38 MSO38 MIS38 LYW38 LPA38 LFE38 KVI38 KLM38 KBQ38 JRU38 JHY38 IYC38 IOG38 IEK38 HUO38 HKS38 HAW38 GRA38 GHE38 FXI38 FNM38 FDQ38 ETU38 EJY38 EAC38 DQG38 DGK38 CWO38 CMS38 CCW38 BTA38 BJE38 AZI38 APM38 AFQ38 VU38 LY38 Y65570 Y131106 Y196642 Y262178 Y327714 Y393250 Y458786 Y524322 Y589858 Y655394 Y720930 Y786466 Y852002 Y917538 Y983074 AA65570 AA131106 AA196642 AA262178 AA327714 AA393250 AA458786 AA524322 AA589858 AA655394 AA720930 AA786466 AA852002 AA917538 AA983074 Y32 AA32 Y24 Y28 AA28 Y38 AA38 AF65570 AF131106 AF196642 AF262178 AF327714 AF393250 AF458786 AF524322 AF589858 AF655394 AF720930 AF786466 AF852002 AF917538 AF983074 AH65570 AH131106 AH196642 AH262178 AH327714 AH393250 AH458786 AH524322 AH589858 AH655394 AH720930 AH786466 AH852002 AH917538 AH983074 BC38 BC983074 AF24 AF28 AH28 AF38 AH38 AM65570 AM131106 AM196642 AM262178 AM327714 AM393250 AM458786 AM524322 AM589858 AM655394 AM720930 AM786466 AM852002 AM917538 AM983074 AO65570 AO131106 AO196642 AO262178 AO327714 AO393250 AO458786 AO524322 AO589858 AO655394 AO720930 AO786466 AO852002 AO917538 AO983074 BA38 BC28 AM24 AM28 AO28 AM38 AO38 AT65570 AT131106 AT196642 AT262178 AT327714 AT393250 AT458786 AT524322 AT589858 AT655394 AT720930 AT786466 AT852002 AT917538 AT983074 AV65570 AV131106 AV196642 AV262178 AV327714 AV393250 AV458786 AV524322 AV589858 AV655394 AV720930 AV786466 AV852002 AV917538 AV983074 BA28 BA24 AT24 AT28 AV28 AT38 AV38 BA65570 BA131106 BA196642 BA262178 BA327714 BA393250 BA458786 BA524322 BA589858 BA655394 BA720930 BA786466 BA852002 BA917538 BA983074 BC65570 BC131106 BC196642 BC262178 BC327714 BC393250 BC458786 BC524322 BC589858 BC655394 BC720930 BC786466 BC852002 BC917538 BH65570 BH131106 BH196642 BH262178 BH327714 BH393250 BH458786 BH524322 BH589858 BH655394 BH720930 BH786466 BH852002 BH917538 BH983074 BJ65570 BJ131106 BJ196642 BJ262178 BJ327714 BJ393250 BJ458786 BJ524322 BJ589858 BJ655394 BJ720930 BJ786466 BJ852002 BJ917538 BJ983074 BJ28 BH28 BH24 BH32 BJ32 BH38 BJ38 BO65570 BO131106 BO196642 BO262178 BO327714 BO393250 BO458786 BO524322 BO589858 BO655394 BO720930 BO786466 BO852002 BO917538 BO983074 BQ65570 BQ131106 BQ196642 BQ262178 BQ327714 BQ393250 BQ458786 BQ524322 BQ589858 BQ655394 BQ720930 BQ786466 BQ852002 BQ917538 BQ983074 BQ28 CE38 CC38 BO28 BO24 BO38 BQ38 BV65570 BV131106 BV196642 BV262178 BV327714 BV393250 BV458786 BV524322 BV589858 BV655394 BV720930 BV786466 BV852002 BV917538 BV983074 BX65570 BX131106 BX196642 BX262178 BX327714 BX393250 BX458786 BX524322 BX589858 BX655394 BX720930 BX786466 BX852002 BX917538 BX983074 CE28 CC28 BV24 BV28 BX28 BV38 BX38 CC65570 CC131106 CC196642 CC262178 CC327714 CC393250 CC458786 CC524322 CC589858 CC655394 CC720930 CC786466 CC852002 CC917538 CC983074 CE65570 CE131106 CE196642 CE262178 CE327714 CE393250 CE458786 CE524322 CE589858 CE655394 CE720930 CE786466 CE852002 CE917538 CE983074 CC24"/>
    <dataValidation type="list" allowBlank="1" showInputMessage="1" showErrorMessage="1" errorTitle="Ошибка" error="Выберите значение из списка" sqref="WYF983074 M65570 LT65570 VP65570 AFL65570 APH65570 AZD65570 BIZ65570 BSV65570 CCR65570 CMN65570 CWJ65570 DGF65570 DQB65570 DZX65570 EJT65570 ETP65570 FDL65570 FNH65570 FXD65570 GGZ65570 GQV65570 HAR65570 HKN65570 HUJ65570 IEF65570 IOB65570 IXX65570 JHT65570 JRP65570 KBL65570 KLH65570 KVD65570 LEZ65570 LOV65570 LYR65570 MIN65570 MSJ65570 NCF65570 NMB65570 NVX65570 OFT65570 OPP65570 OZL65570 PJH65570 PTD65570 QCZ65570 QMV65570 QWR65570 RGN65570 RQJ65570 SAF65570 SKB65570 STX65570 TDT65570 TNP65570 TXL65570 UHH65570 URD65570 VAZ65570 VKV65570 VUR65570 WEN65570 WOJ65570 WYF65570 M131106 LT131106 VP131106 AFL131106 APH131106 AZD131106 BIZ131106 BSV131106 CCR131106 CMN131106 CWJ131106 DGF131106 DQB131106 DZX131106 EJT131106 ETP131106 FDL131106 FNH131106 FXD131106 GGZ131106 GQV131106 HAR131106 HKN131106 HUJ131106 IEF131106 IOB131106 IXX131106 JHT131106 JRP131106 KBL131106 KLH131106 KVD131106 LEZ131106 LOV131106 LYR131106 MIN131106 MSJ131106 NCF131106 NMB131106 NVX131106 OFT131106 OPP131106 OZL131106 PJH131106 PTD131106 QCZ131106 QMV131106 QWR131106 RGN131106 RQJ131106 SAF131106 SKB131106 STX131106 TDT131106 TNP131106 TXL131106 UHH131106 URD131106 VAZ131106 VKV131106 VUR131106 WEN131106 WOJ131106 WYF131106 M196642 LT196642 VP196642 AFL196642 APH196642 AZD196642 BIZ196642 BSV196642 CCR196642 CMN196642 CWJ196642 DGF196642 DQB196642 DZX196642 EJT196642 ETP196642 FDL196642 FNH196642 FXD196642 GGZ196642 GQV196642 HAR196642 HKN196642 HUJ196642 IEF196642 IOB196642 IXX196642 JHT196642 JRP196642 KBL196642 KLH196642 KVD196642 LEZ196642 LOV196642 LYR196642 MIN196642 MSJ196642 NCF196642 NMB196642 NVX196642 OFT196642 OPP196642 OZL196642 PJH196642 PTD196642 QCZ196642 QMV196642 QWR196642 RGN196642 RQJ196642 SAF196642 SKB196642 STX196642 TDT196642 TNP196642 TXL196642 UHH196642 URD196642 VAZ196642 VKV196642 VUR196642 WEN196642 WOJ196642 WYF196642 M262178 LT262178 VP262178 AFL262178 APH262178 AZD262178 BIZ262178 BSV262178 CCR262178 CMN262178 CWJ262178 DGF262178 DQB262178 DZX262178 EJT262178 ETP262178 FDL262178 FNH262178 FXD262178 GGZ262178 GQV262178 HAR262178 HKN262178 HUJ262178 IEF262178 IOB262178 IXX262178 JHT262178 JRP262178 KBL262178 KLH262178 KVD262178 LEZ262178 LOV262178 LYR262178 MIN262178 MSJ262178 NCF262178 NMB262178 NVX262178 OFT262178 OPP262178 OZL262178 PJH262178 PTD262178 QCZ262178 QMV262178 QWR262178 RGN262178 RQJ262178 SAF262178 SKB262178 STX262178 TDT262178 TNP262178 TXL262178 UHH262178 URD262178 VAZ262178 VKV262178 VUR262178 WEN262178 WOJ262178 WYF262178 M327714 LT327714 VP327714 AFL327714 APH327714 AZD327714 BIZ327714 BSV327714 CCR327714 CMN327714 CWJ327714 DGF327714 DQB327714 DZX327714 EJT327714 ETP327714 FDL327714 FNH327714 FXD327714 GGZ327714 GQV327714 HAR327714 HKN327714 HUJ327714 IEF327714 IOB327714 IXX327714 JHT327714 JRP327714 KBL327714 KLH327714 KVD327714 LEZ327714 LOV327714 LYR327714 MIN327714 MSJ327714 NCF327714 NMB327714 NVX327714 OFT327714 OPP327714 OZL327714 PJH327714 PTD327714 QCZ327714 QMV327714 QWR327714 RGN327714 RQJ327714 SAF327714 SKB327714 STX327714 TDT327714 TNP327714 TXL327714 UHH327714 URD327714 VAZ327714 VKV327714 VUR327714 WEN327714 WOJ327714 WYF327714 M393250 LT393250 VP393250 AFL393250 APH393250 AZD393250 BIZ393250 BSV393250 CCR393250 CMN393250 CWJ393250 DGF393250 DQB393250 DZX393250 EJT393250 ETP393250 FDL393250 FNH393250 FXD393250 GGZ393250 GQV393250 HAR393250 HKN393250 HUJ393250 IEF393250 IOB393250 IXX393250 JHT393250 JRP393250 KBL393250 KLH393250 KVD393250 LEZ393250 LOV393250 LYR393250 MIN393250 MSJ393250 NCF393250 NMB393250 NVX393250 OFT393250 OPP393250 OZL393250 PJH393250 PTD393250 QCZ393250 QMV393250 QWR393250 RGN393250 RQJ393250 SAF393250 SKB393250 STX393250 TDT393250 TNP393250 TXL393250 UHH393250 URD393250 VAZ393250 VKV393250 VUR393250 WEN393250 WOJ393250 WYF393250 M458786 LT458786 VP458786 AFL458786 APH458786 AZD458786 BIZ458786 BSV458786 CCR458786 CMN458786 CWJ458786 DGF458786 DQB458786 DZX458786 EJT458786 ETP458786 FDL458786 FNH458786 FXD458786 GGZ458786 GQV458786 HAR458786 HKN458786 HUJ458786 IEF458786 IOB458786 IXX458786 JHT458786 JRP458786 KBL458786 KLH458786 KVD458786 LEZ458786 LOV458786 LYR458786 MIN458786 MSJ458786 NCF458786 NMB458786 NVX458786 OFT458786 OPP458786 OZL458786 PJH458786 PTD458786 QCZ458786 QMV458786 QWR458786 RGN458786 RQJ458786 SAF458786 SKB458786 STX458786 TDT458786 TNP458786 TXL458786 UHH458786 URD458786 VAZ458786 VKV458786 VUR458786 WEN458786 WOJ458786 WYF458786 M524322 LT524322 VP524322 AFL524322 APH524322 AZD524322 BIZ524322 BSV524322 CCR524322 CMN524322 CWJ524322 DGF524322 DQB524322 DZX524322 EJT524322 ETP524322 FDL524322 FNH524322 FXD524322 GGZ524322 GQV524322 HAR524322 HKN524322 HUJ524322 IEF524322 IOB524322 IXX524322 JHT524322 JRP524322 KBL524322 KLH524322 KVD524322 LEZ524322 LOV524322 LYR524322 MIN524322 MSJ524322 NCF524322 NMB524322 NVX524322 OFT524322 OPP524322 OZL524322 PJH524322 PTD524322 QCZ524322 QMV524322 QWR524322 RGN524322 RQJ524322 SAF524322 SKB524322 STX524322 TDT524322 TNP524322 TXL524322 UHH524322 URD524322 VAZ524322 VKV524322 VUR524322 WEN524322 WOJ524322 WYF524322 M589858 LT589858 VP589858 AFL589858 APH589858 AZD589858 BIZ589858 BSV589858 CCR589858 CMN589858 CWJ589858 DGF589858 DQB589858 DZX589858 EJT589858 ETP589858 FDL589858 FNH589858 FXD589858 GGZ589858 GQV589858 HAR589858 HKN589858 HUJ589858 IEF589858 IOB589858 IXX589858 JHT589858 JRP589858 KBL589858 KLH589858 KVD589858 LEZ589858 LOV589858 LYR589858 MIN589858 MSJ589858 NCF589858 NMB589858 NVX589858 OFT589858 OPP589858 OZL589858 PJH589858 PTD589858 QCZ589858 QMV589858 QWR589858 RGN589858 RQJ589858 SAF589858 SKB589858 STX589858 TDT589858 TNP589858 TXL589858 UHH589858 URD589858 VAZ589858 VKV589858 VUR589858 WEN589858 WOJ589858 WYF589858 M655394 LT655394 VP655394 AFL655394 APH655394 AZD655394 BIZ655394 BSV655394 CCR655394 CMN655394 CWJ655394 DGF655394 DQB655394 DZX655394 EJT655394 ETP655394 FDL655394 FNH655394 FXD655394 GGZ655394 GQV655394 HAR655394 HKN655394 HUJ655394 IEF655394 IOB655394 IXX655394 JHT655394 JRP655394 KBL655394 KLH655394 KVD655394 LEZ655394 LOV655394 LYR655394 MIN655394 MSJ655394 NCF655394 NMB655394 NVX655394 OFT655394 OPP655394 OZL655394 PJH655394 PTD655394 QCZ655394 QMV655394 QWR655394 RGN655394 RQJ655394 SAF655394 SKB655394 STX655394 TDT655394 TNP655394 TXL655394 UHH655394 URD655394 VAZ655394 VKV655394 VUR655394 WEN655394 WOJ655394 WYF655394 M720930 LT720930 VP720930 AFL720930 APH720930 AZD720930 BIZ720930 BSV720930 CCR720930 CMN720930 CWJ720930 DGF720930 DQB720930 DZX720930 EJT720930 ETP720930 FDL720930 FNH720930 FXD720930 GGZ720930 GQV720930 HAR720930 HKN720930 HUJ720930 IEF720930 IOB720930 IXX720930 JHT720930 JRP720930 KBL720930 KLH720930 KVD720930 LEZ720930 LOV720930 LYR720930 MIN720930 MSJ720930 NCF720930 NMB720930 NVX720930 OFT720930 OPP720930 OZL720930 PJH720930 PTD720930 QCZ720930 QMV720930 QWR720930 RGN720930 RQJ720930 SAF720930 SKB720930 STX720930 TDT720930 TNP720930 TXL720930 UHH720930 URD720930 VAZ720930 VKV720930 VUR720930 WEN720930 WOJ720930 WYF720930 M786466 LT786466 VP786466 AFL786466 APH786466 AZD786466 BIZ786466 BSV786466 CCR786466 CMN786466 CWJ786466 DGF786466 DQB786466 DZX786466 EJT786466 ETP786466 FDL786466 FNH786466 FXD786466 GGZ786466 GQV786466 HAR786466 HKN786466 HUJ786466 IEF786466 IOB786466 IXX786466 JHT786466 JRP786466 KBL786466 KLH786466 KVD786466 LEZ786466 LOV786466 LYR786466 MIN786466 MSJ786466 NCF786466 NMB786466 NVX786466 OFT786466 OPP786466 OZL786466 PJH786466 PTD786466 QCZ786466 QMV786466 QWR786466 RGN786466 RQJ786466 SAF786466 SKB786466 STX786466 TDT786466 TNP786466 TXL786466 UHH786466 URD786466 VAZ786466 VKV786466 VUR786466 WEN786466 WOJ786466 WYF786466 M852002 LT852002 VP852002 AFL852002 APH852002 AZD852002 BIZ852002 BSV852002 CCR852002 CMN852002 CWJ852002 DGF852002 DQB852002 DZX852002 EJT852002 ETP852002 FDL852002 FNH852002 FXD852002 GGZ852002 GQV852002 HAR852002 HKN852002 HUJ852002 IEF852002 IOB852002 IXX852002 JHT852002 JRP852002 KBL852002 KLH852002 KVD852002 LEZ852002 LOV852002 LYR852002 MIN852002 MSJ852002 NCF852002 NMB852002 NVX852002 OFT852002 OPP852002 OZL852002 PJH852002 PTD852002 QCZ852002 QMV852002 QWR852002 RGN852002 RQJ852002 SAF852002 SKB852002 STX852002 TDT852002 TNP852002 TXL852002 UHH852002 URD852002 VAZ852002 VKV852002 VUR852002 WEN852002 WOJ852002 WYF852002 M917538 LT917538 VP917538 AFL917538 APH917538 AZD917538 BIZ917538 BSV917538 CCR917538 CMN917538 CWJ917538 DGF917538 DQB917538 DZX917538 EJT917538 ETP917538 FDL917538 FNH917538 FXD917538 GGZ917538 GQV917538 HAR917538 HKN917538 HUJ917538 IEF917538 IOB917538 IXX917538 JHT917538 JRP917538 KBL917538 KLH917538 KVD917538 LEZ917538 LOV917538 LYR917538 MIN917538 MSJ917538 NCF917538 NMB917538 NVX917538 OFT917538 OPP917538 OZL917538 PJH917538 PTD917538 QCZ917538 QMV917538 QWR917538 RGN917538 RQJ917538 SAF917538 SKB917538 STX917538 TDT917538 TNP917538 TXL917538 UHH917538 URD917538 VAZ917538 VKV917538 VUR917538 WEN917538 WOJ917538 WYF917538 M983074 LT983074 VP983074 AFL983074 APH983074 AZD983074 BIZ983074 BSV983074 CCR983074 CMN983074 CWJ983074 DGF983074 DQB983074 DZX983074 EJT983074 ETP983074 FDL983074 FNH983074 FXD983074 GGZ983074 GQV983074 HAR983074 HKN983074 HUJ983074 IEF983074 IOB983074 IXX983074 JHT983074 JRP983074 KBL983074 KLH983074 KVD983074 LEZ983074 LOV983074 LYR983074 MIN983074 MSJ983074 NCF983074 NMB983074 NVX983074 OFT983074 OPP983074 OZL983074 PJH983074 PTD983074 QCZ983074 QMV983074 QWR983074 RGN983074 RQJ983074 SAF983074 SKB983074 STX983074 TDT983074 TNP983074 TXL983074 UHH983074 URD983074 VAZ983074 VKV983074 VUR983074 WEN983074 WOJ98307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32 VP32 AFL32 APH32 AZD32 M32 WYF32 WOJ32 WEN32 VUR32 VKV32 VAZ32 URD32 UHH32 TXL32 TNP32 TDT32 STX32 SKB32 SAF32 RQJ32 RGN32 QWR32 QMV32 QCZ32 PTD32 PJH32 OZL32 OPP32 OFT32 NVX32 NMB32 NCF32 MSJ32 MIN32 LYR32 LOV32 LEZ32 KVD32 KLH32 KBL32 JRP32 JHT32 IXX32 IOB32 IEF32 HUJ32 HKN32 HAR32 GQV32 GGZ32 FXD32 FNH32 FDL32 ETP32 EJT32 DZX32 DQB32 DGF32 CWJ32 CMN32 CCR32 BSV32 BIZ32 LT38 VP38 AFL38 APH38 AZD38 M38 WYF38 WOJ38 WEN38 VUR38 VKV38 VAZ38 URD38 UHH38 TXL38 TNP38 TDT38 STX38 SKB38 SAF38 RQJ38 RGN38 QWR38 QMV38 QCZ38 PTD38 PJH38 OZL38 OPP38 OFT38 NVX38 NMB38 NCF38 MSJ38 MIN38 LYR38 LOV38 LEZ38 KVD38 KLH38 KBL38 JRP38 JHT38 IXX38 IOB38 IEF38 HUJ38 HKN38 HAR38 GQV38 GGZ38 FXD38 FNH38 FDL38 ETP38 EJT38 DZX38 DQB38 DGF38 CWJ38 CMN38 CCR38 BSV38 BIZ38">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69:MC65569 VR65569:VY65569 AFN65569:AFU65569 APJ65569:APQ65569 AZF65569:AZM65569 BJB65569:BJI65569 BSX65569:BTE65569 CCT65569:CDA65569 CMP65569:CMW65569 CWL65569:CWS65569 DGH65569:DGO65569 DQD65569:DQK65569 DZZ65569:EAG65569 EJV65569:EKC65569 ETR65569:ETY65569 FDN65569:FDU65569 FNJ65569:FNQ65569 FXF65569:FXM65569 GHB65569:GHI65569 GQX65569:GRE65569 HAT65569:HBA65569 HKP65569:HKW65569 HUL65569:HUS65569 IEH65569:IEO65569 IOD65569:IOK65569 IXZ65569:IYG65569 JHV65569:JIC65569 JRR65569:JRY65569 KBN65569:KBU65569 KLJ65569:KLQ65569 KVF65569:KVM65569 LFB65569:LFI65569 LOX65569:LPE65569 LYT65569:LZA65569 MIP65569:MIW65569 MSL65569:MSS65569 NCH65569:NCO65569 NMD65569:NMK65569 NVZ65569:NWG65569 OFV65569:OGC65569 OPR65569:OPY65569 OZN65569:OZU65569 PJJ65569:PJQ65569 PTF65569:PTM65569 QDB65569:QDI65569 QMX65569:QNE65569 QWT65569:QXA65569 RGP65569:RGW65569 RQL65569:RQS65569 SAH65569:SAO65569 SKD65569:SKK65569 STZ65569:SUG65569 TDV65569:TEC65569 TNR65569:TNY65569 TXN65569:TXU65569 UHJ65569:UHQ65569 URF65569:URM65569 VBB65569:VBI65569 VKX65569:VLE65569 VUT65569:VVA65569 WEP65569:WEW65569 WOL65569:WOS65569 WYH65569:WYO65569 LV131105:MC131105 VR131105:VY131105 AFN131105:AFU131105 APJ131105:APQ131105 AZF131105:AZM131105 BJB131105:BJI131105 BSX131105:BTE131105 CCT131105:CDA131105 CMP131105:CMW131105 CWL131105:CWS131105 DGH131105:DGO131105 DQD131105:DQK131105 DZZ131105:EAG131105 EJV131105:EKC131105 ETR131105:ETY131105 FDN131105:FDU131105 FNJ131105:FNQ131105 FXF131105:FXM131105 GHB131105:GHI131105 GQX131105:GRE131105 HAT131105:HBA131105 HKP131105:HKW131105 HUL131105:HUS131105 IEH131105:IEO131105 IOD131105:IOK131105 IXZ131105:IYG131105 JHV131105:JIC131105 JRR131105:JRY131105 KBN131105:KBU131105 KLJ131105:KLQ131105 KVF131105:KVM131105 LFB131105:LFI131105 LOX131105:LPE131105 LYT131105:LZA131105 MIP131105:MIW131105 MSL131105:MSS131105 NCH131105:NCO131105 NMD131105:NMK131105 NVZ131105:NWG131105 OFV131105:OGC131105 OPR131105:OPY131105 OZN131105:OZU131105 PJJ131105:PJQ131105 PTF131105:PTM131105 QDB131105:QDI131105 QMX131105:QNE131105 QWT131105:QXA131105 RGP131105:RGW131105 RQL131105:RQS131105 SAH131105:SAO131105 SKD131105:SKK131105 STZ131105:SUG131105 TDV131105:TEC131105 TNR131105:TNY131105 TXN131105:TXU131105 UHJ131105:UHQ131105 URF131105:URM131105 VBB131105:VBI131105 VKX131105:VLE131105 VUT131105:VVA131105 WEP131105:WEW131105 WOL131105:WOS131105 WYH131105:WYO131105 LV196641:MC196641 VR196641:VY196641 AFN196641:AFU196641 APJ196641:APQ196641 AZF196641:AZM196641 BJB196641:BJI196641 BSX196641:BTE196641 CCT196641:CDA196641 CMP196641:CMW196641 CWL196641:CWS196641 DGH196641:DGO196641 DQD196641:DQK196641 DZZ196641:EAG196641 EJV196641:EKC196641 ETR196641:ETY196641 FDN196641:FDU196641 FNJ196641:FNQ196641 FXF196641:FXM196641 GHB196641:GHI196641 GQX196641:GRE196641 HAT196641:HBA196641 HKP196641:HKW196641 HUL196641:HUS196641 IEH196641:IEO196641 IOD196641:IOK196641 IXZ196641:IYG196641 JHV196641:JIC196641 JRR196641:JRY196641 KBN196641:KBU196641 KLJ196641:KLQ196641 KVF196641:KVM196641 LFB196641:LFI196641 LOX196641:LPE196641 LYT196641:LZA196641 MIP196641:MIW196641 MSL196641:MSS196641 NCH196641:NCO196641 NMD196641:NMK196641 NVZ196641:NWG196641 OFV196641:OGC196641 OPR196641:OPY196641 OZN196641:OZU196641 PJJ196641:PJQ196641 PTF196641:PTM196641 QDB196641:QDI196641 QMX196641:QNE196641 QWT196641:QXA196641 RGP196641:RGW196641 RQL196641:RQS196641 SAH196641:SAO196641 SKD196641:SKK196641 STZ196641:SUG196641 TDV196641:TEC196641 TNR196641:TNY196641 TXN196641:TXU196641 UHJ196641:UHQ196641 URF196641:URM196641 VBB196641:VBI196641 VKX196641:VLE196641 VUT196641:VVA196641 WEP196641:WEW196641 WOL196641:WOS196641 WYH196641:WYO196641 LV262177:MC262177 VR262177:VY262177 AFN262177:AFU262177 APJ262177:APQ262177 AZF262177:AZM262177 BJB262177:BJI262177 BSX262177:BTE262177 CCT262177:CDA262177 CMP262177:CMW262177 CWL262177:CWS262177 DGH262177:DGO262177 DQD262177:DQK262177 DZZ262177:EAG262177 EJV262177:EKC262177 ETR262177:ETY262177 FDN262177:FDU262177 FNJ262177:FNQ262177 FXF262177:FXM262177 GHB262177:GHI262177 GQX262177:GRE262177 HAT262177:HBA262177 HKP262177:HKW262177 HUL262177:HUS262177 IEH262177:IEO262177 IOD262177:IOK262177 IXZ262177:IYG262177 JHV262177:JIC262177 JRR262177:JRY262177 KBN262177:KBU262177 KLJ262177:KLQ262177 KVF262177:KVM262177 LFB262177:LFI262177 LOX262177:LPE262177 LYT262177:LZA262177 MIP262177:MIW262177 MSL262177:MSS262177 NCH262177:NCO262177 NMD262177:NMK262177 NVZ262177:NWG262177 OFV262177:OGC262177 OPR262177:OPY262177 OZN262177:OZU262177 PJJ262177:PJQ262177 PTF262177:PTM262177 QDB262177:QDI262177 QMX262177:QNE262177 QWT262177:QXA262177 RGP262177:RGW262177 RQL262177:RQS262177 SAH262177:SAO262177 SKD262177:SKK262177 STZ262177:SUG262177 TDV262177:TEC262177 TNR262177:TNY262177 TXN262177:TXU262177 UHJ262177:UHQ262177 URF262177:URM262177 VBB262177:VBI262177 VKX262177:VLE262177 VUT262177:VVA262177 WEP262177:WEW262177 WOL262177:WOS262177 WYH262177:WYO262177 LV327713:MC327713 VR327713:VY327713 AFN327713:AFU327713 APJ327713:APQ327713 AZF327713:AZM327713 BJB327713:BJI327713 BSX327713:BTE327713 CCT327713:CDA327713 CMP327713:CMW327713 CWL327713:CWS327713 DGH327713:DGO327713 DQD327713:DQK327713 DZZ327713:EAG327713 EJV327713:EKC327713 ETR327713:ETY327713 FDN327713:FDU327713 FNJ327713:FNQ327713 FXF327713:FXM327713 GHB327713:GHI327713 GQX327713:GRE327713 HAT327713:HBA327713 HKP327713:HKW327713 HUL327713:HUS327713 IEH327713:IEO327713 IOD327713:IOK327713 IXZ327713:IYG327713 JHV327713:JIC327713 JRR327713:JRY327713 KBN327713:KBU327713 KLJ327713:KLQ327713 KVF327713:KVM327713 LFB327713:LFI327713 LOX327713:LPE327713 LYT327713:LZA327713 MIP327713:MIW327713 MSL327713:MSS327713 NCH327713:NCO327713 NMD327713:NMK327713 NVZ327713:NWG327713 OFV327713:OGC327713 OPR327713:OPY327713 OZN327713:OZU327713 PJJ327713:PJQ327713 PTF327713:PTM327713 QDB327713:QDI327713 QMX327713:QNE327713 QWT327713:QXA327713 RGP327713:RGW327713 RQL327713:RQS327713 SAH327713:SAO327713 SKD327713:SKK327713 STZ327713:SUG327713 TDV327713:TEC327713 TNR327713:TNY327713 TXN327713:TXU327713 UHJ327713:UHQ327713 URF327713:URM327713 VBB327713:VBI327713 VKX327713:VLE327713 VUT327713:VVA327713 WEP327713:WEW327713 WOL327713:WOS327713 WYH327713:WYO327713 LV393249:MC393249 VR393249:VY393249 AFN393249:AFU393249 APJ393249:APQ393249 AZF393249:AZM393249 BJB393249:BJI393249 BSX393249:BTE393249 CCT393249:CDA393249 CMP393249:CMW393249 CWL393249:CWS393249 DGH393249:DGO393249 DQD393249:DQK393249 DZZ393249:EAG393249 EJV393249:EKC393249 ETR393249:ETY393249 FDN393249:FDU393249 FNJ393249:FNQ393249 FXF393249:FXM393249 GHB393249:GHI393249 GQX393249:GRE393249 HAT393249:HBA393249 HKP393249:HKW393249 HUL393249:HUS393249 IEH393249:IEO393249 IOD393249:IOK393249 IXZ393249:IYG393249 JHV393249:JIC393249 JRR393249:JRY393249 KBN393249:KBU393249 KLJ393249:KLQ393249 KVF393249:KVM393249 LFB393249:LFI393249 LOX393249:LPE393249 LYT393249:LZA393249 MIP393249:MIW393249 MSL393249:MSS393249 NCH393249:NCO393249 NMD393249:NMK393249 NVZ393249:NWG393249 OFV393249:OGC393249 OPR393249:OPY393249 OZN393249:OZU393249 PJJ393249:PJQ393249 PTF393249:PTM393249 QDB393249:QDI393249 QMX393249:QNE393249 QWT393249:QXA393249 RGP393249:RGW393249 RQL393249:RQS393249 SAH393249:SAO393249 SKD393249:SKK393249 STZ393249:SUG393249 TDV393249:TEC393249 TNR393249:TNY393249 TXN393249:TXU393249 UHJ393249:UHQ393249 URF393249:URM393249 VBB393249:VBI393249 VKX393249:VLE393249 VUT393249:VVA393249 WEP393249:WEW393249 WOL393249:WOS393249 WYH393249:WYO393249 LV458785:MC458785 VR458785:VY458785 AFN458785:AFU458785 APJ458785:APQ458785 AZF458785:AZM458785 BJB458785:BJI458785 BSX458785:BTE458785 CCT458785:CDA458785 CMP458785:CMW458785 CWL458785:CWS458785 DGH458785:DGO458785 DQD458785:DQK458785 DZZ458785:EAG458785 EJV458785:EKC458785 ETR458785:ETY458785 FDN458785:FDU458785 FNJ458785:FNQ458785 FXF458785:FXM458785 GHB458785:GHI458785 GQX458785:GRE458785 HAT458785:HBA458785 HKP458785:HKW458785 HUL458785:HUS458785 IEH458785:IEO458785 IOD458785:IOK458785 IXZ458785:IYG458785 JHV458785:JIC458785 JRR458785:JRY458785 KBN458785:KBU458785 KLJ458785:KLQ458785 KVF458785:KVM458785 LFB458785:LFI458785 LOX458785:LPE458785 LYT458785:LZA458785 MIP458785:MIW458785 MSL458785:MSS458785 NCH458785:NCO458785 NMD458785:NMK458785 NVZ458785:NWG458785 OFV458785:OGC458785 OPR458785:OPY458785 OZN458785:OZU458785 PJJ458785:PJQ458785 PTF458785:PTM458785 QDB458785:QDI458785 QMX458785:QNE458785 QWT458785:QXA458785 RGP458785:RGW458785 RQL458785:RQS458785 SAH458785:SAO458785 SKD458785:SKK458785 STZ458785:SUG458785 TDV458785:TEC458785 TNR458785:TNY458785 TXN458785:TXU458785 UHJ458785:UHQ458785 URF458785:URM458785 VBB458785:VBI458785 VKX458785:VLE458785 VUT458785:VVA458785 WEP458785:WEW458785 WOL458785:WOS458785 WYH458785:WYO458785 LV524321:MC524321 VR524321:VY524321 AFN524321:AFU524321 APJ524321:APQ524321 AZF524321:AZM524321 BJB524321:BJI524321 BSX524321:BTE524321 CCT524321:CDA524321 CMP524321:CMW524321 CWL524321:CWS524321 DGH524321:DGO524321 DQD524321:DQK524321 DZZ524321:EAG524321 EJV524321:EKC524321 ETR524321:ETY524321 FDN524321:FDU524321 FNJ524321:FNQ524321 FXF524321:FXM524321 GHB524321:GHI524321 GQX524321:GRE524321 HAT524321:HBA524321 HKP524321:HKW524321 HUL524321:HUS524321 IEH524321:IEO524321 IOD524321:IOK524321 IXZ524321:IYG524321 JHV524321:JIC524321 JRR524321:JRY524321 KBN524321:KBU524321 KLJ524321:KLQ524321 KVF524321:KVM524321 LFB524321:LFI524321 LOX524321:LPE524321 LYT524321:LZA524321 MIP524321:MIW524321 MSL524321:MSS524321 NCH524321:NCO524321 NMD524321:NMK524321 NVZ524321:NWG524321 OFV524321:OGC524321 OPR524321:OPY524321 OZN524321:OZU524321 PJJ524321:PJQ524321 PTF524321:PTM524321 QDB524321:QDI524321 QMX524321:QNE524321 QWT524321:QXA524321 RGP524321:RGW524321 RQL524321:RQS524321 SAH524321:SAO524321 SKD524321:SKK524321 STZ524321:SUG524321 TDV524321:TEC524321 TNR524321:TNY524321 TXN524321:TXU524321 UHJ524321:UHQ524321 URF524321:URM524321 VBB524321:VBI524321 VKX524321:VLE524321 VUT524321:VVA524321 WEP524321:WEW524321 WOL524321:WOS524321 WYH524321:WYO524321 LV589857:MC589857 VR589857:VY589857 AFN589857:AFU589857 APJ589857:APQ589857 AZF589857:AZM589857 BJB589857:BJI589857 BSX589857:BTE589857 CCT589857:CDA589857 CMP589857:CMW589857 CWL589857:CWS589857 DGH589857:DGO589857 DQD589857:DQK589857 DZZ589857:EAG589857 EJV589857:EKC589857 ETR589857:ETY589857 FDN589857:FDU589857 FNJ589857:FNQ589857 FXF589857:FXM589857 GHB589857:GHI589857 GQX589857:GRE589857 HAT589857:HBA589857 HKP589857:HKW589857 HUL589857:HUS589857 IEH589857:IEO589857 IOD589857:IOK589857 IXZ589857:IYG589857 JHV589857:JIC589857 JRR589857:JRY589857 KBN589857:KBU589857 KLJ589857:KLQ589857 KVF589857:KVM589857 LFB589857:LFI589857 LOX589857:LPE589857 LYT589857:LZA589857 MIP589857:MIW589857 MSL589857:MSS589857 NCH589857:NCO589857 NMD589857:NMK589857 NVZ589857:NWG589857 OFV589857:OGC589857 OPR589857:OPY589857 OZN589857:OZU589857 PJJ589857:PJQ589857 PTF589857:PTM589857 QDB589857:QDI589857 QMX589857:QNE589857 QWT589857:QXA589857 RGP589857:RGW589857 RQL589857:RQS589857 SAH589857:SAO589857 SKD589857:SKK589857 STZ589857:SUG589857 TDV589857:TEC589857 TNR589857:TNY589857 TXN589857:TXU589857 UHJ589857:UHQ589857 URF589857:URM589857 VBB589857:VBI589857 VKX589857:VLE589857 VUT589857:VVA589857 WEP589857:WEW589857 WOL589857:WOS589857 WYH589857:WYO589857 LV655393:MC655393 VR655393:VY655393 AFN655393:AFU655393 APJ655393:APQ655393 AZF655393:AZM655393 BJB655393:BJI655393 BSX655393:BTE655393 CCT655393:CDA655393 CMP655393:CMW655393 CWL655393:CWS655393 DGH655393:DGO655393 DQD655393:DQK655393 DZZ655393:EAG655393 EJV655393:EKC655393 ETR655393:ETY655393 FDN655393:FDU655393 FNJ655393:FNQ655393 FXF655393:FXM655393 GHB655393:GHI655393 GQX655393:GRE655393 HAT655393:HBA655393 HKP655393:HKW655393 HUL655393:HUS655393 IEH655393:IEO655393 IOD655393:IOK655393 IXZ655393:IYG655393 JHV655393:JIC655393 JRR655393:JRY655393 KBN655393:KBU655393 KLJ655393:KLQ655393 KVF655393:KVM655393 LFB655393:LFI655393 LOX655393:LPE655393 LYT655393:LZA655393 MIP655393:MIW655393 MSL655393:MSS655393 NCH655393:NCO655393 NMD655393:NMK655393 NVZ655393:NWG655393 OFV655393:OGC655393 OPR655393:OPY655393 OZN655393:OZU655393 PJJ655393:PJQ655393 PTF655393:PTM655393 QDB655393:QDI655393 QMX655393:QNE655393 QWT655393:QXA655393 RGP655393:RGW655393 RQL655393:RQS655393 SAH655393:SAO655393 SKD655393:SKK655393 STZ655393:SUG655393 TDV655393:TEC655393 TNR655393:TNY655393 TXN655393:TXU655393 UHJ655393:UHQ655393 URF655393:URM655393 VBB655393:VBI655393 VKX655393:VLE655393 VUT655393:VVA655393 WEP655393:WEW655393 WOL655393:WOS655393 WYH655393:WYO655393 LV720929:MC720929 VR720929:VY720929 AFN720929:AFU720929 APJ720929:APQ720929 AZF720929:AZM720929 BJB720929:BJI720929 BSX720929:BTE720929 CCT720929:CDA720929 CMP720929:CMW720929 CWL720929:CWS720929 DGH720929:DGO720929 DQD720929:DQK720929 DZZ720929:EAG720929 EJV720929:EKC720929 ETR720929:ETY720929 FDN720929:FDU720929 FNJ720929:FNQ720929 FXF720929:FXM720929 GHB720929:GHI720929 GQX720929:GRE720929 HAT720929:HBA720929 HKP720929:HKW720929 HUL720929:HUS720929 IEH720929:IEO720929 IOD720929:IOK720929 IXZ720929:IYG720929 JHV720929:JIC720929 JRR720929:JRY720929 KBN720929:KBU720929 KLJ720929:KLQ720929 KVF720929:KVM720929 LFB720929:LFI720929 LOX720929:LPE720929 LYT720929:LZA720929 MIP720929:MIW720929 MSL720929:MSS720929 NCH720929:NCO720929 NMD720929:NMK720929 NVZ720929:NWG720929 OFV720929:OGC720929 OPR720929:OPY720929 OZN720929:OZU720929 PJJ720929:PJQ720929 PTF720929:PTM720929 QDB720929:QDI720929 QMX720929:QNE720929 QWT720929:QXA720929 RGP720929:RGW720929 RQL720929:RQS720929 SAH720929:SAO720929 SKD720929:SKK720929 STZ720929:SUG720929 TDV720929:TEC720929 TNR720929:TNY720929 TXN720929:TXU720929 UHJ720929:UHQ720929 URF720929:URM720929 VBB720929:VBI720929 VKX720929:VLE720929 VUT720929:VVA720929 WEP720929:WEW720929 WOL720929:WOS720929 WYH720929:WYO720929 LV786465:MC786465 VR786465:VY786465 AFN786465:AFU786465 APJ786465:APQ786465 AZF786465:AZM786465 BJB786465:BJI786465 BSX786465:BTE786465 CCT786465:CDA786465 CMP786465:CMW786465 CWL786465:CWS786465 DGH786465:DGO786465 DQD786465:DQK786465 DZZ786465:EAG786465 EJV786465:EKC786465 ETR786465:ETY786465 FDN786465:FDU786465 FNJ786465:FNQ786465 FXF786465:FXM786465 GHB786465:GHI786465 GQX786465:GRE786465 HAT786465:HBA786465 HKP786465:HKW786465 HUL786465:HUS786465 IEH786465:IEO786465 IOD786465:IOK786465 IXZ786465:IYG786465 JHV786465:JIC786465 JRR786465:JRY786465 KBN786465:KBU786465 KLJ786465:KLQ786465 KVF786465:KVM786465 LFB786465:LFI786465 LOX786465:LPE786465 LYT786465:LZA786465 MIP786465:MIW786465 MSL786465:MSS786465 NCH786465:NCO786465 NMD786465:NMK786465 NVZ786465:NWG786465 OFV786465:OGC786465 OPR786465:OPY786465 OZN786465:OZU786465 PJJ786465:PJQ786465 PTF786465:PTM786465 QDB786465:QDI786465 QMX786465:QNE786465 QWT786465:QXA786465 RGP786465:RGW786465 RQL786465:RQS786465 SAH786465:SAO786465 SKD786465:SKK786465 STZ786465:SUG786465 TDV786465:TEC786465 TNR786465:TNY786465 TXN786465:TXU786465 UHJ786465:UHQ786465 URF786465:URM786465 VBB786465:VBI786465 VKX786465:VLE786465 VUT786465:VVA786465 WEP786465:WEW786465 WOL786465:WOS786465 WYH786465:WYO786465 LV852001:MC852001 VR852001:VY852001 AFN852001:AFU852001 APJ852001:APQ852001 AZF852001:AZM852001 BJB852001:BJI852001 BSX852001:BTE852001 CCT852001:CDA852001 CMP852001:CMW852001 CWL852001:CWS852001 DGH852001:DGO852001 DQD852001:DQK852001 DZZ852001:EAG852001 EJV852001:EKC852001 ETR852001:ETY852001 FDN852001:FDU852001 FNJ852001:FNQ852001 FXF852001:FXM852001 GHB852001:GHI852001 GQX852001:GRE852001 HAT852001:HBA852001 HKP852001:HKW852001 HUL852001:HUS852001 IEH852001:IEO852001 IOD852001:IOK852001 IXZ852001:IYG852001 JHV852001:JIC852001 JRR852001:JRY852001 KBN852001:KBU852001 KLJ852001:KLQ852001 KVF852001:KVM852001 LFB852001:LFI852001 LOX852001:LPE852001 LYT852001:LZA852001 MIP852001:MIW852001 MSL852001:MSS852001 NCH852001:NCO852001 NMD852001:NMK852001 NVZ852001:NWG852001 OFV852001:OGC852001 OPR852001:OPY852001 OZN852001:OZU852001 PJJ852001:PJQ852001 PTF852001:PTM852001 QDB852001:QDI852001 QMX852001:QNE852001 QWT852001:QXA852001 RGP852001:RGW852001 RQL852001:RQS852001 SAH852001:SAO852001 SKD852001:SKK852001 STZ852001:SUG852001 TDV852001:TEC852001 TNR852001:TNY852001 TXN852001:TXU852001 UHJ852001:UHQ852001 URF852001:URM852001 VBB852001:VBI852001 VKX852001:VLE852001 VUT852001:VVA852001 WEP852001:WEW852001 WOL852001:WOS852001 WYH852001:WYO852001 LV917537:MC917537 VR917537:VY917537 AFN917537:AFU917537 APJ917537:APQ917537 AZF917537:AZM917537 BJB917537:BJI917537 BSX917537:BTE917537 CCT917537:CDA917537 CMP917537:CMW917537 CWL917537:CWS917537 DGH917537:DGO917537 DQD917537:DQK917537 DZZ917537:EAG917537 EJV917537:EKC917537 ETR917537:ETY917537 FDN917537:FDU917537 FNJ917537:FNQ917537 FXF917537:FXM917537 GHB917537:GHI917537 GQX917537:GRE917537 HAT917537:HBA917537 HKP917537:HKW917537 HUL917537:HUS917537 IEH917537:IEO917537 IOD917537:IOK917537 IXZ917537:IYG917537 JHV917537:JIC917537 JRR917537:JRY917537 KBN917537:KBU917537 KLJ917537:KLQ917537 KVF917537:KVM917537 LFB917537:LFI917537 LOX917537:LPE917537 LYT917537:LZA917537 MIP917537:MIW917537 MSL917537:MSS917537 NCH917537:NCO917537 NMD917537:NMK917537 NVZ917537:NWG917537 OFV917537:OGC917537 OPR917537:OPY917537 OZN917537:OZU917537 PJJ917537:PJQ917537 PTF917537:PTM917537 QDB917537:QDI917537 QMX917537:QNE917537 QWT917537:QXA917537 RGP917537:RGW917537 RQL917537:RQS917537 SAH917537:SAO917537 SKD917537:SKK917537 STZ917537:SUG917537 TDV917537:TEC917537 TNR917537:TNY917537 TXN917537:TXU917537 UHJ917537:UHQ917537 URF917537:URM917537 VBB917537:VBI917537 VKX917537:VLE917537 VUT917537:VVA917537 WEP917537:WEW917537 WOL917537:WOS917537 WYH917537:WYO917537 WYH983073:WYO983073 LV983073:MC983073 VR983073:VY983073 AFN983073:AFU983073 APJ983073:APQ983073 AZF983073:AZM983073 BJB983073:BJI983073 BSX983073:BTE983073 CCT983073:CDA983073 CMP983073:CMW983073 CWL983073:CWS983073 DGH983073:DGO983073 DQD983073:DQK983073 DZZ983073:EAG983073 EJV983073:EKC983073 ETR983073:ETY983073 FDN983073:FDU983073 FNJ983073:FNQ983073 FXF983073:FXM983073 GHB983073:GHI983073 GQX983073:GRE983073 HAT983073:HBA983073 HKP983073:HKW983073 HUL983073:HUS983073 IEH983073:IEO983073 IOD983073:IOK983073 IXZ983073:IYG983073 JHV983073:JIC983073 JRR983073:JRY983073 KBN983073:KBU983073 KLJ983073:KLQ983073 KVF983073:KVM983073 LFB983073:LFI983073 LOX983073:LPE983073 LYT983073:LZA983073 MIP983073:MIW983073 MSL983073:MSS983073 NCH983073:NCO983073 NMD983073:NMK983073 NVZ983073:NWG983073 OFV983073:OGC983073 OPR983073:OPY983073 OZN983073:OZU983073 PJJ983073:PJQ983073 PTF983073:PTM983073 QDB983073:QDI983073 QMX983073:QNE983073 QWT983073:QXA983073 RGP983073:RGW983073 RQL983073:RQS983073 SAH983073:SAO983073 SKD983073:SKK983073 STZ983073:SUG983073 TDV983073:TEC983073 TNR983073:TNY983073 TXN983073:TXU983073 UHJ983073:UHQ983073 URF983073:URM983073 VBB983073:VBI983073 VKX983073:VLE983073 VUT983073:VVA983073 WEP983073:WEW983073 WOL983073:WOS983073 TXN37:TXU37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WEP31:WEW31 VUT31:VVA31 VBB31:VBI31 VKX31:VLE31 UHJ31:UHQ31 WYH31:WYO31 WOL31:WOS31 URF31:URM31 LV31:MC31 VR31:VY31 AFN31:AFU31 APJ31:APQ31 AZF31:AZM31 BJB31:BJI31 BSX31:BTE31 CCT31:CDA31 CMP31:CMW31 CWL31:CWS31 DGH31:DGO31 DQD31:DQK31 DZZ31:EAG31 EJV31:EKC31 ETR31:ETY31 FDN31:FDU31 FNJ31:FNQ31 FXF31:FXM31 GHB31:GHI31 GQX31:GRE31 HAT31:HBA31 HKP31:HKW31 HUL31:HUS31 IEH31:IEO31 IOD31:IOK31 IXZ31:IYG31 JHV31:JIC31 JRR31:JRY31 KBN31:KBU31 KLJ31:KLQ31 KVF31:KVM31 LFB31:LFI31 LOX31:LPE31 LYT31:LZA31 MIP31:MIW31 MSL31:MSS31 NCH31:NCO31 NMD31:NMK31 NVZ31:NWG31 OFV31:OGC31 OPR31:OPY31 OZN31:OZU31 PJJ31:PJQ31 PTF31:PTM31 QDB31:QDI31 QMX31:QNE31 QWT31:QXA31 RGP31:RGW31 RQL31:RQS31 SAH31:SAO31 SKD31:SKK31 STZ31:SUG31 TDV31:TEC31 TNR31:TNY31 TXN31:TXU31 WEP37:WEW37 VUT37:VVA37 VBB37:VBI37 VKX37:VLE37 UHJ37:UHQ37 WYH37:WYO37 WOL37:WOS37 URF37:URM37 LV37:MC37 VR37:VY37 AFN37:AFU37 APJ37:APQ37 AZF37:AZM37 BJB37:BJI37 BSX37:BTE37 CCT37:CDA37 CMP37:CMW37 CWL37:CWS37 DGH37:DGO37 DQD37:DQK37 DZZ37:EAG37 EJV37:EKC37 ETR37:ETY37 FDN37:FDU37 FNJ37:FNQ37 FXF37:FXM37 GHB37:GHI37 GQX37:GRE37 HAT37:HBA37 HKP37:HKW37 HUL37:HUS37 IEH37:IEO37 IOD37:IOK37 IXZ37:IYG37 JHV37:JIC37 JRR37:JRY37 KBN37:KBU37 KLJ37:KLQ37 KVF37:KVM37 LFB37:LFI37 LOX37:LPE37 LYT37:LZA37 MIP37:MIW37 MSL37:MSS37 NCH37:NCO37 NMD37:NMK37 NVZ37:NWG37 OFV37:OGC37 OPR37:OPY37 OZN37:OZU37 PJJ37:PJQ37 PTF37:PTM37 QDB37:QDI37 QMX37:QNE37 QWT37:QXA37 RGP37:RGW37 RQL37:RQS37 SAH37:SAO37 SKD37:SKK37 STZ37:SUG37 TDV37:TEC37 TNR37:TNY37 O917537:CG917537 O852001:CG852001 O786465:CG786465 O720929:CG720929 O655393:CG655393 O589857:CG589857 O524321:CG524321 O458785:CG458785 O393249:CG393249 O327713:CG327713 O262177:CG262177 O196641:CG196641 O131105:CG131105 O65569:CG65569 O983073:CG983073">
      <formula1>kind_of_cons</formula1>
    </dataValidation>
    <dataValidation type="textLength" operator="lessThanOrEqual" allowBlank="1" showInputMessage="1" showErrorMessage="1" errorTitle="Ошибка" error="Допускается ввод не более 900 символов!" sqref="WYP983068:WYP983075 WOT983068:WOT983075 CH65564:CH65571 MD65564:MD65571 VZ65564:VZ65571 AFV65564:AFV65571 APR65564:APR65571 AZN65564:AZN65571 BJJ65564:BJJ65571 BTF65564:BTF65571 CDB65564:CDB65571 CMX65564:CMX65571 CWT65564:CWT65571 DGP65564:DGP65571 DQL65564:DQL65571 EAH65564:EAH65571 EKD65564:EKD65571 ETZ65564:ETZ65571 FDV65564:FDV65571 FNR65564:FNR65571 FXN65564:FXN65571 GHJ65564:GHJ65571 GRF65564:GRF65571 HBB65564:HBB65571 HKX65564:HKX65571 HUT65564:HUT65571 IEP65564:IEP65571 IOL65564:IOL65571 IYH65564:IYH65571 JID65564:JID65571 JRZ65564:JRZ65571 KBV65564:KBV65571 KLR65564:KLR65571 KVN65564:KVN65571 LFJ65564:LFJ65571 LPF65564:LPF65571 LZB65564:LZB65571 MIX65564:MIX65571 MST65564:MST65571 NCP65564:NCP65571 NML65564:NML65571 NWH65564:NWH65571 OGD65564:OGD65571 OPZ65564:OPZ65571 OZV65564:OZV65571 PJR65564:PJR65571 PTN65564:PTN65571 QDJ65564:QDJ65571 QNF65564:QNF65571 QXB65564:QXB65571 RGX65564:RGX65571 RQT65564:RQT65571 SAP65564:SAP65571 SKL65564:SKL65571 SUH65564:SUH65571 TED65564:TED65571 TNZ65564:TNZ65571 TXV65564:TXV65571 UHR65564:UHR65571 URN65564:URN65571 VBJ65564:VBJ65571 VLF65564:VLF65571 VVB65564:VVB65571 WEX65564:WEX65571 WOT65564:WOT65571 WYP65564:WYP65571 CH131100:CH131107 MD131100:MD131107 VZ131100:VZ131107 AFV131100:AFV131107 APR131100:APR131107 AZN131100:AZN131107 BJJ131100:BJJ131107 BTF131100:BTF131107 CDB131100:CDB131107 CMX131100:CMX131107 CWT131100:CWT131107 DGP131100:DGP131107 DQL131100:DQL131107 EAH131100:EAH131107 EKD131100:EKD131107 ETZ131100:ETZ131107 FDV131100:FDV131107 FNR131100:FNR131107 FXN131100:FXN131107 GHJ131100:GHJ131107 GRF131100:GRF131107 HBB131100:HBB131107 HKX131100:HKX131107 HUT131100:HUT131107 IEP131100:IEP131107 IOL131100:IOL131107 IYH131100:IYH131107 JID131100:JID131107 JRZ131100:JRZ131107 KBV131100:KBV131107 KLR131100:KLR131107 KVN131100:KVN131107 LFJ131100:LFJ131107 LPF131100:LPF131107 LZB131100:LZB131107 MIX131100:MIX131107 MST131100:MST131107 NCP131100:NCP131107 NML131100:NML131107 NWH131100:NWH131107 OGD131100:OGD131107 OPZ131100:OPZ131107 OZV131100:OZV131107 PJR131100:PJR131107 PTN131100:PTN131107 QDJ131100:QDJ131107 QNF131100:QNF131107 QXB131100:QXB131107 RGX131100:RGX131107 RQT131100:RQT131107 SAP131100:SAP131107 SKL131100:SKL131107 SUH131100:SUH131107 TED131100:TED131107 TNZ131100:TNZ131107 TXV131100:TXV131107 UHR131100:UHR131107 URN131100:URN131107 VBJ131100:VBJ131107 VLF131100:VLF131107 VVB131100:VVB131107 WEX131100:WEX131107 WOT131100:WOT131107 WYP131100:WYP131107 CH196636:CH196643 MD196636:MD196643 VZ196636:VZ196643 AFV196636:AFV196643 APR196636:APR196643 AZN196636:AZN196643 BJJ196636:BJJ196643 BTF196636:BTF196643 CDB196636:CDB196643 CMX196636:CMX196643 CWT196636:CWT196643 DGP196636:DGP196643 DQL196636:DQL196643 EAH196636:EAH196643 EKD196636:EKD196643 ETZ196636:ETZ196643 FDV196636:FDV196643 FNR196636:FNR196643 FXN196636:FXN196643 GHJ196636:GHJ196643 GRF196636:GRF196643 HBB196636:HBB196643 HKX196636:HKX196643 HUT196636:HUT196643 IEP196636:IEP196643 IOL196636:IOL196643 IYH196636:IYH196643 JID196636:JID196643 JRZ196636:JRZ196643 KBV196636:KBV196643 KLR196636:KLR196643 KVN196636:KVN196643 LFJ196636:LFJ196643 LPF196636:LPF196643 LZB196636:LZB196643 MIX196636:MIX196643 MST196636:MST196643 NCP196636:NCP196643 NML196636:NML196643 NWH196636:NWH196643 OGD196636:OGD196643 OPZ196636:OPZ196643 OZV196636:OZV196643 PJR196636:PJR196643 PTN196636:PTN196643 QDJ196636:QDJ196643 QNF196636:QNF196643 QXB196636:QXB196643 RGX196636:RGX196643 RQT196636:RQT196643 SAP196636:SAP196643 SKL196636:SKL196643 SUH196636:SUH196643 TED196636:TED196643 TNZ196636:TNZ196643 TXV196636:TXV196643 UHR196636:UHR196643 URN196636:URN196643 VBJ196636:VBJ196643 VLF196636:VLF196643 VVB196636:VVB196643 WEX196636:WEX196643 WOT196636:WOT196643 WYP196636:WYP196643 CH262172:CH262179 MD262172:MD262179 VZ262172:VZ262179 AFV262172:AFV262179 APR262172:APR262179 AZN262172:AZN262179 BJJ262172:BJJ262179 BTF262172:BTF262179 CDB262172:CDB262179 CMX262172:CMX262179 CWT262172:CWT262179 DGP262172:DGP262179 DQL262172:DQL262179 EAH262172:EAH262179 EKD262172:EKD262179 ETZ262172:ETZ262179 FDV262172:FDV262179 FNR262172:FNR262179 FXN262172:FXN262179 GHJ262172:GHJ262179 GRF262172:GRF262179 HBB262172:HBB262179 HKX262172:HKX262179 HUT262172:HUT262179 IEP262172:IEP262179 IOL262172:IOL262179 IYH262172:IYH262179 JID262172:JID262179 JRZ262172:JRZ262179 KBV262172:KBV262179 KLR262172:KLR262179 KVN262172:KVN262179 LFJ262172:LFJ262179 LPF262172:LPF262179 LZB262172:LZB262179 MIX262172:MIX262179 MST262172:MST262179 NCP262172:NCP262179 NML262172:NML262179 NWH262172:NWH262179 OGD262172:OGD262179 OPZ262172:OPZ262179 OZV262172:OZV262179 PJR262172:PJR262179 PTN262172:PTN262179 QDJ262172:QDJ262179 QNF262172:QNF262179 QXB262172:QXB262179 RGX262172:RGX262179 RQT262172:RQT262179 SAP262172:SAP262179 SKL262172:SKL262179 SUH262172:SUH262179 TED262172:TED262179 TNZ262172:TNZ262179 TXV262172:TXV262179 UHR262172:UHR262179 URN262172:URN262179 VBJ262172:VBJ262179 VLF262172:VLF262179 VVB262172:VVB262179 WEX262172:WEX262179 WOT262172:WOT262179 WYP262172:WYP262179 CH327708:CH327715 MD327708:MD327715 VZ327708:VZ327715 AFV327708:AFV327715 APR327708:APR327715 AZN327708:AZN327715 BJJ327708:BJJ327715 BTF327708:BTF327715 CDB327708:CDB327715 CMX327708:CMX327715 CWT327708:CWT327715 DGP327708:DGP327715 DQL327708:DQL327715 EAH327708:EAH327715 EKD327708:EKD327715 ETZ327708:ETZ327715 FDV327708:FDV327715 FNR327708:FNR327715 FXN327708:FXN327715 GHJ327708:GHJ327715 GRF327708:GRF327715 HBB327708:HBB327715 HKX327708:HKX327715 HUT327708:HUT327715 IEP327708:IEP327715 IOL327708:IOL327715 IYH327708:IYH327715 JID327708:JID327715 JRZ327708:JRZ327715 KBV327708:KBV327715 KLR327708:KLR327715 KVN327708:KVN327715 LFJ327708:LFJ327715 LPF327708:LPF327715 LZB327708:LZB327715 MIX327708:MIX327715 MST327708:MST327715 NCP327708:NCP327715 NML327708:NML327715 NWH327708:NWH327715 OGD327708:OGD327715 OPZ327708:OPZ327715 OZV327708:OZV327715 PJR327708:PJR327715 PTN327708:PTN327715 QDJ327708:QDJ327715 QNF327708:QNF327715 QXB327708:QXB327715 RGX327708:RGX327715 RQT327708:RQT327715 SAP327708:SAP327715 SKL327708:SKL327715 SUH327708:SUH327715 TED327708:TED327715 TNZ327708:TNZ327715 TXV327708:TXV327715 UHR327708:UHR327715 URN327708:URN327715 VBJ327708:VBJ327715 VLF327708:VLF327715 VVB327708:VVB327715 WEX327708:WEX327715 WOT327708:WOT327715 WYP327708:WYP327715 CH393244:CH393251 MD393244:MD393251 VZ393244:VZ393251 AFV393244:AFV393251 APR393244:APR393251 AZN393244:AZN393251 BJJ393244:BJJ393251 BTF393244:BTF393251 CDB393244:CDB393251 CMX393244:CMX393251 CWT393244:CWT393251 DGP393244:DGP393251 DQL393244:DQL393251 EAH393244:EAH393251 EKD393244:EKD393251 ETZ393244:ETZ393251 FDV393244:FDV393251 FNR393244:FNR393251 FXN393244:FXN393251 GHJ393244:GHJ393251 GRF393244:GRF393251 HBB393244:HBB393251 HKX393244:HKX393251 HUT393244:HUT393251 IEP393244:IEP393251 IOL393244:IOL393251 IYH393244:IYH393251 JID393244:JID393251 JRZ393244:JRZ393251 KBV393244:KBV393251 KLR393244:KLR393251 KVN393244:KVN393251 LFJ393244:LFJ393251 LPF393244:LPF393251 LZB393244:LZB393251 MIX393244:MIX393251 MST393244:MST393251 NCP393244:NCP393251 NML393244:NML393251 NWH393244:NWH393251 OGD393244:OGD393251 OPZ393244:OPZ393251 OZV393244:OZV393251 PJR393244:PJR393251 PTN393244:PTN393251 QDJ393244:QDJ393251 QNF393244:QNF393251 QXB393244:QXB393251 RGX393244:RGX393251 RQT393244:RQT393251 SAP393244:SAP393251 SKL393244:SKL393251 SUH393244:SUH393251 TED393244:TED393251 TNZ393244:TNZ393251 TXV393244:TXV393251 UHR393244:UHR393251 URN393244:URN393251 VBJ393244:VBJ393251 VLF393244:VLF393251 VVB393244:VVB393251 WEX393244:WEX393251 WOT393244:WOT393251 WYP393244:WYP393251 CH458780:CH458787 MD458780:MD458787 VZ458780:VZ458787 AFV458780:AFV458787 APR458780:APR458787 AZN458780:AZN458787 BJJ458780:BJJ458787 BTF458780:BTF458787 CDB458780:CDB458787 CMX458780:CMX458787 CWT458780:CWT458787 DGP458780:DGP458787 DQL458780:DQL458787 EAH458780:EAH458787 EKD458780:EKD458787 ETZ458780:ETZ458787 FDV458780:FDV458787 FNR458780:FNR458787 FXN458780:FXN458787 GHJ458780:GHJ458787 GRF458780:GRF458787 HBB458780:HBB458787 HKX458780:HKX458787 HUT458780:HUT458787 IEP458780:IEP458787 IOL458780:IOL458787 IYH458780:IYH458787 JID458780:JID458787 JRZ458780:JRZ458787 KBV458780:KBV458787 KLR458780:KLR458787 KVN458780:KVN458787 LFJ458780:LFJ458787 LPF458780:LPF458787 LZB458780:LZB458787 MIX458780:MIX458787 MST458780:MST458787 NCP458780:NCP458787 NML458780:NML458787 NWH458780:NWH458787 OGD458780:OGD458787 OPZ458780:OPZ458787 OZV458780:OZV458787 PJR458780:PJR458787 PTN458780:PTN458787 QDJ458780:QDJ458787 QNF458780:QNF458787 QXB458780:QXB458787 RGX458780:RGX458787 RQT458780:RQT458787 SAP458780:SAP458787 SKL458780:SKL458787 SUH458780:SUH458787 TED458780:TED458787 TNZ458780:TNZ458787 TXV458780:TXV458787 UHR458780:UHR458787 URN458780:URN458787 VBJ458780:VBJ458787 VLF458780:VLF458787 VVB458780:VVB458787 WEX458780:WEX458787 WOT458780:WOT458787 WYP458780:WYP458787 CH524316:CH524323 MD524316:MD524323 VZ524316:VZ524323 AFV524316:AFV524323 APR524316:APR524323 AZN524316:AZN524323 BJJ524316:BJJ524323 BTF524316:BTF524323 CDB524316:CDB524323 CMX524316:CMX524323 CWT524316:CWT524323 DGP524316:DGP524323 DQL524316:DQL524323 EAH524316:EAH524323 EKD524316:EKD524323 ETZ524316:ETZ524323 FDV524316:FDV524323 FNR524316:FNR524323 FXN524316:FXN524323 GHJ524316:GHJ524323 GRF524316:GRF524323 HBB524316:HBB524323 HKX524316:HKX524323 HUT524316:HUT524323 IEP524316:IEP524323 IOL524316:IOL524323 IYH524316:IYH524323 JID524316:JID524323 JRZ524316:JRZ524323 KBV524316:KBV524323 KLR524316:KLR524323 KVN524316:KVN524323 LFJ524316:LFJ524323 LPF524316:LPF524323 LZB524316:LZB524323 MIX524316:MIX524323 MST524316:MST524323 NCP524316:NCP524323 NML524316:NML524323 NWH524316:NWH524323 OGD524316:OGD524323 OPZ524316:OPZ524323 OZV524316:OZV524323 PJR524316:PJR524323 PTN524316:PTN524323 QDJ524316:QDJ524323 QNF524316:QNF524323 QXB524316:QXB524323 RGX524316:RGX524323 RQT524316:RQT524323 SAP524316:SAP524323 SKL524316:SKL524323 SUH524316:SUH524323 TED524316:TED524323 TNZ524316:TNZ524323 TXV524316:TXV524323 UHR524316:UHR524323 URN524316:URN524323 VBJ524316:VBJ524323 VLF524316:VLF524323 VVB524316:VVB524323 WEX524316:WEX524323 WOT524316:WOT524323 WYP524316:WYP524323 CH589852:CH589859 MD589852:MD589859 VZ589852:VZ589859 AFV589852:AFV589859 APR589852:APR589859 AZN589852:AZN589859 BJJ589852:BJJ589859 BTF589852:BTF589859 CDB589852:CDB589859 CMX589852:CMX589859 CWT589852:CWT589859 DGP589852:DGP589859 DQL589852:DQL589859 EAH589852:EAH589859 EKD589852:EKD589859 ETZ589852:ETZ589859 FDV589852:FDV589859 FNR589852:FNR589859 FXN589852:FXN589859 GHJ589852:GHJ589859 GRF589852:GRF589859 HBB589852:HBB589859 HKX589852:HKX589859 HUT589852:HUT589859 IEP589852:IEP589859 IOL589852:IOL589859 IYH589852:IYH589859 JID589852:JID589859 JRZ589852:JRZ589859 KBV589852:KBV589859 KLR589852:KLR589859 KVN589852:KVN589859 LFJ589852:LFJ589859 LPF589852:LPF589859 LZB589852:LZB589859 MIX589852:MIX589859 MST589852:MST589859 NCP589852:NCP589859 NML589852:NML589859 NWH589852:NWH589859 OGD589852:OGD589859 OPZ589852:OPZ589859 OZV589852:OZV589859 PJR589852:PJR589859 PTN589852:PTN589859 QDJ589852:QDJ589859 QNF589852:QNF589859 QXB589852:QXB589859 RGX589852:RGX589859 RQT589852:RQT589859 SAP589852:SAP589859 SKL589852:SKL589859 SUH589852:SUH589859 TED589852:TED589859 TNZ589852:TNZ589859 TXV589852:TXV589859 UHR589852:UHR589859 URN589852:URN589859 VBJ589852:VBJ589859 VLF589852:VLF589859 VVB589852:VVB589859 WEX589852:WEX589859 WOT589852:WOT589859 WYP589852:WYP589859 CH655388:CH655395 MD655388:MD655395 VZ655388:VZ655395 AFV655388:AFV655395 APR655388:APR655395 AZN655388:AZN655395 BJJ655388:BJJ655395 BTF655388:BTF655395 CDB655388:CDB655395 CMX655388:CMX655395 CWT655388:CWT655395 DGP655388:DGP655395 DQL655388:DQL655395 EAH655388:EAH655395 EKD655388:EKD655395 ETZ655388:ETZ655395 FDV655388:FDV655395 FNR655388:FNR655395 FXN655388:FXN655395 GHJ655388:GHJ655395 GRF655388:GRF655395 HBB655388:HBB655395 HKX655388:HKX655395 HUT655388:HUT655395 IEP655388:IEP655395 IOL655388:IOL655395 IYH655388:IYH655395 JID655388:JID655395 JRZ655388:JRZ655395 KBV655388:KBV655395 KLR655388:KLR655395 KVN655388:KVN655395 LFJ655388:LFJ655395 LPF655388:LPF655395 LZB655388:LZB655395 MIX655388:MIX655395 MST655388:MST655395 NCP655388:NCP655395 NML655388:NML655395 NWH655388:NWH655395 OGD655388:OGD655395 OPZ655388:OPZ655395 OZV655388:OZV655395 PJR655388:PJR655395 PTN655388:PTN655395 QDJ655388:QDJ655395 QNF655388:QNF655395 QXB655388:QXB655395 RGX655388:RGX655395 RQT655388:RQT655395 SAP655388:SAP655395 SKL655388:SKL655395 SUH655388:SUH655395 TED655388:TED655395 TNZ655388:TNZ655395 TXV655388:TXV655395 UHR655388:UHR655395 URN655388:URN655395 VBJ655388:VBJ655395 VLF655388:VLF655395 VVB655388:VVB655395 WEX655388:WEX655395 WOT655388:WOT655395 WYP655388:WYP655395 CH720924:CH720931 MD720924:MD720931 VZ720924:VZ720931 AFV720924:AFV720931 APR720924:APR720931 AZN720924:AZN720931 BJJ720924:BJJ720931 BTF720924:BTF720931 CDB720924:CDB720931 CMX720924:CMX720931 CWT720924:CWT720931 DGP720924:DGP720931 DQL720924:DQL720931 EAH720924:EAH720931 EKD720924:EKD720931 ETZ720924:ETZ720931 FDV720924:FDV720931 FNR720924:FNR720931 FXN720924:FXN720931 GHJ720924:GHJ720931 GRF720924:GRF720931 HBB720924:HBB720931 HKX720924:HKX720931 HUT720924:HUT720931 IEP720924:IEP720931 IOL720924:IOL720931 IYH720924:IYH720931 JID720924:JID720931 JRZ720924:JRZ720931 KBV720924:KBV720931 KLR720924:KLR720931 KVN720924:KVN720931 LFJ720924:LFJ720931 LPF720924:LPF720931 LZB720924:LZB720931 MIX720924:MIX720931 MST720924:MST720931 NCP720924:NCP720931 NML720924:NML720931 NWH720924:NWH720931 OGD720924:OGD720931 OPZ720924:OPZ720931 OZV720924:OZV720931 PJR720924:PJR720931 PTN720924:PTN720931 QDJ720924:QDJ720931 QNF720924:QNF720931 QXB720924:QXB720931 RGX720924:RGX720931 RQT720924:RQT720931 SAP720924:SAP720931 SKL720924:SKL720931 SUH720924:SUH720931 TED720924:TED720931 TNZ720924:TNZ720931 TXV720924:TXV720931 UHR720924:UHR720931 URN720924:URN720931 VBJ720924:VBJ720931 VLF720924:VLF720931 VVB720924:VVB720931 WEX720924:WEX720931 WOT720924:WOT720931 WYP720924:WYP720931 CH786460:CH786467 MD786460:MD786467 VZ786460:VZ786467 AFV786460:AFV786467 APR786460:APR786467 AZN786460:AZN786467 BJJ786460:BJJ786467 BTF786460:BTF786467 CDB786460:CDB786467 CMX786460:CMX786467 CWT786460:CWT786467 DGP786460:DGP786467 DQL786460:DQL786467 EAH786460:EAH786467 EKD786460:EKD786467 ETZ786460:ETZ786467 FDV786460:FDV786467 FNR786460:FNR786467 FXN786460:FXN786467 GHJ786460:GHJ786467 GRF786460:GRF786467 HBB786460:HBB786467 HKX786460:HKX786467 HUT786460:HUT786467 IEP786460:IEP786467 IOL786460:IOL786467 IYH786460:IYH786467 JID786460:JID786467 JRZ786460:JRZ786467 KBV786460:KBV786467 KLR786460:KLR786467 KVN786460:KVN786467 LFJ786460:LFJ786467 LPF786460:LPF786467 LZB786460:LZB786467 MIX786460:MIX786467 MST786460:MST786467 NCP786460:NCP786467 NML786460:NML786467 NWH786460:NWH786467 OGD786460:OGD786467 OPZ786460:OPZ786467 OZV786460:OZV786467 PJR786460:PJR786467 PTN786460:PTN786467 QDJ786460:QDJ786467 QNF786460:QNF786467 QXB786460:QXB786467 RGX786460:RGX786467 RQT786460:RQT786467 SAP786460:SAP786467 SKL786460:SKL786467 SUH786460:SUH786467 TED786460:TED786467 TNZ786460:TNZ786467 TXV786460:TXV786467 UHR786460:UHR786467 URN786460:URN786467 VBJ786460:VBJ786467 VLF786460:VLF786467 VVB786460:VVB786467 WEX786460:WEX786467 WOT786460:WOT786467 WYP786460:WYP786467 CH851996:CH852003 MD851996:MD852003 VZ851996:VZ852003 AFV851996:AFV852003 APR851996:APR852003 AZN851996:AZN852003 BJJ851996:BJJ852003 BTF851996:BTF852003 CDB851996:CDB852003 CMX851996:CMX852003 CWT851996:CWT852003 DGP851996:DGP852003 DQL851996:DQL852003 EAH851996:EAH852003 EKD851996:EKD852003 ETZ851996:ETZ852003 FDV851996:FDV852003 FNR851996:FNR852003 FXN851996:FXN852003 GHJ851996:GHJ852003 GRF851996:GRF852003 HBB851996:HBB852003 HKX851996:HKX852003 HUT851996:HUT852003 IEP851996:IEP852003 IOL851996:IOL852003 IYH851996:IYH852003 JID851996:JID852003 JRZ851996:JRZ852003 KBV851996:KBV852003 KLR851996:KLR852003 KVN851996:KVN852003 LFJ851996:LFJ852003 LPF851996:LPF852003 LZB851996:LZB852003 MIX851996:MIX852003 MST851996:MST852003 NCP851996:NCP852003 NML851996:NML852003 NWH851996:NWH852003 OGD851996:OGD852003 OPZ851996:OPZ852003 OZV851996:OZV852003 PJR851996:PJR852003 PTN851996:PTN852003 QDJ851996:QDJ852003 QNF851996:QNF852003 QXB851996:QXB852003 RGX851996:RGX852003 RQT851996:RQT852003 SAP851996:SAP852003 SKL851996:SKL852003 SUH851996:SUH852003 TED851996:TED852003 TNZ851996:TNZ852003 TXV851996:TXV852003 UHR851996:UHR852003 URN851996:URN852003 VBJ851996:VBJ852003 VLF851996:VLF852003 VVB851996:VVB852003 WEX851996:WEX852003 WOT851996:WOT852003 WYP851996:WYP852003 CH917532:CH917539 MD917532:MD917539 VZ917532:VZ917539 AFV917532:AFV917539 APR917532:APR917539 AZN917532:AZN917539 BJJ917532:BJJ917539 BTF917532:BTF917539 CDB917532:CDB917539 CMX917532:CMX917539 CWT917532:CWT917539 DGP917532:DGP917539 DQL917532:DQL917539 EAH917532:EAH917539 EKD917532:EKD917539 ETZ917532:ETZ917539 FDV917532:FDV917539 FNR917532:FNR917539 FXN917532:FXN917539 GHJ917532:GHJ917539 GRF917532:GRF917539 HBB917532:HBB917539 HKX917532:HKX917539 HUT917532:HUT917539 IEP917532:IEP917539 IOL917532:IOL917539 IYH917532:IYH917539 JID917532:JID917539 JRZ917532:JRZ917539 KBV917532:KBV917539 KLR917532:KLR917539 KVN917532:KVN917539 LFJ917532:LFJ917539 LPF917532:LPF917539 LZB917532:LZB917539 MIX917532:MIX917539 MST917532:MST917539 NCP917532:NCP917539 NML917532:NML917539 NWH917532:NWH917539 OGD917532:OGD917539 OPZ917532:OPZ917539 OZV917532:OZV917539 PJR917532:PJR917539 PTN917532:PTN917539 QDJ917532:QDJ917539 QNF917532:QNF917539 QXB917532:QXB917539 RGX917532:RGX917539 RQT917532:RQT917539 SAP917532:SAP917539 SKL917532:SKL917539 SUH917532:SUH917539 TED917532:TED917539 TNZ917532:TNZ917539 TXV917532:TXV917539 UHR917532:UHR917539 URN917532:URN917539 VBJ917532:VBJ917539 VLF917532:VLF917539 VVB917532:VVB917539 WEX917532:WEX917539 WOT917532:WOT917539 WYP917532:WYP917539 CH983068:CH983075 MD983068:MD983075 VZ983068:VZ983075 AFV983068:AFV983075 APR983068:APR983075 AZN983068:AZN983075 BJJ983068:BJJ983075 BTF983068:BTF983075 CDB983068:CDB983075 CMX983068:CMX983075 CWT983068:CWT983075 DGP983068:DGP983075 DQL983068:DQL983075 EAH983068:EAH983075 EKD983068:EKD983075 ETZ983068:ETZ983075 FDV983068:FDV983075 FNR983068:FNR983075 FXN983068:FXN983075 GHJ983068:GHJ983075 GRF983068:GRF983075 HBB983068:HBB983075 HKX983068:HKX983075 HUT983068:HUT983075 IEP983068:IEP983075 IOL983068:IOL983075 IYH983068:IYH983075 JID983068:JID983075 JRZ983068:JRZ983075 KBV983068:KBV983075 KLR983068:KLR983075 KVN983068:KVN983075 LFJ983068:LFJ983075 LPF983068:LPF983075 LZB983068:LZB983075 MIX983068:MIX983075 MST983068:MST983075 NCP983068:NCP983075 NML983068:NML983075 NWH983068:NWH983075 OGD983068:OGD983075 OPZ983068:OPZ983075 OZV983068:OZV983075 PJR983068:PJR983075 PTN983068:PTN983075 QDJ983068:QDJ983075 QNF983068:QNF983075 QXB983068:QXB983075 RGX983068:RGX983075 RQT983068:RQT983075 SAP983068:SAP983075 SKL983068:SKL983075 SUH983068:SUH983075 TED983068:TED983075 TNZ983068:TNZ983075 TXV983068:TXV983075 UHR983068:UHR983075 URN983068:URN983075 VBJ983068:VBJ983075 VLF983068:VLF983075 VVB983068:VVB983075 WEX983068:WEX983075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31:WYP33 WOT31:WOT33 MD31:MD33 VZ31:VZ33 AFV31:AFV33 APR31:APR33 AZN31:AZN33 BJJ31:BJJ33 BTF31:BTF33 CDB31:CDB33 CMX31:CMX33 CWT31:CWT33 DGP31:DGP33 DQL31:DQL33 EAH31:EAH33 EKD31:EKD33 ETZ31:ETZ33 FDV31:FDV33 FNR31:FNR33 FXN31:FXN33 GHJ31:GHJ33 GRF31:GRF33 HBB31:HBB33 HKX31:HKX33 HUT31:HUT33 IEP31:IEP33 IOL31:IOL33 IYH31:IYH33 JID31:JID33 JRZ31:JRZ33 KBV31:KBV33 KLR31:KLR33 KVN31:KVN33 LFJ31:LFJ33 LPF31:LPF33 LZB31:LZB33 MIX31:MIX33 MST31:MST33 NCP31:NCP33 NML31:NML33 NWH31:NWH33 OGD31:OGD33 OPZ31:OPZ33 OZV31:OZV33 PJR31:PJR33 PTN31:PTN33 QDJ31:QDJ33 QNF31:QNF33 QXB31:QXB33 RGX31:RGX33 RQT31:RQT33 SAP31:SAP33 SKL31:SKL33 SUH31:SUH33 TED31:TED33 TNZ31:TNZ33 TXV31:TXV33 UHR31:UHR33 URN31:URN33 VBJ31:VBJ33 VLF31:VLF33 VVB31:VVB33 WEX31:WEX33 WYP36:WYP39 WOT36:WOT39 MD36:MD39 VZ36:VZ39 AFV36:AFV39 APR36:APR39 AZN36:AZN39 BJJ36:BJJ39 BTF36:BTF39 CDB36:CDB39 CMX36:CMX39 CWT36:CWT39 DGP36:DGP39 DQL36:DQL39 EAH36:EAH39 EKD36:EKD39 ETZ36:ETZ39 FDV36:FDV39 FNR36:FNR39 FXN36:FXN39 GHJ36:GHJ39 GRF36:GRF39 HBB36:HBB39 HKX36:HKX39 HUT36:HUT39 IEP36:IEP39 IOL36:IOL39 IYH36:IYH39 JID36:JID39 JRZ36:JRZ39 KBV36:KBV39 KLR36:KLR39 KVN36:KVN39 LFJ36:LFJ39 LPF36:LPF39 LZB36:LZB39 MIX36:MIX39 MST36:MST39 NCP36:NCP39 NML36:NML39 NWH36:NWH39 OGD36:OGD39 OPZ36:OPZ39 OZV36:OZV39 PJR36:PJR39 PTN36:PTN39 QDJ36:QDJ39 QNF36:QNF39 QXB36:QXB39 RGX36:RGX39 RQT36:RQT39 SAP36:SAP39 SKL36:SKL39 SUH36:SUH39 TED36:TED39 TNZ36:TNZ39 TXV36:TXV39 UHR36:UHR39 URN36:URN39 VBJ36:VBJ39 VLF36:VLF39 VVB36:VVB39 WEX36:WEX39">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68 LV65568 VR65568 AFN65568 APJ65568 AZF65568 BJB65568 BSX65568 CCT65568 CMP65568 CWL65568 DGH65568 DQD65568 DZZ65568 EJV65568 ETR65568 FDN65568 FNJ65568 FXF65568 GHB65568 GQX65568 HAT65568 HKP65568 HUL65568 IEH65568 IOD65568 IXZ65568 JHV65568 JRR65568 KBN65568 KLJ65568 KVF65568 LFB65568 LOX65568 LYT65568 MIP65568 MSL65568 NCH65568 NMD65568 NVZ65568 OFV65568 OPR65568 OZN65568 PJJ65568 PTF65568 QDB65568 QMX65568 QWT65568 RGP65568 RQL65568 SAH65568 SKD65568 STZ65568 TDV65568 TNR65568 TXN65568 UHJ65568 URF65568 VBB65568 VKX65568 VUT65568 WEP65568 WOL65568 WYH65568 O131104 LV131104 VR131104 AFN131104 APJ131104 AZF131104 BJB131104 BSX131104 CCT131104 CMP131104 CWL131104 DGH131104 DQD131104 DZZ131104 EJV131104 ETR131104 FDN131104 FNJ131104 FXF131104 GHB131104 GQX131104 HAT131104 HKP131104 HUL131104 IEH131104 IOD131104 IXZ131104 JHV131104 JRR131104 KBN131104 KLJ131104 KVF131104 LFB131104 LOX131104 LYT131104 MIP131104 MSL131104 NCH131104 NMD131104 NVZ131104 OFV131104 OPR131104 OZN131104 PJJ131104 PTF131104 QDB131104 QMX131104 QWT131104 RGP131104 RQL131104 SAH131104 SKD131104 STZ131104 TDV131104 TNR131104 TXN131104 UHJ131104 URF131104 VBB131104 VKX131104 VUT131104 WEP131104 WOL131104 WYH131104 O196640 LV196640 VR196640 AFN196640 APJ196640 AZF196640 BJB196640 BSX196640 CCT196640 CMP196640 CWL196640 DGH196640 DQD196640 DZZ196640 EJV196640 ETR196640 FDN196640 FNJ196640 FXF196640 GHB196640 GQX196640 HAT196640 HKP196640 HUL196640 IEH196640 IOD196640 IXZ196640 JHV196640 JRR196640 KBN196640 KLJ196640 KVF196640 LFB196640 LOX196640 LYT196640 MIP196640 MSL196640 NCH196640 NMD196640 NVZ196640 OFV196640 OPR196640 OZN196640 PJJ196640 PTF196640 QDB196640 QMX196640 QWT196640 RGP196640 RQL196640 SAH196640 SKD196640 STZ196640 TDV196640 TNR196640 TXN196640 UHJ196640 URF196640 VBB196640 VKX196640 VUT196640 WEP196640 WOL196640 WYH196640 O262176 LV262176 VR262176 AFN262176 APJ262176 AZF262176 BJB262176 BSX262176 CCT262176 CMP262176 CWL262176 DGH262176 DQD262176 DZZ262176 EJV262176 ETR262176 FDN262176 FNJ262176 FXF262176 GHB262176 GQX262176 HAT262176 HKP262176 HUL262176 IEH262176 IOD262176 IXZ262176 JHV262176 JRR262176 KBN262176 KLJ262176 KVF262176 LFB262176 LOX262176 LYT262176 MIP262176 MSL262176 NCH262176 NMD262176 NVZ262176 OFV262176 OPR262176 OZN262176 PJJ262176 PTF262176 QDB262176 QMX262176 QWT262176 RGP262176 RQL262176 SAH262176 SKD262176 STZ262176 TDV262176 TNR262176 TXN262176 UHJ262176 URF262176 VBB262176 VKX262176 VUT262176 WEP262176 WOL262176 WYH262176 O327712 LV327712 VR327712 AFN327712 APJ327712 AZF327712 BJB327712 BSX327712 CCT327712 CMP327712 CWL327712 DGH327712 DQD327712 DZZ327712 EJV327712 ETR327712 FDN327712 FNJ327712 FXF327712 GHB327712 GQX327712 HAT327712 HKP327712 HUL327712 IEH327712 IOD327712 IXZ327712 JHV327712 JRR327712 KBN327712 KLJ327712 KVF327712 LFB327712 LOX327712 LYT327712 MIP327712 MSL327712 NCH327712 NMD327712 NVZ327712 OFV327712 OPR327712 OZN327712 PJJ327712 PTF327712 QDB327712 QMX327712 QWT327712 RGP327712 RQL327712 SAH327712 SKD327712 STZ327712 TDV327712 TNR327712 TXN327712 UHJ327712 URF327712 VBB327712 VKX327712 VUT327712 WEP327712 WOL327712 WYH327712 O393248 LV393248 VR393248 AFN393248 APJ393248 AZF393248 BJB393248 BSX393248 CCT393248 CMP393248 CWL393248 DGH393248 DQD393248 DZZ393248 EJV393248 ETR393248 FDN393248 FNJ393248 FXF393248 GHB393248 GQX393248 HAT393248 HKP393248 HUL393248 IEH393248 IOD393248 IXZ393248 JHV393248 JRR393248 KBN393248 KLJ393248 KVF393248 LFB393248 LOX393248 LYT393248 MIP393248 MSL393248 NCH393248 NMD393248 NVZ393248 OFV393248 OPR393248 OZN393248 PJJ393248 PTF393248 QDB393248 QMX393248 QWT393248 RGP393248 RQL393248 SAH393248 SKD393248 STZ393248 TDV393248 TNR393248 TXN393248 UHJ393248 URF393248 VBB393248 VKX393248 VUT393248 WEP393248 WOL393248 WYH393248 O458784 LV458784 VR458784 AFN458784 APJ458784 AZF458784 BJB458784 BSX458784 CCT458784 CMP458784 CWL458784 DGH458784 DQD458784 DZZ458784 EJV458784 ETR458784 FDN458784 FNJ458784 FXF458784 GHB458784 GQX458784 HAT458784 HKP458784 HUL458784 IEH458784 IOD458784 IXZ458784 JHV458784 JRR458784 KBN458784 KLJ458784 KVF458784 LFB458784 LOX458784 LYT458784 MIP458784 MSL458784 NCH458784 NMD458784 NVZ458784 OFV458784 OPR458784 OZN458784 PJJ458784 PTF458784 QDB458784 QMX458784 QWT458784 RGP458784 RQL458784 SAH458784 SKD458784 STZ458784 TDV458784 TNR458784 TXN458784 UHJ458784 URF458784 VBB458784 VKX458784 VUT458784 WEP458784 WOL458784 WYH458784 O524320 LV524320 VR524320 AFN524320 APJ524320 AZF524320 BJB524320 BSX524320 CCT524320 CMP524320 CWL524320 DGH524320 DQD524320 DZZ524320 EJV524320 ETR524320 FDN524320 FNJ524320 FXF524320 GHB524320 GQX524320 HAT524320 HKP524320 HUL524320 IEH524320 IOD524320 IXZ524320 JHV524320 JRR524320 KBN524320 KLJ524320 KVF524320 LFB524320 LOX524320 LYT524320 MIP524320 MSL524320 NCH524320 NMD524320 NVZ524320 OFV524320 OPR524320 OZN524320 PJJ524320 PTF524320 QDB524320 QMX524320 QWT524320 RGP524320 RQL524320 SAH524320 SKD524320 STZ524320 TDV524320 TNR524320 TXN524320 UHJ524320 URF524320 VBB524320 VKX524320 VUT524320 WEP524320 WOL524320 WYH524320 O589856 LV589856 VR589856 AFN589856 APJ589856 AZF589856 BJB589856 BSX589856 CCT589856 CMP589856 CWL589856 DGH589856 DQD589856 DZZ589856 EJV589856 ETR589856 FDN589856 FNJ589856 FXF589856 GHB589856 GQX589856 HAT589856 HKP589856 HUL589856 IEH589856 IOD589856 IXZ589856 JHV589856 JRR589856 KBN589856 KLJ589856 KVF589856 LFB589856 LOX589856 LYT589856 MIP589856 MSL589856 NCH589856 NMD589856 NVZ589856 OFV589856 OPR589856 OZN589856 PJJ589856 PTF589856 QDB589856 QMX589856 QWT589856 RGP589856 RQL589856 SAH589856 SKD589856 STZ589856 TDV589856 TNR589856 TXN589856 UHJ589856 URF589856 VBB589856 VKX589856 VUT589856 WEP589856 WOL589856 WYH589856 O655392 LV655392 VR655392 AFN655392 APJ655392 AZF655392 BJB655392 BSX655392 CCT655392 CMP655392 CWL655392 DGH655392 DQD655392 DZZ655392 EJV655392 ETR655392 FDN655392 FNJ655392 FXF655392 GHB655392 GQX655392 HAT655392 HKP655392 HUL655392 IEH655392 IOD655392 IXZ655392 JHV655392 JRR655392 KBN655392 KLJ655392 KVF655392 LFB655392 LOX655392 LYT655392 MIP655392 MSL655392 NCH655392 NMD655392 NVZ655392 OFV655392 OPR655392 OZN655392 PJJ655392 PTF655392 QDB655392 QMX655392 QWT655392 RGP655392 RQL655392 SAH655392 SKD655392 STZ655392 TDV655392 TNR655392 TXN655392 UHJ655392 URF655392 VBB655392 VKX655392 VUT655392 WEP655392 WOL655392 WYH655392 O720928 LV720928 VR720928 AFN720928 APJ720928 AZF720928 BJB720928 BSX720928 CCT720928 CMP720928 CWL720928 DGH720928 DQD720928 DZZ720928 EJV720928 ETR720928 FDN720928 FNJ720928 FXF720928 GHB720928 GQX720928 HAT720928 HKP720928 HUL720928 IEH720928 IOD720928 IXZ720928 JHV720928 JRR720928 KBN720928 KLJ720928 KVF720928 LFB720928 LOX720928 LYT720928 MIP720928 MSL720928 NCH720928 NMD720928 NVZ720928 OFV720928 OPR720928 OZN720928 PJJ720928 PTF720928 QDB720928 QMX720928 QWT720928 RGP720928 RQL720928 SAH720928 SKD720928 STZ720928 TDV720928 TNR720928 TXN720928 UHJ720928 URF720928 VBB720928 VKX720928 VUT720928 WEP720928 WOL720928 WYH720928 O786464 LV786464 VR786464 AFN786464 APJ786464 AZF786464 BJB786464 BSX786464 CCT786464 CMP786464 CWL786464 DGH786464 DQD786464 DZZ786464 EJV786464 ETR786464 FDN786464 FNJ786464 FXF786464 GHB786464 GQX786464 HAT786464 HKP786464 HUL786464 IEH786464 IOD786464 IXZ786464 JHV786464 JRR786464 KBN786464 KLJ786464 KVF786464 LFB786464 LOX786464 LYT786464 MIP786464 MSL786464 NCH786464 NMD786464 NVZ786464 OFV786464 OPR786464 OZN786464 PJJ786464 PTF786464 QDB786464 QMX786464 QWT786464 RGP786464 RQL786464 SAH786464 SKD786464 STZ786464 TDV786464 TNR786464 TXN786464 UHJ786464 URF786464 VBB786464 VKX786464 VUT786464 WEP786464 WOL786464 WYH786464 O852000 LV852000 VR852000 AFN852000 APJ852000 AZF852000 BJB852000 BSX852000 CCT852000 CMP852000 CWL852000 DGH852000 DQD852000 DZZ852000 EJV852000 ETR852000 FDN852000 FNJ852000 FXF852000 GHB852000 GQX852000 HAT852000 HKP852000 HUL852000 IEH852000 IOD852000 IXZ852000 JHV852000 JRR852000 KBN852000 KLJ852000 KVF852000 LFB852000 LOX852000 LYT852000 MIP852000 MSL852000 NCH852000 NMD852000 NVZ852000 OFV852000 OPR852000 OZN852000 PJJ852000 PTF852000 QDB852000 QMX852000 QWT852000 RGP852000 RQL852000 SAH852000 SKD852000 STZ852000 TDV852000 TNR852000 TXN852000 UHJ852000 URF852000 VBB852000 VKX852000 VUT852000 WEP852000 WOL852000 WYH852000 O917536 LV917536 VR917536 AFN917536 APJ917536 AZF917536 BJB917536 BSX917536 CCT917536 CMP917536 CWL917536 DGH917536 DQD917536 DZZ917536 EJV917536 ETR917536 FDN917536 FNJ917536 FXF917536 GHB917536 GQX917536 HAT917536 HKP917536 HUL917536 IEH917536 IOD917536 IXZ917536 JHV917536 JRR917536 KBN917536 KLJ917536 KVF917536 LFB917536 LOX917536 LYT917536 MIP917536 MSL917536 NCH917536 NMD917536 NVZ917536 OFV917536 OPR917536 OZN917536 PJJ917536 PTF917536 QDB917536 QMX917536 QWT917536 RGP917536 RQL917536 SAH917536 SKD917536 STZ917536 TDV917536 TNR917536 TXN917536 UHJ917536 URF917536 VBB917536 VKX917536 VUT917536 WEP917536 WOL917536 WYH917536 O983072 LV983072 VR983072 AFN983072 APJ983072 AZF983072 BJB983072 BSX983072 CCT983072 CMP983072 CWL983072 DGH983072 DQD983072 DZZ983072 EJV983072 ETR983072 FDN983072 FNJ983072 FXF983072 GHB983072 GQX983072 HAT983072 HKP983072 HUL983072 IEH983072 IOD983072 IXZ983072 JHV983072 JRR983072 KBN983072 KLJ983072 KVF983072 LFB983072 LOX983072 LYT983072 MIP983072 MSL983072 NCH983072 NMD983072 NVZ983072 OFV983072 OPR983072 OZN983072 PJJ983072 PTF983072 QDB983072 QMX983072 QWT983072 RGP983072 RQL983072 SAH983072 SKD983072 STZ983072 TDV983072 TNR983072 TXN983072 UHJ983072 URF983072 VBB983072 VKX983072 VUT983072 WEP983072 WOL983072 WYH983072 O36 LV36 VR36 AFN36 APJ36 AZF36 BJB36 BSX36 CCT36 CMP36 CWL36 DGH36 DQD36 DZZ36 EJV36 ETR36 FDN36 FNJ36 FXF36 GHB36 GQX36 HAT36 HKP36 HUL36 IEH36 IOD36 IXZ36 JHV36 JRR36 KBN36 KLJ36 KVF36 LFB36 LOX36 LYT36 MIP36 MSL36 NCH36 NMD36 NVZ36 OFV36 OPR36 OZN36 PJJ36 PTF36 QDB36 QMX36 QWT36 RGP36 RQL36 SAH36 SKD36 STZ36 TDV36 TNR36 TXN36 UHJ36 URF36 VBB36 VKX36 VUT36 WEP36 WOL36 WYH36 V22 V65568 V131104 V196640 V262176 V327712 V393248 V458784 V524320 V589856 V655392 V720928 V786464 V852000 V917536 V983072 V36 AC22 AC65568 AC131104 AC196640 AC262176 AC327712 AC393248 AC458784 AC524320 AC589856 AC655392 AC720928 AC786464 AC852000 AC917536 AC983072 AC36 AJ22 AJ65568 AJ131104 AJ196640 AJ262176 AJ327712 AJ393248 AJ458784 AJ524320 AJ589856 AJ655392 AJ720928 AJ786464 AJ852000 AJ917536 AJ983072 AJ36 AQ22 AQ65568 AQ131104 AQ196640 AQ262176 AQ327712 AQ393248 AQ458784 AQ524320 AQ589856 AQ655392 AQ720928 AQ786464 AQ852000 AQ917536 AQ983072 AQ36 AX22 AX65568 AX131104 AX196640 AX262176 AX327712 AX393248 AX458784 AX524320 AX589856 AX655392 AX720928 AX786464 AX852000 AX917536 AX983072 AX36 BE22 BE65568 BE131104 BE196640 BE262176 BE327712 BE393248 BE458784 BE524320 BE589856 BE655392 BE720928 BE786464 BE852000 BE917536 BE983072 BE36 BL22 BL65568 BL131104 BL196640 BL262176 BL327712 BL393248 BL458784 BL524320 BL589856 BL655392 BL720928 BL786464 BL852000 BL917536 BL983072 BL36 BS22 BS65568 BS131104 BS196640 BS262176 BS327712 BS393248 BS458784 BS524320 BS589856 BS655392 BS720928 BS786464 BS852000 BS917536 BS983072 BS36 BZ22 BZ65568 BZ131104 BZ196640 BZ262176 BZ327712 BZ393248 BZ458784 BZ524320 BZ589856 BZ655392 BZ720928 BZ786464 BZ852000 BZ917536 BZ983072 BZ3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O27 O31 O37 V23 V27 V31 V37 AC23 AC27 AC31 AC37 AJ23 AJ27 AJ31 AJ37 AQ23 AQ27 AQ31 AQ37 AX23 AX27 AX31 AX37 BE23 BE27 BE31 BE37 BL23 BL27 BL31 BL37 BS23 BS27 BS31 BS37 BZ23 BZ27 BZ31 BZ37">
      <formula1>kind_of_cons</formula1>
    </dataValidation>
    <dataValidation type="decimal" allowBlank="1" showErrorMessage="1" errorTitle="Ошибка" error="Допускается ввод только действительных чисел!" sqref="O24 O28 O32 O38 V32 V24 V28 V38 AX24 AC24 AC28 AC38 AX38 AJ24 AJ28 AJ38 AX28 AQ24 AQ28 AQ38 BE28 BE24 BE32 BE38 BL28 BZ38 BL24 BL38 BZ28 BS24 BS28 BS38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49</v>
      </c>
    </row>
    <row r="2" spans="1:20" ht="22.5">
      <c r="F2" s="1211" t="s">
        <v>490</v>
      </c>
      <c r="G2" s="1212"/>
      <c r="H2" s="1213"/>
      <c r="I2" s="634"/>
    </row>
    <row r="3" spans="1:20" ht="3" customHeight="1"/>
    <row r="4" spans="1:20" s="564" customFormat="1" ht="11.25">
      <c r="A4" s="584"/>
      <c r="B4" s="584"/>
      <c r="C4" s="584"/>
      <c r="D4" s="584"/>
      <c r="F4" s="1169" t="s">
        <v>453</v>
      </c>
      <c r="G4" s="1169"/>
      <c r="H4" s="1169"/>
      <c r="I4" s="1214"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4"/>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14.06.2019</v>
      </c>
      <c r="I7" s="575" t="s">
        <v>492</v>
      </c>
      <c r="J7" s="609"/>
      <c r="K7" s="584"/>
      <c r="L7" s="584"/>
      <c r="M7" s="584"/>
      <c r="N7" s="584"/>
      <c r="O7" s="584"/>
      <c r="P7" s="584"/>
      <c r="Q7" s="584"/>
      <c r="R7" s="584"/>
      <c r="S7" s="584"/>
      <c r="T7" s="584"/>
    </row>
    <row r="8" spans="1:20" s="564" customFormat="1" ht="45">
      <c r="A8" s="1215">
        <v>1</v>
      </c>
      <c r="B8" s="584"/>
      <c r="C8" s="584"/>
      <c r="D8" s="584"/>
      <c r="F8" s="610" t="str">
        <f>"2." &amp;mergeValue(A8)</f>
        <v>2.1</v>
      </c>
      <c r="G8" s="626" t="s">
        <v>493</v>
      </c>
      <c r="H8" s="598"/>
      <c r="I8" s="575" t="s">
        <v>589</v>
      </c>
      <c r="J8" s="609"/>
      <c r="K8" s="584"/>
      <c r="L8" s="584"/>
      <c r="M8" s="584"/>
      <c r="N8" s="584"/>
      <c r="O8" s="584"/>
      <c r="P8" s="584"/>
      <c r="Q8" s="584"/>
      <c r="R8" s="584"/>
      <c r="S8" s="584"/>
      <c r="T8" s="584"/>
    </row>
    <row r="9" spans="1:20" s="564" customFormat="1" ht="22.5">
      <c r="A9" s="1215"/>
      <c r="B9" s="584"/>
      <c r="C9" s="584"/>
      <c r="D9" s="584"/>
      <c r="F9" s="610" t="str">
        <f>"3." &amp;mergeValue(A9)</f>
        <v>3.1</v>
      </c>
      <c r="G9" s="626" t="s">
        <v>494</v>
      </c>
      <c r="H9" s="598"/>
      <c r="I9" s="575" t="s">
        <v>587</v>
      </c>
      <c r="J9" s="609"/>
      <c r="K9" s="584"/>
      <c r="L9" s="584"/>
      <c r="M9" s="584"/>
      <c r="N9" s="584"/>
      <c r="O9" s="584"/>
      <c r="P9" s="584"/>
      <c r="Q9" s="584"/>
      <c r="R9" s="584"/>
      <c r="S9" s="584"/>
      <c r="T9" s="584"/>
    </row>
    <row r="10" spans="1:20" s="564" customFormat="1" ht="22.5">
      <c r="A10" s="1215"/>
      <c r="B10" s="584"/>
      <c r="C10" s="584"/>
      <c r="D10" s="584"/>
      <c r="F10" s="610" t="str">
        <f>"4."&amp;mergeValue(A10)</f>
        <v>4.1</v>
      </c>
      <c r="G10" s="626" t="s">
        <v>495</v>
      </c>
      <c r="H10" s="599" t="s">
        <v>457</v>
      </c>
      <c r="I10" s="575"/>
      <c r="J10" s="609"/>
      <c r="K10" s="584"/>
      <c r="L10" s="584"/>
      <c r="M10" s="584"/>
      <c r="N10" s="584"/>
      <c r="O10" s="584"/>
      <c r="P10" s="584"/>
      <c r="Q10" s="584"/>
      <c r="R10" s="584"/>
      <c r="S10" s="584"/>
      <c r="T10" s="584"/>
    </row>
    <row r="11" spans="1:20" s="564" customFormat="1" ht="18.75">
      <c r="A11" s="1215"/>
      <c r="B11" s="1215">
        <v>1</v>
      </c>
      <c r="C11" s="617"/>
      <c r="D11" s="617"/>
      <c r="F11" s="610" t="str">
        <f>"4."&amp;mergeValue(A11) &amp;"."&amp;mergeValue(B11)</f>
        <v>4.1.1</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5"/>
      <c r="B12" s="1215"/>
      <c r="C12" s="1215">
        <v>1</v>
      </c>
      <c r="D12" s="617"/>
      <c r="F12" s="610" t="str">
        <f>"4."&amp;mergeValue(A12) &amp;"."&amp;mergeValue(B12)&amp;"."&amp;mergeValue(C12)</f>
        <v>4.1.1.1</v>
      </c>
      <c r="G12" s="616" t="s">
        <v>496</v>
      </c>
      <c r="H12" s="598"/>
      <c r="I12" s="575" t="s">
        <v>499</v>
      </c>
      <c r="J12" s="609"/>
      <c r="K12" s="584"/>
      <c r="L12" s="584"/>
      <c r="M12" s="584"/>
      <c r="N12" s="584"/>
      <c r="O12" s="584"/>
      <c r="P12" s="584"/>
      <c r="Q12" s="584"/>
      <c r="R12" s="584"/>
      <c r="S12" s="584"/>
      <c r="T12" s="584"/>
    </row>
    <row r="13" spans="1:20" s="564" customFormat="1" ht="39" customHeight="1">
      <c r="A13" s="1215"/>
      <c r="B13" s="1215"/>
      <c r="C13" s="1215"/>
      <c r="D13" s="617">
        <v>1</v>
      </c>
      <c r="F13" s="610" t="str">
        <f>"4."&amp;mergeValue(A13) &amp;"."&amp;mergeValue(B13)&amp;"."&amp;mergeValue(C13)&amp;"."&amp;mergeValue(D13)</f>
        <v>4.1.1.1.1</v>
      </c>
      <c r="G13" s="627" t="s">
        <v>497</v>
      </c>
      <c r="H13" s="598"/>
      <c r="I13" s="1216" t="s">
        <v>590</v>
      </c>
      <c r="J13" s="609"/>
      <c r="K13" s="584"/>
      <c r="L13" s="584"/>
      <c r="M13" s="584"/>
      <c r="N13" s="584"/>
      <c r="O13" s="584"/>
      <c r="P13" s="584"/>
      <c r="Q13" s="584"/>
      <c r="R13" s="584"/>
      <c r="S13" s="584"/>
      <c r="T13" s="584"/>
    </row>
    <row r="14" spans="1:20" s="564" customFormat="1" ht="18.75">
      <c r="A14" s="1215"/>
      <c r="B14" s="1215"/>
      <c r="C14" s="1215"/>
      <c r="D14" s="617"/>
      <c r="F14" s="613"/>
      <c r="G14" s="544" t="s">
        <v>4</v>
      </c>
      <c r="H14" s="618"/>
      <c r="I14" s="1216"/>
      <c r="J14" s="609"/>
      <c r="K14" s="584"/>
      <c r="L14" s="584"/>
      <c r="M14" s="584"/>
      <c r="N14" s="584"/>
      <c r="O14" s="584"/>
      <c r="P14" s="584"/>
      <c r="Q14" s="584"/>
      <c r="R14" s="584"/>
      <c r="S14" s="584"/>
      <c r="T14" s="584"/>
    </row>
    <row r="15" spans="1:20" s="564" customFormat="1" ht="18.75">
      <c r="A15" s="1215"/>
      <c r="B15" s="1215"/>
      <c r="C15" s="617"/>
      <c r="D15" s="617"/>
      <c r="F15" s="628"/>
      <c r="G15" s="571" t="s">
        <v>402</v>
      </c>
      <c r="H15" s="629"/>
      <c r="I15" s="630"/>
      <c r="J15" s="609"/>
      <c r="K15" s="584"/>
      <c r="L15" s="584"/>
      <c r="M15" s="584"/>
      <c r="N15" s="584"/>
      <c r="O15" s="584"/>
      <c r="P15" s="584"/>
      <c r="Q15" s="584"/>
      <c r="R15" s="584"/>
      <c r="S15" s="584"/>
      <c r="T15" s="584"/>
    </row>
    <row r="16" spans="1:20" s="564" customFormat="1" ht="18.75">
      <c r="A16" s="1215"/>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0" t="s">
        <v>592</v>
      </c>
      <c r="H19" s="1210"/>
      <c r="I19" s="588"/>
      <c r="J19" s="608"/>
      <c r="K19" s="608"/>
      <c r="L19" s="608"/>
      <c r="M19" s="608"/>
      <c r="N19" s="608"/>
      <c r="O19" s="608"/>
      <c r="P19" s="608"/>
      <c r="Q19" s="608"/>
      <c r="R19" s="608"/>
      <c r="S19" s="608"/>
      <c r="T19" s="60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29.7109375" style="517" hidden="1" customWidth="1"/>
    <col min="16" max="17" width="23.7109375" style="517" hidden="1" customWidth="1"/>
    <col min="18" max="18" width="11.7109375" style="517" customWidth="1"/>
    <col min="19" max="19" width="3.7109375" style="517" customWidth="1"/>
    <col min="20" max="20" width="11.7109375" style="517" customWidth="1"/>
    <col min="21" max="21" width="8.5703125" style="517" hidden="1" customWidth="1"/>
    <col min="22" max="22" width="4.7109375" style="517" customWidth="1"/>
    <col min="23" max="23" width="115.7109375" style="517" customWidth="1"/>
    <col min="24" max="25" width="10.5703125" style="579"/>
    <col min="26" max="26" width="11.140625" style="579" customWidth="1"/>
    <col min="27" max="34" width="10.5703125" style="579"/>
    <col min="35" max="256" width="10.5703125" style="517"/>
    <col min="257" max="264" width="0" style="517" hidden="1" customWidth="1"/>
    <col min="265" max="265" width="3.7109375" style="517" customWidth="1"/>
    <col min="266" max="266" width="3.85546875" style="517" customWidth="1"/>
    <col min="267" max="267" width="3.7109375" style="517" customWidth="1"/>
    <col min="268" max="268" width="12.7109375" style="517" customWidth="1"/>
    <col min="269" max="269" width="52.7109375" style="517" customWidth="1"/>
    <col min="270" max="273" width="0" style="517" hidden="1" customWidth="1"/>
    <col min="274" max="274" width="12.28515625" style="517" customWidth="1"/>
    <col min="275" max="275" width="6.42578125" style="517" customWidth="1"/>
    <col min="276" max="276" width="12.28515625" style="517" customWidth="1"/>
    <col min="277" max="277" width="0" style="517" hidden="1" customWidth="1"/>
    <col min="278" max="278" width="3.7109375" style="517" customWidth="1"/>
    <col min="279" max="279" width="11.140625" style="517" bestFit="1" customWidth="1"/>
    <col min="280" max="281" width="10.5703125" style="517"/>
    <col min="282" max="282" width="11.140625" style="517" customWidth="1"/>
    <col min="283" max="512" width="10.5703125" style="517"/>
    <col min="513" max="520" width="0" style="517" hidden="1" customWidth="1"/>
    <col min="521" max="521" width="3.7109375" style="517" customWidth="1"/>
    <col min="522" max="522" width="3.85546875" style="517" customWidth="1"/>
    <col min="523" max="523" width="3.7109375" style="517" customWidth="1"/>
    <col min="524" max="524" width="12.7109375" style="517" customWidth="1"/>
    <col min="525" max="525" width="52.7109375" style="517" customWidth="1"/>
    <col min="526" max="529" width="0" style="517" hidden="1" customWidth="1"/>
    <col min="530" max="530" width="12.28515625" style="517" customWidth="1"/>
    <col min="531" max="531" width="6.42578125" style="517" customWidth="1"/>
    <col min="532" max="532" width="12.28515625" style="517" customWidth="1"/>
    <col min="533" max="533" width="0" style="517" hidden="1" customWidth="1"/>
    <col min="534" max="534" width="3.7109375" style="517" customWidth="1"/>
    <col min="535" max="535" width="11.140625" style="517" bestFit="1" customWidth="1"/>
    <col min="536" max="537" width="10.5703125" style="517"/>
    <col min="538" max="538" width="11.140625" style="517" customWidth="1"/>
    <col min="539" max="768" width="10.5703125" style="517"/>
    <col min="769" max="776" width="0" style="517" hidden="1" customWidth="1"/>
    <col min="777" max="777" width="3.7109375" style="517" customWidth="1"/>
    <col min="778" max="778" width="3.85546875" style="517" customWidth="1"/>
    <col min="779" max="779" width="3.7109375" style="517" customWidth="1"/>
    <col min="780" max="780" width="12.7109375" style="517" customWidth="1"/>
    <col min="781" max="781" width="52.7109375" style="517" customWidth="1"/>
    <col min="782" max="785" width="0" style="517" hidden="1" customWidth="1"/>
    <col min="786" max="786" width="12.28515625" style="517" customWidth="1"/>
    <col min="787" max="787" width="6.42578125" style="517" customWidth="1"/>
    <col min="788" max="788" width="12.28515625" style="517" customWidth="1"/>
    <col min="789" max="789" width="0" style="517" hidden="1" customWidth="1"/>
    <col min="790" max="790" width="3.7109375" style="517" customWidth="1"/>
    <col min="791" max="791" width="11.140625" style="517" bestFit="1" customWidth="1"/>
    <col min="792" max="793" width="10.5703125" style="517"/>
    <col min="794" max="794" width="11.140625" style="517" customWidth="1"/>
    <col min="795" max="1024" width="10.5703125" style="517"/>
    <col min="1025" max="1032" width="0" style="517" hidden="1" customWidth="1"/>
    <col min="1033" max="1033" width="3.7109375" style="517" customWidth="1"/>
    <col min="1034" max="1034" width="3.85546875" style="517" customWidth="1"/>
    <col min="1035" max="1035" width="3.7109375" style="517" customWidth="1"/>
    <col min="1036" max="1036" width="12.7109375" style="517" customWidth="1"/>
    <col min="1037" max="1037" width="52.7109375" style="517" customWidth="1"/>
    <col min="1038" max="1041" width="0" style="517" hidden="1" customWidth="1"/>
    <col min="1042" max="1042" width="12.28515625" style="517" customWidth="1"/>
    <col min="1043" max="1043" width="6.42578125" style="517" customWidth="1"/>
    <col min="1044" max="1044" width="12.28515625" style="517" customWidth="1"/>
    <col min="1045" max="1045" width="0" style="517" hidden="1" customWidth="1"/>
    <col min="1046" max="1046" width="3.7109375" style="517" customWidth="1"/>
    <col min="1047" max="1047" width="11.140625" style="517" bestFit="1" customWidth="1"/>
    <col min="1048" max="1049" width="10.5703125" style="517"/>
    <col min="1050" max="1050" width="11.140625" style="517" customWidth="1"/>
    <col min="1051" max="1280" width="10.5703125" style="517"/>
    <col min="1281" max="1288" width="0" style="517" hidden="1" customWidth="1"/>
    <col min="1289" max="1289" width="3.7109375" style="517" customWidth="1"/>
    <col min="1290" max="1290" width="3.85546875" style="517" customWidth="1"/>
    <col min="1291" max="1291" width="3.7109375" style="517" customWidth="1"/>
    <col min="1292" max="1292" width="12.7109375" style="517" customWidth="1"/>
    <col min="1293" max="1293" width="52.7109375" style="517" customWidth="1"/>
    <col min="1294" max="1297" width="0" style="517" hidden="1" customWidth="1"/>
    <col min="1298" max="1298" width="12.28515625" style="517" customWidth="1"/>
    <col min="1299" max="1299" width="6.42578125" style="517" customWidth="1"/>
    <col min="1300" max="1300" width="12.28515625" style="517" customWidth="1"/>
    <col min="1301" max="1301" width="0" style="517" hidden="1" customWidth="1"/>
    <col min="1302" max="1302" width="3.7109375" style="517" customWidth="1"/>
    <col min="1303" max="1303" width="11.140625" style="517" bestFit="1" customWidth="1"/>
    <col min="1304" max="1305" width="10.5703125" style="517"/>
    <col min="1306" max="1306" width="11.140625" style="517" customWidth="1"/>
    <col min="1307" max="1536" width="10.5703125" style="517"/>
    <col min="1537" max="1544" width="0" style="517" hidden="1" customWidth="1"/>
    <col min="1545" max="1545" width="3.7109375" style="517" customWidth="1"/>
    <col min="1546" max="1546" width="3.85546875" style="517" customWidth="1"/>
    <col min="1547" max="1547" width="3.7109375" style="517" customWidth="1"/>
    <col min="1548" max="1548" width="12.7109375" style="517" customWidth="1"/>
    <col min="1549" max="1549" width="52.7109375" style="517" customWidth="1"/>
    <col min="1550" max="1553" width="0" style="517" hidden="1" customWidth="1"/>
    <col min="1554" max="1554" width="12.28515625" style="517" customWidth="1"/>
    <col min="1555" max="1555" width="6.42578125" style="517" customWidth="1"/>
    <col min="1556" max="1556" width="12.28515625" style="517" customWidth="1"/>
    <col min="1557" max="1557" width="0" style="517" hidden="1" customWidth="1"/>
    <col min="1558" max="1558" width="3.7109375" style="517" customWidth="1"/>
    <col min="1559" max="1559" width="11.140625" style="517" bestFit="1" customWidth="1"/>
    <col min="1560" max="1561" width="10.5703125" style="517"/>
    <col min="1562" max="1562" width="11.140625" style="517" customWidth="1"/>
    <col min="1563" max="1792" width="10.5703125" style="517"/>
    <col min="1793" max="1800" width="0" style="517" hidden="1" customWidth="1"/>
    <col min="1801" max="1801" width="3.7109375" style="517" customWidth="1"/>
    <col min="1802" max="1802" width="3.85546875" style="517" customWidth="1"/>
    <col min="1803" max="1803" width="3.7109375" style="517" customWidth="1"/>
    <col min="1804" max="1804" width="12.7109375" style="517" customWidth="1"/>
    <col min="1805" max="1805" width="52.7109375" style="517" customWidth="1"/>
    <col min="1806" max="1809" width="0" style="517" hidden="1" customWidth="1"/>
    <col min="1810" max="1810" width="12.28515625" style="517" customWidth="1"/>
    <col min="1811" max="1811" width="6.42578125" style="517" customWidth="1"/>
    <col min="1812" max="1812" width="12.28515625" style="517" customWidth="1"/>
    <col min="1813" max="1813" width="0" style="517" hidden="1" customWidth="1"/>
    <col min="1814" max="1814" width="3.7109375" style="517" customWidth="1"/>
    <col min="1815" max="1815" width="11.140625" style="517" bestFit="1" customWidth="1"/>
    <col min="1816" max="1817" width="10.5703125" style="517"/>
    <col min="1818" max="1818" width="11.140625" style="517" customWidth="1"/>
    <col min="1819" max="2048" width="10.5703125" style="517"/>
    <col min="2049" max="2056" width="0" style="517" hidden="1" customWidth="1"/>
    <col min="2057" max="2057" width="3.7109375" style="517" customWidth="1"/>
    <col min="2058" max="2058" width="3.85546875" style="517" customWidth="1"/>
    <col min="2059" max="2059" width="3.7109375" style="517" customWidth="1"/>
    <col min="2060" max="2060" width="12.7109375" style="517" customWidth="1"/>
    <col min="2061" max="2061" width="52.7109375" style="517" customWidth="1"/>
    <col min="2062" max="2065" width="0" style="517" hidden="1" customWidth="1"/>
    <col min="2066" max="2066" width="12.28515625" style="517" customWidth="1"/>
    <col min="2067" max="2067" width="6.42578125" style="517" customWidth="1"/>
    <col min="2068" max="2068" width="12.28515625" style="517" customWidth="1"/>
    <col min="2069" max="2069" width="0" style="517" hidden="1" customWidth="1"/>
    <col min="2070" max="2070" width="3.7109375" style="517" customWidth="1"/>
    <col min="2071" max="2071" width="11.140625" style="517" bestFit="1" customWidth="1"/>
    <col min="2072" max="2073" width="10.5703125" style="517"/>
    <col min="2074" max="2074" width="11.140625" style="517" customWidth="1"/>
    <col min="2075" max="2304" width="10.5703125" style="517"/>
    <col min="2305" max="2312" width="0" style="517" hidden="1" customWidth="1"/>
    <col min="2313" max="2313" width="3.7109375" style="517" customWidth="1"/>
    <col min="2314" max="2314" width="3.85546875" style="517" customWidth="1"/>
    <col min="2315" max="2315" width="3.7109375" style="517" customWidth="1"/>
    <col min="2316" max="2316" width="12.7109375" style="517" customWidth="1"/>
    <col min="2317" max="2317" width="52.7109375" style="517" customWidth="1"/>
    <col min="2318" max="2321" width="0" style="517" hidden="1" customWidth="1"/>
    <col min="2322" max="2322" width="12.28515625" style="517" customWidth="1"/>
    <col min="2323" max="2323" width="6.42578125" style="517" customWidth="1"/>
    <col min="2324" max="2324" width="12.28515625" style="517" customWidth="1"/>
    <col min="2325" max="2325" width="0" style="517" hidden="1" customWidth="1"/>
    <col min="2326" max="2326" width="3.7109375" style="517" customWidth="1"/>
    <col min="2327" max="2327" width="11.140625" style="517" bestFit="1" customWidth="1"/>
    <col min="2328" max="2329" width="10.5703125" style="517"/>
    <col min="2330" max="2330" width="11.140625" style="517" customWidth="1"/>
    <col min="2331" max="2560" width="10.5703125" style="517"/>
    <col min="2561" max="2568" width="0" style="517" hidden="1" customWidth="1"/>
    <col min="2569" max="2569" width="3.7109375" style="517" customWidth="1"/>
    <col min="2570" max="2570" width="3.85546875" style="517" customWidth="1"/>
    <col min="2571" max="2571" width="3.7109375" style="517" customWidth="1"/>
    <col min="2572" max="2572" width="12.7109375" style="517" customWidth="1"/>
    <col min="2573" max="2573" width="52.7109375" style="517" customWidth="1"/>
    <col min="2574" max="2577" width="0" style="517" hidden="1" customWidth="1"/>
    <col min="2578" max="2578" width="12.28515625" style="517" customWidth="1"/>
    <col min="2579" max="2579" width="6.42578125" style="517" customWidth="1"/>
    <col min="2580" max="2580" width="12.28515625" style="517" customWidth="1"/>
    <col min="2581" max="2581" width="0" style="517" hidden="1" customWidth="1"/>
    <col min="2582" max="2582" width="3.7109375" style="517" customWidth="1"/>
    <col min="2583" max="2583" width="11.140625" style="517" bestFit="1" customWidth="1"/>
    <col min="2584" max="2585" width="10.5703125" style="517"/>
    <col min="2586" max="2586" width="11.140625" style="517" customWidth="1"/>
    <col min="2587" max="2816" width="10.5703125" style="517"/>
    <col min="2817" max="2824" width="0" style="517" hidden="1" customWidth="1"/>
    <col min="2825" max="2825" width="3.7109375" style="517" customWidth="1"/>
    <col min="2826" max="2826" width="3.85546875" style="517" customWidth="1"/>
    <col min="2827" max="2827" width="3.7109375" style="517" customWidth="1"/>
    <col min="2828" max="2828" width="12.7109375" style="517" customWidth="1"/>
    <col min="2829" max="2829" width="52.7109375" style="517" customWidth="1"/>
    <col min="2830" max="2833" width="0" style="517" hidden="1" customWidth="1"/>
    <col min="2834" max="2834" width="12.28515625" style="517" customWidth="1"/>
    <col min="2835" max="2835" width="6.42578125" style="517" customWidth="1"/>
    <col min="2836" max="2836" width="12.28515625" style="517" customWidth="1"/>
    <col min="2837" max="2837" width="0" style="517" hidden="1" customWidth="1"/>
    <col min="2838" max="2838" width="3.7109375" style="517" customWidth="1"/>
    <col min="2839" max="2839" width="11.140625" style="517" bestFit="1" customWidth="1"/>
    <col min="2840" max="2841" width="10.5703125" style="517"/>
    <col min="2842" max="2842" width="11.140625" style="517" customWidth="1"/>
    <col min="2843" max="3072" width="10.5703125" style="517"/>
    <col min="3073" max="3080" width="0" style="517" hidden="1" customWidth="1"/>
    <col min="3081" max="3081" width="3.7109375" style="517" customWidth="1"/>
    <col min="3082" max="3082" width="3.85546875" style="517" customWidth="1"/>
    <col min="3083" max="3083" width="3.7109375" style="517" customWidth="1"/>
    <col min="3084" max="3084" width="12.7109375" style="517" customWidth="1"/>
    <col min="3085" max="3085" width="52.7109375" style="517" customWidth="1"/>
    <col min="3086" max="3089" width="0" style="517" hidden="1" customWidth="1"/>
    <col min="3090" max="3090" width="12.28515625" style="517" customWidth="1"/>
    <col min="3091" max="3091" width="6.42578125" style="517" customWidth="1"/>
    <col min="3092" max="3092" width="12.28515625" style="517" customWidth="1"/>
    <col min="3093" max="3093" width="0" style="517" hidden="1" customWidth="1"/>
    <col min="3094" max="3094" width="3.7109375" style="517" customWidth="1"/>
    <col min="3095" max="3095" width="11.140625" style="517" bestFit="1" customWidth="1"/>
    <col min="3096" max="3097" width="10.5703125" style="517"/>
    <col min="3098" max="3098" width="11.140625" style="517" customWidth="1"/>
    <col min="3099" max="3328" width="10.5703125" style="517"/>
    <col min="3329" max="3336" width="0" style="517" hidden="1" customWidth="1"/>
    <col min="3337" max="3337" width="3.7109375" style="517" customWidth="1"/>
    <col min="3338" max="3338" width="3.85546875" style="517" customWidth="1"/>
    <col min="3339" max="3339" width="3.7109375" style="517" customWidth="1"/>
    <col min="3340" max="3340" width="12.7109375" style="517" customWidth="1"/>
    <col min="3341" max="3341" width="52.7109375" style="517" customWidth="1"/>
    <col min="3342" max="3345" width="0" style="517" hidden="1" customWidth="1"/>
    <col min="3346" max="3346" width="12.28515625" style="517" customWidth="1"/>
    <col min="3347" max="3347" width="6.42578125" style="517" customWidth="1"/>
    <col min="3348" max="3348" width="12.28515625" style="517" customWidth="1"/>
    <col min="3349" max="3349" width="0" style="517" hidden="1" customWidth="1"/>
    <col min="3350" max="3350" width="3.7109375" style="517" customWidth="1"/>
    <col min="3351" max="3351" width="11.140625" style="517" bestFit="1" customWidth="1"/>
    <col min="3352" max="3353" width="10.5703125" style="517"/>
    <col min="3354" max="3354" width="11.140625" style="517" customWidth="1"/>
    <col min="3355" max="3584" width="10.5703125" style="517"/>
    <col min="3585" max="3592" width="0" style="517" hidden="1" customWidth="1"/>
    <col min="3593" max="3593" width="3.7109375" style="517" customWidth="1"/>
    <col min="3594" max="3594" width="3.85546875" style="517" customWidth="1"/>
    <col min="3595" max="3595" width="3.7109375" style="517" customWidth="1"/>
    <col min="3596" max="3596" width="12.7109375" style="517" customWidth="1"/>
    <col min="3597" max="3597" width="52.7109375" style="517" customWidth="1"/>
    <col min="3598" max="3601" width="0" style="517" hidden="1" customWidth="1"/>
    <col min="3602" max="3602" width="12.28515625" style="517" customWidth="1"/>
    <col min="3603" max="3603" width="6.42578125" style="517" customWidth="1"/>
    <col min="3604" max="3604" width="12.28515625" style="517" customWidth="1"/>
    <col min="3605" max="3605" width="0" style="517" hidden="1" customWidth="1"/>
    <col min="3606" max="3606" width="3.7109375" style="517" customWidth="1"/>
    <col min="3607" max="3607" width="11.140625" style="517" bestFit="1" customWidth="1"/>
    <col min="3608" max="3609" width="10.5703125" style="517"/>
    <col min="3610" max="3610" width="11.140625" style="517" customWidth="1"/>
    <col min="3611" max="3840" width="10.5703125" style="517"/>
    <col min="3841" max="3848" width="0" style="517" hidden="1" customWidth="1"/>
    <col min="3849" max="3849" width="3.7109375" style="517" customWidth="1"/>
    <col min="3850" max="3850" width="3.85546875" style="517" customWidth="1"/>
    <col min="3851" max="3851" width="3.7109375" style="517" customWidth="1"/>
    <col min="3852" max="3852" width="12.7109375" style="517" customWidth="1"/>
    <col min="3853" max="3853" width="52.7109375" style="517" customWidth="1"/>
    <col min="3854" max="3857" width="0" style="517" hidden="1" customWidth="1"/>
    <col min="3858" max="3858" width="12.28515625" style="517" customWidth="1"/>
    <col min="3859" max="3859" width="6.42578125" style="517" customWidth="1"/>
    <col min="3860" max="3860" width="12.28515625" style="517" customWidth="1"/>
    <col min="3861" max="3861" width="0" style="517" hidden="1" customWidth="1"/>
    <col min="3862" max="3862" width="3.7109375" style="517" customWidth="1"/>
    <col min="3863" max="3863" width="11.140625" style="517" bestFit="1" customWidth="1"/>
    <col min="3864" max="3865" width="10.5703125" style="517"/>
    <col min="3866" max="3866" width="11.140625" style="517" customWidth="1"/>
    <col min="3867" max="4096" width="10.5703125" style="517"/>
    <col min="4097" max="4104" width="0" style="517" hidden="1" customWidth="1"/>
    <col min="4105" max="4105" width="3.7109375" style="517" customWidth="1"/>
    <col min="4106" max="4106" width="3.85546875" style="517" customWidth="1"/>
    <col min="4107" max="4107" width="3.7109375" style="517" customWidth="1"/>
    <col min="4108" max="4108" width="12.7109375" style="517" customWidth="1"/>
    <col min="4109" max="4109" width="52.7109375" style="517" customWidth="1"/>
    <col min="4110" max="4113" width="0" style="517" hidden="1" customWidth="1"/>
    <col min="4114" max="4114" width="12.28515625" style="517" customWidth="1"/>
    <col min="4115" max="4115" width="6.42578125" style="517" customWidth="1"/>
    <col min="4116" max="4116" width="12.28515625" style="517" customWidth="1"/>
    <col min="4117" max="4117" width="0" style="517" hidden="1" customWidth="1"/>
    <col min="4118" max="4118" width="3.7109375" style="517" customWidth="1"/>
    <col min="4119" max="4119" width="11.140625" style="517" bestFit="1" customWidth="1"/>
    <col min="4120" max="4121" width="10.5703125" style="517"/>
    <col min="4122" max="4122" width="11.140625" style="517" customWidth="1"/>
    <col min="4123" max="4352" width="10.5703125" style="517"/>
    <col min="4353" max="4360" width="0" style="517" hidden="1" customWidth="1"/>
    <col min="4361" max="4361" width="3.7109375" style="517" customWidth="1"/>
    <col min="4362" max="4362" width="3.85546875" style="517" customWidth="1"/>
    <col min="4363" max="4363" width="3.7109375" style="517" customWidth="1"/>
    <col min="4364" max="4364" width="12.7109375" style="517" customWidth="1"/>
    <col min="4365" max="4365" width="52.7109375" style="517" customWidth="1"/>
    <col min="4366" max="4369" width="0" style="517" hidden="1" customWidth="1"/>
    <col min="4370" max="4370" width="12.28515625" style="517" customWidth="1"/>
    <col min="4371" max="4371" width="6.42578125" style="517" customWidth="1"/>
    <col min="4372" max="4372" width="12.28515625" style="517" customWidth="1"/>
    <col min="4373" max="4373" width="0" style="517" hidden="1" customWidth="1"/>
    <col min="4374" max="4374" width="3.7109375" style="517" customWidth="1"/>
    <col min="4375" max="4375" width="11.140625" style="517" bestFit="1" customWidth="1"/>
    <col min="4376" max="4377" width="10.5703125" style="517"/>
    <col min="4378" max="4378" width="11.140625" style="517" customWidth="1"/>
    <col min="4379" max="4608" width="10.5703125" style="517"/>
    <col min="4609" max="4616" width="0" style="517" hidden="1" customWidth="1"/>
    <col min="4617" max="4617" width="3.7109375" style="517" customWidth="1"/>
    <col min="4618" max="4618" width="3.85546875" style="517" customWidth="1"/>
    <col min="4619" max="4619" width="3.7109375" style="517" customWidth="1"/>
    <col min="4620" max="4620" width="12.7109375" style="517" customWidth="1"/>
    <col min="4621" max="4621" width="52.7109375" style="517" customWidth="1"/>
    <col min="4622" max="4625" width="0" style="517" hidden="1" customWidth="1"/>
    <col min="4626" max="4626" width="12.28515625" style="517" customWidth="1"/>
    <col min="4627" max="4627" width="6.42578125" style="517" customWidth="1"/>
    <col min="4628" max="4628" width="12.28515625" style="517" customWidth="1"/>
    <col min="4629" max="4629" width="0" style="517" hidden="1" customWidth="1"/>
    <col min="4630" max="4630" width="3.7109375" style="517" customWidth="1"/>
    <col min="4631" max="4631" width="11.140625" style="517" bestFit="1" customWidth="1"/>
    <col min="4632" max="4633" width="10.5703125" style="517"/>
    <col min="4634" max="4634" width="11.140625" style="517" customWidth="1"/>
    <col min="4635" max="4864" width="10.5703125" style="517"/>
    <col min="4865" max="4872" width="0" style="517" hidden="1" customWidth="1"/>
    <col min="4873" max="4873" width="3.7109375" style="517" customWidth="1"/>
    <col min="4874" max="4874" width="3.85546875" style="517" customWidth="1"/>
    <col min="4875" max="4875" width="3.7109375" style="517" customWidth="1"/>
    <col min="4876" max="4876" width="12.7109375" style="517" customWidth="1"/>
    <col min="4877" max="4877" width="52.7109375" style="517" customWidth="1"/>
    <col min="4878" max="4881" width="0" style="517" hidden="1" customWidth="1"/>
    <col min="4882" max="4882" width="12.28515625" style="517" customWidth="1"/>
    <col min="4883" max="4883" width="6.42578125" style="517" customWidth="1"/>
    <col min="4884" max="4884" width="12.28515625" style="517" customWidth="1"/>
    <col min="4885" max="4885" width="0" style="517" hidden="1" customWidth="1"/>
    <col min="4886" max="4886" width="3.7109375" style="517" customWidth="1"/>
    <col min="4887" max="4887" width="11.140625" style="517" bestFit="1" customWidth="1"/>
    <col min="4888" max="4889" width="10.5703125" style="517"/>
    <col min="4890" max="4890" width="11.140625" style="517" customWidth="1"/>
    <col min="4891" max="5120" width="10.5703125" style="517"/>
    <col min="5121" max="5128" width="0" style="517" hidden="1" customWidth="1"/>
    <col min="5129" max="5129" width="3.7109375" style="517" customWidth="1"/>
    <col min="5130" max="5130" width="3.85546875" style="517" customWidth="1"/>
    <col min="5131" max="5131" width="3.7109375" style="517" customWidth="1"/>
    <col min="5132" max="5132" width="12.7109375" style="517" customWidth="1"/>
    <col min="5133" max="5133" width="52.7109375" style="517" customWidth="1"/>
    <col min="5134" max="5137" width="0" style="517" hidden="1" customWidth="1"/>
    <col min="5138" max="5138" width="12.28515625" style="517" customWidth="1"/>
    <col min="5139" max="5139" width="6.42578125" style="517" customWidth="1"/>
    <col min="5140" max="5140" width="12.28515625" style="517" customWidth="1"/>
    <col min="5141" max="5141" width="0" style="517" hidden="1" customWidth="1"/>
    <col min="5142" max="5142" width="3.7109375" style="517" customWidth="1"/>
    <col min="5143" max="5143" width="11.140625" style="517" bestFit="1" customWidth="1"/>
    <col min="5144" max="5145" width="10.5703125" style="517"/>
    <col min="5146" max="5146" width="11.140625" style="517" customWidth="1"/>
    <col min="5147" max="5376" width="10.5703125" style="517"/>
    <col min="5377" max="5384" width="0" style="517" hidden="1" customWidth="1"/>
    <col min="5385" max="5385" width="3.7109375" style="517" customWidth="1"/>
    <col min="5386" max="5386" width="3.85546875" style="517" customWidth="1"/>
    <col min="5387" max="5387" width="3.7109375" style="517" customWidth="1"/>
    <col min="5388" max="5388" width="12.7109375" style="517" customWidth="1"/>
    <col min="5389" max="5389" width="52.7109375" style="517" customWidth="1"/>
    <col min="5390" max="5393" width="0" style="517" hidden="1" customWidth="1"/>
    <col min="5394" max="5394" width="12.28515625" style="517" customWidth="1"/>
    <col min="5395" max="5395" width="6.42578125" style="517" customWidth="1"/>
    <col min="5396" max="5396" width="12.28515625" style="517" customWidth="1"/>
    <col min="5397" max="5397" width="0" style="517" hidden="1" customWidth="1"/>
    <col min="5398" max="5398" width="3.7109375" style="517" customWidth="1"/>
    <col min="5399" max="5399" width="11.140625" style="517" bestFit="1" customWidth="1"/>
    <col min="5400" max="5401" width="10.5703125" style="517"/>
    <col min="5402" max="5402" width="11.140625" style="517" customWidth="1"/>
    <col min="5403" max="5632" width="10.5703125" style="517"/>
    <col min="5633" max="5640" width="0" style="517" hidden="1" customWidth="1"/>
    <col min="5641" max="5641" width="3.7109375" style="517" customWidth="1"/>
    <col min="5642" max="5642" width="3.85546875" style="517" customWidth="1"/>
    <col min="5643" max="5643" width="3.7109375" style="517" customWidth="1"/>
    <col min="5644" max="5644" width="12.7109375" style="517" customWidth="1"/>
    <col min="5645" max="5645" width="52.7109375" style="517" customWidth="1"/>
    <col min="5646" max="5649" width="0" style="517" hidden="1" customWidth="1"/>
    <col min="5650" max="5650" width="12.28515625" style="517" customWidth="1"/>
    <col min="5651" max="5651" width="6.42578125" style="517" customWidth="1"/>
    <col min="5652" max="5652" width="12.28515625" style="517" customWidth="1"/>
    <col min="5653" max="5653" width="0" style="517" hidden="1" customWidth="1"/>
    <col min="5654" max="5654" width="3.7109375" style="517" customWidth="1"/>
    <col min="5655" max="5655" width="11.140625" style="517" bestFit="1" customWidth="1"/>
    <col min="5656" max="5657" width="10.5703125" style="517"/>
    <col min="5658" max="5658" width="11.140625" style="517" customWidth="1"/>
    <col min="5659" max="5888" width="10.5703125" style="517"/>
    <col min="5889" max="5896" width="0" style="517" hidden="1" customWidth="1"/>
    <col min="5897" max="5897" width="3.7109375" style="517" customWidth="1"/>
    <col min="5898" max="5898" width="3.85546875" style="517" customWidth="1"/>
    <col min="5899" max="5899" width="3.7109375" style="517" customWidth="1"/>
    <col min="5900" max="5900" width="12.7109375" style="517" customWidth="1"/>
    <col min="5901" max="5901" width="52.7109375" style="517" customWidth="1"/>
    <col min="5902" max="5905" width="0" style="517" hidden="1" customWidth="1"/>
    <col min="5906" max="5906" width="12.28515625" style="517" customWidth="1"/>
    <col min="5907" max="5907" width="6.42578125" style="517" customWidth="1"/>
    <col min="5908" max="5908" width="12.28515625" style="517" customWidth="1"/>
    <col min="5909" max="5909" width="0" style="517" hidden="1" customWidth="1"/>
    <col min="5910" max="5910" width="3.7109375" style="517" customWidth="1"/>
    <col min="5911" max="5911" width="11.140625" style="517" bestFit="1" customWidth="1"/>
    <col min="5912" max="5913" width="10.5703125" style="517"/>
    <col min="5914" max="5914" width="11.140625" style="517" customWidth="1"/>
    <col min="5915" max="6144" width="10.5703125" style="517"/>
    <col min="6145" max="6152" width="0" style="517" hidden="1" customWidth="1"/>
    <col min="6153" max="6153" width="3.7109375" style="517" customWidth="1"/>
    <col min="6154" max="6154" width="3.85546875" style="517" customWidth="1"/>
    <col min="6155" max="6155" width="3.7109375" style="517" customWidth="1"/>
    <col min="6156" max="6156" width="12.7109375" style="517" customWidth="1"/>
    <col min="6157" max="6157" width="52.7109375" style="517" customWidth="1"/>
    <col min="6158" max="6161" width="0" style="517" hidden="1" customWidth="1"/>
    <col min="6162" max="6162" width="12.28515625" style="517" customWidth="1"/>
    <col min="6163" max="6163" width="6.42578125" style="517" customWidth="1"/>
    <col min="6164" max="6164" width="12.28515625" style="517" customWidth="1"/>
    <col min="6165" max="6165" width="0" style="517" hidden="1" customWidth="1"/>
    <col min="6166" max="6166" width="3.7109375" style="517" customWidth="1"/>
    <col min="6167" max="6167" width="11.140625" style="517" bestFit="1" customWidth="1"/>
    <col min="6168" max="6169" width="10.5703125" style="517"/>
    <col min="6170" max="6170" width="11.140625" style="517" customWidth="1"/>
    <col min="6171" max="6400" width="10.5703125" style="517"/>
    <col min="6401" max="6408" width="0" style="517" hidden="1" customWidth="1"/>
    <col min="6409" max="6409" width="3.7109375" style="517" customWidth="1"/>
    <col min="6410" max="6410" width="3.85546875" style="517" customWidth="1"/>
    <col min="6411" max="6411" width="3.7109375" style="517" customWidth="1"/>
    <col min="6412" max="6412" width="12.7109375" style="517" customWidth="1"/>
    <col min="6413" max="6413" width="52.7109375" style="517" customWidth="1"/>
    <col min="6414" max="6417" width="0" style="517" hidden="1" customWidth="1"/>
    <col min="6418" max="6418" width="12.28515625" style="517" customWidth="1"/>
    <col min="6419" max="6419" width="6.42578125" style="517" customWidth="1"/>
    <col min="6420" max="6420" width="12.28515625" style="517" customWidth="1"/>
    <col min="6421" max="6421" width="0" style="517" hidden="1" customWidth="1"/>
    <col min="6422" max="6422" width="3.7109375" style="517" customWidth="1"/>
    <col min="6423" max="6423" width="11.140625" style="517" bestFit="1" customWidth="1"/>
    <col min="6424" max="6425" width="10.5703125" style="517"/>
    <col min="6426" max="6426" width="11.140625" style="517" customWidth="1"/>
    <col min="6427" max="6656" width="10.5703125" style="517"/>
    <col min="6657" max="6664" width="0" style="517" hidden="1" customWidth="1"/>
    <col min="6665" max="6665" width="3.7109375" style="517" customWidth="1"/>
    <col min="6666" max="6666" width="3.85546875" style="517" customWidth="1"/>
    <col min="6667" max="6667" width="3.7109375" style="517" customWidth="1"/>
    <col min="6668" max="6668" width="12.7109375" style="517" customWidth="1"/>
    <col min="6669" max="6669" width="52.7109375" style="517" customWidth="1"/>
    <col min="6670" max="6673" width="0" style="517" hidden="1" customWidth="1"/>
    <col min="6674" max="6674" width="12.28515625" style="517" customWidth="1"/>
    <col min="6675" max="6675" width="6.42578125" style="517" customWidth="1"/>
    <col min="6676" max="6676" width="12.28515625" style="517" customWidth="1"/>
    <col min="6677" max="6677" width="0" style="517" hidden="1" customWidth="1"/>
    <col min="6678" max="6678" width="3.7109375" style="517" customWidth="1"/>
    <col min="6679" max="6679" width="11.140625" style="517" bestFit="1" customWidth="1"/>
    <col min="6680" max="6681" width="10.5703125" style="517"/>
    <col min="6682" max="6682" width="11.140625" style="517" customWidth="1"/>
    <col min="6683" max="6912" width="10.5703125" style="517"/>
    <col min="6913" max="6920" width="0" style="517" hidden="1" customWidth="1"/>
    <col min="6921" max="6921" width="3.7109375" style="517" customWidth="1"/>
    <col min="6922" max="6922" width="3.85546875" style="517" customWidth="1"/>
    <col min="6923" max="6923" width="3.7109375" style="517" customWidth="1"/>
    <col min="6924" max="6924" width="12.7109375" style="517" customWidth="1"/>
    <col min="6925" max="6925" width="52.7109375" style="517" customWidth="1"/>
    <col min="6926" max="6929" width="0" style="517" hidden="1" customWidth="1"/>
    <col min="6930" max="6930" width="12.28515625" style="517" customWidth="1"/>
    <col min="6931" max="6931" width="6.42578125" style="517" customWidth="1"/>
    <col min="6932" max="6932" width="12.28515625" style="517" customWidth="1"/>
    <col min="6933" max="6933" width="0" style="517" hidden="1" customWidth="1"/>
    <col min="6934" max="6934" width="3.7109375" style="517" customWidth="1"/>
    <col min="6935" max="6935" width="11.140625" style="517" bestFit="1" customWidth="1"/>
    <col min="6936" max="6937" width="10.5703125" style="517"/>
    <col min="6938" max="6938" width="11.140625" style="517" customWidth="1"/>
    <col min="6939" max="7168" width="10.5703125" style="517"/>
    <col min="7169" max="7176" width="0" style="517" hidden="1" customWidth="1"/>
    <col min="7177" max="7177" width="3.7109375" style="517" customWidth="1"/>
    <col min="7178" max="7178" width="3.85546875" style="517" customWidth="1"/>
    <col min="7179" max="7179" width="3.7109375" style="517" customWidth="1"/>
    <col min="7180" max="7180" width="12.7109375" style="517" customWidth="1"/>
    <col min="7181" max="7181" width="52.7109375" style="517" customWidth="1"/>
    <col min="7182" max="7185" width="0" style="517" hidden="1" customWidth="1"/>
    <col min="7186" max="7186" width="12.28515625" style="517" customWidth="1"/>
    <col min="7187" max="7187" width="6.42578125" style="517" customWidth="1"/>
    <col min="7188" max="7188" width="12.28515625" style="517" customWidth="1"/>
    <col min="7189" max="7189" width="0" style="517" hidden="1" customWidth="1"/>
    <col min="7190" max="7190" width="3.7109375" style="517" customWidth="1"/>
    <col min="7191" max="7191" width="11.140625" style="517" bestFit="1" customWidth="1"/>
    <col min="7192" max="7193" width="10.5703125" style="517"/>
    <col min="7194" max="7194" width="11.140625" style="517" customWidth="1"/>
    <col min="7195" max="7424" width="10.5703125" style="517"/>
    <col min="7425" max="7432" width="0" style="517" hidden="1" customWidth="1"/>
    <col min="7433" max="7433" width="3.7109375" style="517" customWidth="1"/>
    <col min="7434" max="7434" width="3.85546875" style="517" customWidth="1"/>
    <col min="7435" max="7435" width="3.7109375" style="517" customWidth="1"/>
    <col min="7436" max="7436" width="12.7109375" style="517" customWidth="1"/>
    <col min="7437" max="7437" width="52.7109375" style="517" customWidth="1"/>
    <col min="7438" max="7441" width="0" style="517" hidden="1" customWidth="1"/>
    <col min="7442" max="7442" width="12.28515625" style="517" customWidth="1"/>
    <col min="7443" max="7443" width="6.42578125" style="517" customWidth="1"/>
    <col min="7444" max="7444" width="12.28515625" style="517" customWidth="1"/>
    <col min="7445" max="7445" width="0" style="517" hidden="1" customWidth="1"/>
    <col min="7446" max="7446" width="3.7109375" style="517" customWidth="1"/>
    <col min="7447" max="7447" width="11.140625" style="517" bestFit="1" customWidth="1"/>
    <col min="7448" max="7449" width="10.5703125" style="517"/>
    <col min="7450" max="7450" width="11.140625" style="517" customWidth="1"/>
    <col min="7451" max="7680" width="10.5703125" style="517"/>
    <col min="7681" max="7688" width="0" style="517" hidden="1" customWidth="1"/>
    <col min="7689" max="7689" width="3.7109375" style="517" customWidth="1"/>
    <col min="7690" max="7690" width="3.85546875" style="517" customWidth="1"/>
    <col min="7691" max="7691" width="3.7109375" style="517" customWidth="1"/>
    <col min="7692" max="7692" width="12.7109375" style="517" customWidth="1"/>
    <col min="7693" max="7693" width="52.7109375" style="517" customWidth="1"/>
    <col min="7694" max="7697" width="0" style="517" hidden="1" customWidth="1"/>
    <col min="7698" max="7698" width="12.28515625" style="517" customWidth="1"/>
    <col min="7699" max="7699" width="6.42578125" style="517" customWidth="1"/>
    <col min="7700" max="7700" width="12.28515625" style="517" customWidth="1"/>
    <col min="7701" max="7701" width="0" style="517" hidden="1" customWidth="1"/>
    <col min="7702" max="7702" width="3.7109375" style="517" customWidth="1"/>
    <col min="7703" max="7703" width="11.140625" style="517" bestFit="1" customWidth="1"/>
    <col min="7704" max="7705" width="10.5703125" style="517"/>
    <col min="7706" max="7706" width="11.140625" style="517" customWidth="1"/>
    <col min="7707" max="7936" width="10.5703125" style="517"/>
    <col min="7937" max="7944" width="0" style="517" hidden="1" customWidth="1"/>
    <col min="7945" max="7945" width="3.7109375" style="517" customWidth="1"/>
    <col min="7946" max="7946" width="3.85546875" style="517" customWidth="1"/>
    <col min="7947" max="7947" width="3.7109375" style="517" customWidth="1"/>
    <col min="7948" max="7948" width="12.7109375" style="517" customWidth="1"/>
    <col min="7949" max="7949" width="52.7109375" style="517" customWidth="1"/>
    <col min="7950" max="7953" width="0" style="517" hidden="1" customWidth="1"/>
    <col min="7954" max="7954" width="12.28515625" style="517" customWidth="1"/>
    <col min="7955" max="7955" width="6.42578125" style="517" customWidth="1"/>
    <col min="7956" max="7956" width="12.28515625" style="517" customWidth="1"/>
    <col min="7957" max="7957" width="0" style="517" hidden="1" customWidth="1"/>
    <col min="7958" max="7958" width="3.7109375" style="517" customWidth="1"/>
    <col min="7959" max="7959" width="11.140625" style="517" bestFit="1" customWidth="1"/>
    <col min="7960" max="7961" width="10.5703125" style="517"/>
    <col min="7962" max="7962" width="11.140625" style="517" customWidth="1"/>
    <col min="7963" max="8192" width="10.5703125" style="517"/>
    <col min="8193" max="8200" width="0" style="517" hidden="1" customWidth="1"/>
    <col min="8201" max="8201" width="3.7109375" style="517" customWidth="1"/>
    <col min="8202" max="8202" width="3.85546875" style="517" customWidth="1"/>
    <col min="8203" max="8203" width="3.7109375" style="517" customWidth="1"/>
    <col min="8204" max="8204" width="12.7109375" style="517" customWidth="1"/>
    <col min="8205" max="8205" width="52.7109375" style="517" customWidth="1"/>
    <col min="8206" max="8209" width="0" style="517" hidden="1" customWidth="1"/>
    <col min="8210" max="8210" width="12.28515625" style="517" customWidth="1"/>
    <col min="8211" max="8211" width="6.42578125" style="517" customWidth="1"/>
    <col min="8212" max="8212" width="12.28515625" style="517" customWidth="1"/>
    <col min="8213" max="8213" width="0" style="517" hidden="1" customWidth="1"/>
    <col min="8214" max="8214" width="3.7109375" style="517" customWidth="1"/>
    <col min="8215" max="8215" width="11.140625" style="517" bestFit="1" customWidth="1"/>
    <col min="8216" max="8217" width="10.5703125" style="517"/>
    <col min="8218" max="8218" width="11.140625" style="517" customWidth="1"/>
    <col min="8219" max="8448" width="10.5703125" style="517"/>
    <col min="8449" max="8456" width="0" style="517" hidden="1" customWidth="1"/>
    <col min="8457" max="8457" width="3.7109375" style="517" customWidth="1"/>
    <col min="8458" max="8458" width="3.85546875" style="517" customWidth="1"/>
    <col min="8459" max="8459" width="3.7109375" style="517" customWidth="1"/>
    <col min="8460" max="8460" width="12.7109375" style="517" customWidth="1"/>
    <col min="8461" max="8461" width="52.7109375" style="517" customWidth="1"/>
    <col min="8462" max="8465" width="0" style="517" hidden="1" customWidth="1"/>
    <col min="8466" max="8466" width="12.28515625" style="517" customWidth="1"/>
    <col min="8467" max="8467" width="6.42578125" style="517" customWidth="1"/>
    <col min="8468" max="8468" width="12.28515625" style="517" customWidth="1"/>
    <col min="8469" max="8469" width="0" style="517" hidden="1" customWidth="1"/>
    <col min="8470" max="8470" width="3.7109375" style="517" customWidth="1"/>
    <col min="8471" max="8471" width="11.140625" style="517" bestFit="1" customWidth="1"/>
    <col min="8472" max="8473" width="10.5703125" style="517"/>
    <col min="8474" max="8474" width="11.140625" style="517" customWidth="1"/>
    <col min="8475" max="8704" width="10.5703125" style="517"/>
    <col min="8705" max="8712" width="0" style="517" hidden="1" customWidth="1"/>
    <col min="8713" max="8713" width="3.7109375" style="517" customWidth="1"/>
    <col min="8714" max="8714" width="3.85546875" style="517" customWidth="1"/>
    <col min="8715" max="8715" width="3.7109375" style="517" customWidth="1"/>
    <col min="8716" max="8716" width="12.7109375" style="517" customWidth="1"/>
    <col min="8717" max="8717" width="52.7109375" style="517" customWidth="1"/>
    <col min="8718" max="8721" width="0" style="517" hidden="1" customWidth="1"/>
    <col min="8722" max="8722" width="12.28515625" style="517" customWidth="1"/>
    <col min="8723" max="8723" width="6.42578125" style="517" customWidth="1"/>
    <col min="8724" max="8724" width="12.28515625" style="517" customWidth="1"/>
    <col min="8725" max="8725" width="0" style="517" hidden="1" customWidth="1"/>
    <col min="8726" max="8726" width="3.7109375" style="517" customWidth="1"/>
    <col min="8727" max="8727" width="11.140625" style="517" bestFit="1" customWidth="1"/>
    <col min="8728" max="8729" width="10.5703125" style="517"/>
    <col min="8730" max="8730" width="11.140625" style="517" customWidth="1"/>
    <col min="8731" max="8960" width="10.5703125" style="517"/>
    <col min="8961" max="8968" width="0" style="517" hidden="1" customWidth="1"/>
    <col min="8969" max="8969" width="3.7109375" style="517" customWidth="1"/>
    <col min="8970" max="8970" width="3.85546875" style="517" customWidth="1"/>
    <col min="8971" max="8971" width="3.7109375" style="517" customWidth="1"/>
    <col min="8972" max="8972" width="12.7109375" style="517" customWidth="1"/>
    <col min="8973" max="8973" width="52.7109375" style="517" customWidth="1"/>
    <col min="8974" max="8977" width="0" style="517" hidden="1" customWidth="1"/>
    <col min="8978" max="8978" width="12.28515625" style="517" customWidth="1"/>
    <col min="8979" max="8979" width="6.42578125" style="517" customWidth="1"/>
    <col min="8980" max="8980" width="12.28515625" style="517" customWidth="1"/>
    <col min="8981" max="8981" width="0" style="517" hidden="1" customWidth="1"/>
    <col min="8982" max="8982" width="3.7109375" style="517" customWidth="1"/>
    <col min="8983" max="8983" width="11.140625" style="517" bestFit="1" customWidth="1"/>
    <col min="8984" max="8985" width="10.5703125" style="517"/>
    <col min="8986" max="8986" width="11.140625" style="517" customWidth="1"/>
    <col min="8987" max="9216" width="10.5703125" style="517"/>
    <col min="9217" max="9224" width="0" style="517" hidden="1" customWidth="1"/>
    <col min="9225" max="9225" width="3.7109375" style="517" customWidth="1"/>
    <col min="9226" max="9226" width="3.85546875" style="517" customWidth="1"/>
    <col min="9227" max="9227" width="3.7109375" style="517" customWidth="1"/>
    <col min="9228" max="9228" width="12.7109375" style="517" customWidth="1"/>
    <col min="9229" max="9229" width="52.7109375" style="517" customWidth="1"/>
    <col min="9230" max="9233" width="0" style="517" hidden="1" customWidth="1"/>
    <col min="9234" max="9234" width="12.28515625" style="517" customWidth="1"/>
    <col min="9235" max="9235" width="6.42578125" style="517" customWidth="1"/>
    <col min="9236" max="9236" width="12.28515625" style="517" customWidth="1"/>
    <col min="9237" max="9237" width="0" style="517" hidden="1" customWidth="1"/>
    <col min="9238" max="9238" width="3.7109375" style="517" customWidth="1"/>
    <col min="9239" max="9239" width="11.140625" style="517" bestFit="1" customWidth="1"/>
    <col min="9240" max="9241" width="10.5703125" style="517"/>
    <col min="9242" max="9242" width="11.140625" style="517" customWidth="1"/>
    <col min="9243" max="9472" width="10.5703125" style="517"/>
    <col min="9473" max="9480" width="0" style="517" hidden="1" customWidth="1"/>
    <col min="9481" max="9481" width="3.7109375" style="517" customWidth="1"/>
    <col min="9482" max="9482" width="3.85546875" style="517" customWidth="1"/>
    <col min="9483" max="9483" width="3.7109375" style="517" customWidth="1"/>
    <col min="9484" max="9484" width="12.7109375" style="517" customWidth="1"/>
    <col min="9485" max="9485" width="52.7109375" style="517" customWidth="1"/>
    <col min="9486" max="9489" width="0" style="517" hidden="1" customWidth="1"/>
    <col min="9490" max="9490" width="12.28515625" style="517" customWidth="1"/>
    <col min="9491" max="9491" width="6.42578125" style="517" customWidth="1"/>
    <col min="9492" max="9492" width="12.28515625" style="517" customWidth="1"/>
    <col min="9493" max="9493" width="0" style="517" hidden="1" customWidth="1"/>
    <col min="9494" max="9494" width="3.7109375" style="517" customWidth="1"/>
    <col min="9495" max="9495" width="11.140625" style="517" bestFit="1" customWidth="1"/>
    <col min="9496" max="9497" width="10.5703125" style="517"/>
    <col min="9498" max="9498" width="11.140625" style="517" customWidth="1"/>
    <col min="9499" max="9728" width="10.5703125" style="517"/>
    <col min="9729" max="9736" width="0" style="517" hidden="1" customWidth="1"/>
    <col min="9737" max="9737" width="3.7109375" style="517" customWidth="1"/>
    <col min="9738" max="9738" width="3.85546875" style="517" customWidth="1"/>
    <col min="9739" max="9739" width="3.7109375" style="517" customWidth="1"/>
    <col min="9740" max="9740" width="12.7109375" style="517" customWidth="1"/>
    <col min="9741" max="9741" width="52.7109375" style="517" customWidth="1"/>
    <col min="9742" max="9745" width="0" style="517" hidden="1" customWidth="1"/>
    <col min="9746" max="9746" width="12.28515625" style="517" customWidth="1"/>
    <col min="9747" max="9747" width="6.42578125" style="517" customWidth="1"/>
    <col min="9748" max="9748" width="12.28515625" style="517" customWidth="1"/>
    <col min="9749" max="9749" width="0" style="517" hidden="1" customWidth="1"/>
    <col min="9750" max="9750" width="3.7109375" style="517" customWidth="1"/>
    <col min="9751" max="9751" width="11.140625" style="517" bestFit="1" customWidth="1"/>
    <col min="9752" max="9753" width="10.5703125" style="517"/>
    <col min="9754" max="9754" width="11.140625" style="517" customWidth="1"/>
    <col min="9755" max="9984" width="10.5703125" style="517"/>
    <col min="9985" max="9992" width="0" style="517" hidden="1" customWidth="1"/>
    <col min="9993" max="9993" width="3.7109375" style="517" customWidth="1"/>
    <col min="9994" max="9994" width="3.85546875" style="517" customWidth="1"/>
    <col min="9995" max="9995" width="3.7109375" style="517" customWidth="1"/>
    <col min="9996" max="9996" width="12.7109375" style="517" customWidth="1"/>
    <col min="9997" max="9997" width="52.7109375" style="517" customWidth="1"/>
    <col min="9998" max="10001" width="0" style="517" hidden="1" customWidth="1"/>
    <col min="10002" max="10002" width="12.28515625" style="517" customWidth="1"/>
    <col min="10003" max="10003" width="6.42578125" style="517" customWidth="1"/>
    <col min="10004" max="10004" width="12.28515625" style="517" customWidth="1"/>
    <col min="10005" max="10005" width="0" style="517" hidden="1" customWidth="1"/>
    <col min="10006" max="10006" width="3.7109375" style="517" customWidth="1"/>
    <col min="10007" max="10007" width="11.140625" style="517" bestFit="1" customWidth="1"/>
    <col min="10008" max="10009" width="10.5703125" style="517"/>
    <col min="10010" max="10010" width="11.140625" style="517" customWidth="1"/>
    <col min="10011" max="10240" width="10.5703125" style="517"/>
    <col min="10241" max="10248" width="0" style="517" hidden="1" customWidth="1"/>
    <col min="10249" max="10249" width="3.7109375" style="517" customWidth="1"/>
    <col min="10250" max="10250" width="3.85546875" style="517" customWidth="1"/>
    <col min="10251" max="10251" width="3.7109375" style="517" customWidth="1"/>
    <col min="10252" max="10252" width="12.7109375" style="517" customWidth="1"/>
    <col min="10253" max="10253" width="52.7109375" style="517" customWidth="1"/>
    <col min="10254" max="10257" width="0" style="517" hidden="1" customWidth="1"/>
    <col min="10258" max="10258" width="12.28515625" style="517" customWidth="1"/>
    <col min="10259" max="10259" width="6.42578125" style="517" customWidth="1"/>
    <col min="10260" max="10260" width="12.28515625" style="517" customWidth="1"/>
    <col min="10261" max="10261" width="0" style="517" hidden="1" customWidth="1"/>
    <col min="10262" max="10262" width="3.7109375" style="517" customWidth="1"/>
    <col min="10263" max="10263" width="11.140625" style="517" bestFit="1" customWidth="1"/>
    <col min="10264" max="10265" width="10.5703125" style="517"/>
    <col min="10266" max="10266" width="11.140625" style="517" customWidth="1"/>
    <col min="10267" max="10496" width="10.5703125" style="517"/>
    <col min="10497" max="10504" width="0" style="517" hidden="1" customWidth="1"/>
    <col min="10505" max="10505" width="3.7109375" style="517" customWidth="1"/>
    <col min="10506" max="10506" width="3.85546875" style="517" customWidth="1"/>
    <col min="10507" max="10507" width="3.7109375" style="517" customWidth="1"/>
    <col min="10508" max="10508" width="12.7109375" style="517" customWidth="1"/>
    <col min="10509" max="10509" width="52.7109375" style="517" customWidth="1"/>
    <col min="10510" max="10513" width="0" style="517" hidden="1" customWidth="1"/>
    <col min="10514" max="10514" width="12.28515625" style="517" customWidth="1"/>
    <col min="10515" max="10515" width="6.42578125" style="517" customWidth="1"/>
    <col min="10516" max="10516" width="12.28515625" style="517" customWidth="1"/>
    <col min="10517" max="10517" width="0" style="517" hidden="1" customWidth="1"/>
    <col min="10518" max="10518" width="3.7109375" style="517" customWidth="1"/>
    <col min="10519" max="10519" width="11.140625" style="517" bestFit="1" customWidth="1"/>
    <col min="10520" max="10521" width="10.5703125" style="517"/>
    <col min="10522" max="10522" width="11.140625" style="517" customWidth="1"/>
    <col min="10523" max="10752" width="10.5703125" style="517"/>
    <col min="10753" max="10760" width="0" style="517" hidden="1" customWidth="1"/>
    <col min="10761" max="10761" width="3.7109375" style="517" customWidth="1"/>
    <col min="10762" max="10762" width="3.85546875" style="517" customWidth="1"/>
    <col min="10763" max="10763" width="3.7109375" style="517" customWidth="1"/>
    <col min="10764" max="10764" width="12.7109375" style="517" customWidth="1"/>
    <col min="10765" max="10765" width="52.7109375" style="517" customWidth="1"/>
    <col min="10766" max="10769" width="0" style="517" hidden="1" customWidth="1"/>
    <col min="10770" max="10770" width="12.28515625" style="517" customWidth="1"/>
    <col min="10771" max="10771" width="6.42578125" style="517" customWidth="1"/>
    <col min="10772" max="10772" width="12.28515625" style="517" customWidth="1"/>
    <col min="10773" max="10773" width="0" style="517" hidden="1" customWidth="1"/>
    <col min="10774" max="10774" width="3.7109375" style="517" customWidth="1"/>
    <col min="10775" max="10775" width="11.140625" style="517" bestFit="1" customWidth="1"/>
    <col min="10776" max="10777" width="10.5703125" style="517"/>
    <col min="10778" max="10778" width="11.140625" style="517" customWidth="1"/>
    <col min="10779" max="11008" width="10.5703125" style="517"/>
    <col min="11009" max="11016" width="0" style="517" hidden="1" customWidth="1"/>
    <col min="11017" max="11017" width="3.7109375" style="517" customWidth="1"/>
    <col min="11018" max="11018" width="3.85546875" style="517" customWidth="1"/>
    <col min="11019" max="11019" width="3.7109375" style="517" customWidth="1"/>
    <col min="11020" max="11020" width="12.7109375" style="517" customWidth="1"/>
    <col min="11021" max="11021" width="52.7109375" style="517" customWidth="1"/>
    <col min="11022" max="11025" width="0" style="517" hidden="1" customWidth="1"/>
    <col min="11026" max="11026" width="12.28515625" style="517" customWidth="1"/>
    <col min="11027" max="11027" width="6.42578125" style="517" customWidth="1"/>
    <col min="11028" max="11028" width="12.28515625" style="517" customWidth="1"/>
    <col min="11029" max="11029" width="0" style="517" hidden="1" customWidth="1"/>
    <col min="11030" max="11030" width="3.7109375" style="517" customWidth="1"/>
    <col min="11031" max="11031" width="11.140625" style="517" bestFit="1" customWidth="1"/>
    <col min="11032" max="11033" width="10.5703125" style="517"/>
    <col min="11034" max="11034" width="11.140625" style="517" customWidth="1"/>
    <col min="11035" max="11264" width="10.5703125" style="517"/>
    <col min="11265" max="11272" width="0" style="517" hidden="1" customWidth="1"/>
    <col min="11273" max="11273" width="3.7109375" style="517" customWidth="1"/>
    <col min="11274" max="11274" width="3.85546875" style="517" customWidth="1"/>
    <col min="11275" max="11275" width="3.7109375" style="517" customWidth="1"/>
    <col min="11276" max="11276" width="12.7109375" style="517" customWidth="1"/>
    <col min="11277" max="11277" width="52.7109375" style="517" customWidth="1"/>
    <col min="11278" max="11281" width="0" style="517" hidden="1" customWidth="1"/>
    <col min="11282" max="11282" width="12.28515625" style="517" customWidth="1"/>
    <col min="11283" max="11283" width="6.42578125" style="517" customWidth="1"/>
    <col min="11284" max="11284" width="12.28515625" style="517" customWidth="1"/>
    <col min="11285" max="11285" width="0" style="517" hidden="1" customWidth="1"/>
    <col min="11286" max="11286" width="3.7109375" style="517" customWidth="1"/>
    <col min="11287" max="11287" width="11.140625" style="517" bestFit="1" customWidth="1"/>
    <col min="11288" max="11289" width="10.5703125" style="517"/>
    <col min="11290" max="11290" width="11.140625" style="517" customWidth="1"/>
    <col min="11291" max="11520" width="10.5703125" style="517"/>
    <col min="11521" max="11528" width="0" style="517" hidden="1" customWidth="1"/>
    <col min="11529" max="11529" width="3.7109375" style="517" customWidth="1"/>
    <col min="11530" max="11530" width="3.85546875" style="517" customWidth="1"/>
    <col min="11531" max="11531" width="3.7109375" style="517" customWidth="1"/>
    <col min="11532" max="11532" width="12.7109375" style="517" customWidth="1"/>
    <col min="11533" max="11533" width="52.7109375" style="517" customWidth="1"/>
    <col min="11534" max="11537" width="0" style="517" hidden="1" customWidth="1"/>
    <col min="11538" max="11538" width="12.28515625" style="517" customWidth="1"/>
    <col min="11539" max="11539" width="6.42578125" style="517" customWidth="1"/>
    <col min="11540" max="11540" width="12.28515625" style="517" customWidth="1"/>
    <col min="11541" max="11541" width="0" style="517" hidden="1" customWidth="1"/>
    <col min="11542" max="11542" width="3.7109375" style="517" customWidth="1"/>
    <col min="11543" max="11543" width="11.140625" style="517" bestFit="1" customWidth="1"/>
    <col min="11544" max="11545" width="10.5703125" style="517"/>
    <col min="11546" max="11546" width="11.140625" style="517" customWidth="1"/>
    <col min="11547" max="11776" width="10.5703125" style="517"/>
    <col min="11777" max="11784" width="0" style="517" hidden="1" customWidth="1"/>
    <col min="11785" max="11785" width="3.7109375" style="517" customWidth="1"/>
    <col min="11786" max="11786" width="3.85546875" style="517" customWidth="1"/>
    <col min="11787" max="11787" width="3.7109375" style="517" customWidth="1"/>
    <col min="11788" max="11788" width="12.7109375" style="517" customWidth="1"/>
    <col min="11789" max="11789" width="52.7109375" style="517" customWidth="1"/>
    <col min="11790" max="11793" width="0" style="517" hidden="1" customWidth="1"/>
    <col min="11794" max="11794" width="12.28515625" style="517" customWidth="1"/>
    <col min="11795" max="11795" width="6.42578125" style="517" customWidth="1"/>
    <col min="11796" max="11796" width="12.28515625" style="517" customWidth="1"/>
    <col min="11797" max="11797" width="0" style="517" hidden="1" customWidth="1"/>
    <col min="11798" max="11798" width="3.7109375" style="517" customWidth="1"/>
    <col min="11799" max="11799" width="11.140625" style="517" bestFit="1" customWidth="1"/>
    <col min="11800" max="11801" width="10.5703125" style="517"/>
    <col min="11802" max="11802" width="11.140625" style="517" customWidth="1"/>
    <col min="11803" max="12032" width="10.5703125" style="517"/>
    <col min="12033" max="12040" width="0" style="517" hidden="1" customWidth="1"/>
    <col min="12041" max="12041" width="3.7109375" style="517" customWidth="1"/>
    <col min="12042" max="12042" width="3.85546875" style="517" customWidth="1"/>
    <col min="12043" max="12043" width="3.7109375" style="517" customWidth="1"/>
    <col min="12044" max="12044" width="12.7109375" style="517" customWidth="1"/>
    <col min="12045" max="12045" width="52.7109375" style="517" customWidth="1"/>
    <col min="12046" max="12049" width="0" style="517" hidden="1" customWidth="1"/>
    <col min="12050" max="12050" width="12.28515625" style="517" customWidth="1"/>
    <col min="12051" max="12051" width="6.42578125" style="517" customWidth="1"/>
    <col min="12052" max="12052" width="12.28515625" style="517" customWidth="1"/>
    <col min="12053" max="12053" width="0" style="517" hidden="1" customWidth="1"/>
    <col min="12054" max="12054" width="3.7109375" style="517" customWidth="1"/>
    <col min="12055" max="12055" width="11.140625" style="517" bestFit="1" customWidth="1"/>
    <col min="12056" max="12057" width="10.5703125" style="517"/>
    <col min="12058" max="12058" width="11.140625" style="517" customWidth="1"/>
    <col min="12059" max="12288" width="10.5703125" style="517"/>
    <col min="12289" max="12296" width="0" style="517" hidden="1" customWidth="1"/>
    <col min="12297" max="12297" width="3.7109375" style="517" customWidth="1"/>
    <col min="12298" max="12298" width="3.85546875" style="517" customWidth="1"/>
    <col min="12299" max="12299" width="3.7109375" style="517" customWidth="1"/>
    <col min="12300" max="12300" width="12.7109375" style="517" customWidth="1"/>
    <col min="12301" max="12301" width="52.7109375" style="517" customWidth="1"/>
    <col min="12302" max="12305" width="0" style="517" hidden="1" customWidth="1"/>
    <col min="12306" max="12306" width="12.28515625" style="517" customWidth="1"/>
    <col min="12307" max="12307" width="6.42578125" style="517" customWidth="1"/>
    <col min="12308" max="12308" width="12.28515625" style="517" customWidth="1"/>
    <col min="12309" max="12309" width="0" style="517" hidden="1" customWidth="1"/>
    <col min="12310" max="12310" width="3.7109375" style="517" customWidth="1"/>
    <col min="12311" max="12311" width="11.140625" style="517" bestFit="1" customWidth="1"/>
    <col min="12312" max="12313" width="10.5703125" style="517"/>
    <col min="12314" max="12314" width="11.140625" style="517" customWidth="1"/>
    <col min="12315" max="12544" width="10.5703125" style="517"/>
    <col min="12545" max="12552" width="0" style="517" hidden="1" customWidth="1"/>
    <col min="12553" max="12553" width="3.7109375" style="517" customWidth="1"/>
    <col min="12554" max="12554" width="3.85546875" style="517" customWidth="1"/>
    <col min="12555" max="12555" width="3.7109375" style="517" customWidth="1"/>
    <col min="12556" max="12556" width="12.7109375" style="517" customWidth="1"/>
    <col min="12557" max="12557" width="52.7109375" style="517" customWidth="1"/>
    <col min="12558" max="12561" width="0" style="517" hidden="1" customWidth="1"/>
    <col min="12562" max="12562" width="12.28515625" style="517" customWidth="1"/>
    <col min="12563" max="12563" width="6.42578125" style="517" customWidth="1"/>
    <col min="12564" max="12564" width="12.28515625" style="517" customWidth="1"/>
    <col min="12565" max="12565" width="0" style="517" hidden="1" customWidth="1"/>
    <col min="12566" max="12566" width="3.7109375" style="517" customWidth="1"/>
    <col min="12567" max="12567" width="11.140625" style="517" bestFit="1" customWidth="1"/>
    <col min="12568" max="12569" width="10.5703125" style="517"/>
    <col min="12570" max="12570" width="11.140625" style="517" customWidth="1"/>
    <col min="12571" max="12800" width="10.5703125" style="517"/>
    <col min="12801" max="12808" width="0" style="517" hidden="1" customWidth="1"/>
    <col min="12809" max="12809" width="3.7109375" style="517" customWidth="1"/>
    <col min="12810" max="12810" width="3.85546875" style="517" customWidth="1"/>
    <col min="12811" max="12811" width="3.7109375" style="517" customWidth="1"/>
    <col min="12812" max="12812" width="12.7109375" style="517" customWidth="1"/>
    <col min="12813" max="12813" width="52.7109375" style="517" customWidth="1"/>
    <col min="12814" max="12817" width="0" style="517" hidden="1" customWidth="1"/>
    <col min="12818" max="12818" width="12.28515625" style="517" customWidth="1"/>
    <col min="12819" max="12819" width="6.42578125" style="517" customWidth="1"/>
    <col min="12820" max="12820" width="12.28515625" style="517" customWidth="1"/>
    <col min="12821" max="12821" width="0" style="517" hidden="1" customWidth="1"/>
    <col min="12822" max="12822" width="3.7109375" style="517" customWidth="1"/>
    <col min="12823" max="12823" width="11.140625" style="517" bestFit="1" customWidth="1"/>
    <col min="12824" max="12825" width="10.5703125" style="517"/>
    <col min="12826" max="12826" width="11.140625" style="517" customWidth="1"/>
    <col min="12827" max="13056" width="10.5703125" style="517"/>
    <col min="13057" max="13064" width="0" style="517" hidden="1" customWidth="1"/>
    <col min="13065" max="13065" width="3.7109375" style="517" customWidth="1"/>
    <col min="13066" max="13066" width="3.85546875" style="517" customWidth="1"/>
    <col min="13067" max="13067" width="3.7109375" style="517" customWidth="1"/>
    <col min="13068" max="13068" width="12.7109375" style="517" customWidth="1"/>
    <col min="13069" max="13069" width="52.7109375" style="517" customWidth="1"/>
    <col min="13070" max="13073" width="0" style="517" hidden="1" customWidth="1"/>
    <col min="13074" max="13074" width="12.28515625" style="517" customWidth="1"/>
    <col min="13075" max="13075" width="6.42578125" style="517" customWidth="1"/>
    <col min="13076" max="13076" width="12.28515625" style="517" customWidth="1"/>
    <col min="13077" max="13077" width="0" style="517" hidden="1" customWidth="1"/>
    <col min="13078" max="13078" width="3.7109375" style="517" customWidth="1"/>
    <col min="13079" max="13079" width="11.140625" style="517" bestFit="1" customWidth="1"/>
    <col min="13080" max="13081" width="10.5703125" style="517"/>
    <col min="13082" max="13082" width="11.140625" style="517" customWidth="1"/>
    <col min="13083" max="13312" width="10.5703125" style="517"/>
    <col min="13313" max="13320" width="0" style="517" hidden="1" customWidth="1"/>
    <col min="13321" max="13321" width="3.7109375" style="517" customWidth="1"/>
    <col min="13322" max="13322" width="3.85546875" style="517" customWidth="1"/>
    <col min="13323" max="13323" width="3.7109375" style="517" customWidth="1"/>
    <col min="13324" max="13324" width="12.7109375" style="517" customWidth="1"/>
    <col min="13325" max="13325" width="52.7109375" style="517" customWidth="1"/>
    <col min="13326" max="13329" width="0" style="517" hidden="1" customWidth="1"/>
    <col min="13330" max="13330" width="12.28515625" style="517" customWidth="1"/>
    <col min="13331" max="13331" width="6.42578125" style="517" customWidth="1"/>
    <col min="13332" max="13332" width="12.28515625" style="517" customWidth="1"/>
    <col min="13333" max="13333" width="0" style="517" hidden="1" customWidth="1"/>
    <col min="13334" max="13334" width="3.7109375" style="517" customWidth="1"/>
    <col min="13335" max="13335" width="11.140625" style="517" bestFit="1" customWidth="1"/>
    <col min="13336" max="13337" width="10.5703125" style="517"/>
    <col min="13338" max="13338" width="11.140625" style="517" customWidth="1"/>
    <col min="13339" max="13568" width="10.5703125" style="517"/>
    <col min="13569" max="13576" width="0" style="517" hidden="1" customWidth="1"/>
    <col min="13577" max="13577" width="3.7109375" style="517" customWidth="1"/>
    <col min="13578" max="13578" width="3.85546875" style="517" customWidth="1"/>
    <col min="13579" max="13579" width="3.7109375" style="517" customWidth="1"/>
    <col min="13580" max="13580" width="12.7109375" style="517" customWidth="1"/>
    <col min="13581" max="13581" width="52.7109375" style="517" customWidth="1"/>
    <col min="13582" max="13585" width="0" style="517" hidden="1" customWidth="1"/>
    <col min="13586" max="13586" width="12.28515625" style="517" customWidth="1"/>
    <col min="13587" max="13587" width="6.42578125" style="517" customWidth="1"/>
    <col min="13588" max="13588" width="12.28515625" style="517" customWidth="1"/>
    <col min="13589" max="13589" width="0" style="517" hidden="1" customWidth="1"/>
    <col min="13590" max="13590" width="3.7109375" style="517" customWidth="1"/>
    <col min="13591" max="13591" width="11.140625" style="517" bestFit="1" customWidth="1"/>
    <col min="13592" max="13593" width="10.5703125" style="517"/>
    <col min="13594" max="13594" width="11.140625" style="517" customWidth="1"/>
    <col min="13595" max="13824" width="10.5703125" style="517"/>
    <col min="13825" max="13832" width="0" style="517" hidden="1" customWidth="1"/>
    <col min="13833" max="13833" width="3.7109375" style="517" customWidth="1"/>
    <col min="13834" max="13834" width="3.85546875" style="517" customWidth="1"/>
    <col min="13835" max="13835" width="3.7109375" style="517" customWidth="1"/>
    <col min="13836" max="13836" width="12.7109375" style="517" customWidth="1"/>
    <col min="13837" max="13837" width="52.7109375" style="517" customWidth="1"/>
    <col min="13838" max="13841" width="0" style="517" hidden="1" customWidth="1"/>
    <col min="13842" max="13842" width="12.28515625" style="517" customWidth="1"/>
    <col min="13843" max="13843" width="6.42578125" style="517" customWidth="1"/>
    <col min="13844" max="13844" width="12.28515625" style="517" customWidth="1"/>
    <col min="13845" max="13845" width="0" style="517" hidden="1" customWidth="1"/>
    <col min="13846" max="13846" width="3.7109375" style="517" customWidth="1"/>
    <col min="13847" max="13847" width="11.140625" style="517" bestFit="1" customWidth="1"/>
    <col min="13848" max="13849" width="10.5703125" style="517"/>
    <col min="13850" max="13850" width="11.140625" style="517" customWidth="1"/>
    <col min="13851" max="14080" width="10.5703125" style="517"/>
    <col min="14081" max="14088" width="0" style="517" hidden="1" customWidth="1"/>
    <col min="14089" max="14089" width="3.7109375" style="517" customWidth="1"/>
    <col min="14090" max="14090" width="3.85546875" style="517" customWidth="1"/>
    <col min="14091" max="14091" width="3.7109375" style="517" customWidth="1"/>
    <col min="14092" max="14092" width="12.7109375" style="517" customWidth="1"/>
    <col min="14093" max="14093" width="52.7109375" style="517" customWidth="1"/>
    <col min="14094" max="14097" width="0" style="517" hidden="1" customWidth="1"/>
    <col min="14098" max="14098" width="12.28515625" style="517" customWidth="1"/>
    <col min="14099" max="14099" width="6.42578125" style="517" customWidth="1"/>
    <col min="14100" max="14100" width="12.28515625" style="517" customWidth="1"/>
    <col min="14101" max="14101" width="0" style="517" hidden="1" customWidth="1"/>
    <col min="14102" max="14102" width="3.7109375" style="517" customWidth="1"/>
    <col min="14103" max="14103" width="11.140625" style="517" bestFit="1" customWidth="1"/>
    <col min="14104" max="14105" width="10.5703125" style="517"/>
    <col min="14106" max="14106" width="11.140625" style="517" customWidth="1"/>
    <col min="14107" max="14336" width="10.5703125" style="517"/>
    <col min="14337" max="14344" width="0" style="517" hidden="1" customWidth="1"/>
    <col min="14345" max="14345" width="3.7109375" style="517" customWidth="1"/>
    <col min="14346" max="14346" width="3.85546875" style="517" customWidth="1"/>
    <col min="14347" max="14347" width="3.7109375" style="517" customWidth="1"/>
    <col min="14348" max="14348" width="12.7109375" style="517" customWidth="1"/>
    <col min="14349" max="14349" width="52.7109375" style="517" customWidth="1"/>
    <col min="14350" max="14353" width="0" style="517" hidden="1" customWidth="1"/>
    <col min="14354" max="14354" width="12.28515625" style="517" customWidth="1"/>
    <col min="14355" max="14355" width="6.42578125" style="517" customWidth="1"/>
    <col min="14356" max="14356" width="12.28515625" style="517" customWidth="1"/>
    <col min="14357" max="14357" width="0" style="517" hidden="1" customWidth="1"/>
    <col min="14358" max="14358" width="3.7109375" style="517" customWidth="1"/>
    <col min="14359" max="14359" width="11.140625" style="517" bestFit="1" customWidth="1"/>
    <col min="14360" max="14361" width="10.5703125" style="517"/>
    <col min="14362" max="14362" width="11.140625" style="517" customWidth="1"/>
    <col min="14363" max="14592" width="10.5703125" style="517"/>
    <col min="14593" max="14600" width="0" style="517" hidden="1" customWidth="1"/>
    <col min="14601" max="14601" width="3.7109375" style="517" customWidth="1"/>
    <col min="14602" max="14602" width="3.85546875" style="517" customWidth="1"/>
    <col min="14603" max="14603" width="3.7109375" style="517" customWidth="1"/>
    <col min="14604" max="14604" width="12.7109375" style="517" customWidth="1"/>
    <col min="14605" max="14605" width="52.7109375" style="517" customWidth="1"/>
    <col min="14606" max="14609" width="0" style="517" hidden="1" customWidth="1"/>
    <col min="14610" max="14610" width="12.28515625" style="517" customWidth="1"/>
    <col min="14611" max="14611" width="6.42578125" style="517" customWidth="1"/>
    <col min="14612" max="14612" width="12.28515625" style="517" customWidth="1"/>
    <col min="14613" max="14613" width="0" style="517" hidden="1" customWidth="1"/>
    <col min="14614" max="14614" width="3.7109375" style="517" customWidth="1"/>
    <col min="14615" max="14615" width="11.140625" style="517" bestFit="1" customWidth="1"/>
    <col min="14616" max="14617" width="10.5703125" style="517"/>
    <col min="14618" max="14618" width="11.140625" style="517" customWidth="1"/>
    <col min="14619" max="14848" width="10.5703125" style="517"/>
    <col min="14849" max="14856" width="0" style="517" hidden="1" customWidth="1"/>
    <col min="14857" max="14857" width="3.7109375" style="517" customWidth="1"/>
    <col min="14858" max="14858" width="3.85546875" style="517" customWidth="1"/>
    <col min="14859" max="14859" width="3.7109375" style="517" customWidth="1"/>
    <col min="14860" max="14860" width="12.7109375" style="517" customWidth="1"/>
    <col min="14861" max="14861" width="52.7109375" style="517" customWidth="1"/>
    <col min="14862" max="14865" width="0" style="517" hidden="1" customWidth="1"/>
    <col min="14866" max="14866" width="12.28515625" style="517" customWidth="1"/>
    <col min="14867" max="14867" width="6.42578125" style="517" customWidth="1"/>
    <col min="14868" max="14868" width="12.28515625" style="517" customWidth="1"/>
    <col min="14869" max="14869" width="0" style="517" hidden="1" customWidth="1"/>
    <col min="14870" max="14870" width="3.7109375" style="517" customWidth="1"/>
    <col min="14871" max="14871" width="11.140625" style="517" bestFit="1" customWidth="1"/>
    <col min="14872" max="14873" width="10.5703125" style="517"/>
    <col min="14874" max="14874" width="11.140625" style="517" customWidth="1"/>
    <col min="14875" max="15104" width="10.5703125" style="517"/>
    <col min="15105" max="15112" width="0" style="517" hidden="1" customWidth="1"/>
    <col min="15113" max="15113" width="3.7109375" style="517" customWidth="1"/>
    <col min="15114" max="15114" width="3.85546875" style="517" customWidth="1"/>
    <col min="15115" max="15115" width="3.7109375" style="517" customWidth="1"/>
    <col min="15116" max="15116" width="12.7109375" style="517" customWidth="1"/>
    <col min="15117" max="15117" width="52.7109375" style="517" customWidth="1"/>
    <col min="15118" max="15121" width="0" style="517" hidden="1" customWidth="1"/>
    <col min="15122" max="15122" width="12.28515625" style="517" customWidth="1"/>
    <col min="15123" max="15123" width="6.42578125" style="517" customWidth="1"/>
    <col min="15124" max="15124" width="12.28515625" style="517" customWidth="1"/>
    <col min="15125" max="15125" width="0" style="517" hidden="1" customWidth="1"/>
    <col min="15126" max="15126" width="3.7109375" style="517" customWidth="1"/>
    <col min="15127" max="15127" width="11.140625" style="517" bestFit="1" customWidth="1"/>
    <col min="15128" max="15129" width="10.5703125" style="517"/>
    <col min="15130" max="15130" width="11.140625" style="517" customWidth="1"/>
    <col min="15131" max="15360" width="10.5703125" style="517"/>
    <col min="15361" max="15368" width="0" style="517" hidden="1" customWidth="1"/>
    <col min="15369" max="15369" width="3.7109375" style="517" customWidth="1"/>
    <col min="15370" max="15370" width="3.85546875" style="517" customWidth="1"/>
    <col min="15371" max="15371" width="3.7109375" style="517" customWidth="1"/>
    <col min="15372" max="15372" width="12.7109375" style="517" customWidth="1"/>
    <col min="15373" max="15373" width="52.7109375" style="517" customWidth="1"/>
    <col min="15374" max="15377" width="0" style="517" hidden="1" customWidth="1"/>
    <col min="15378" max="15378" width="12.28515625" style="517" customWidth="1"/>
    <col min="15379" max="15379" width="6.42578125" style="517" customWidth="1"/>
    <col min="15380" max="15380" width="12.28515625" style="517" customWidth="1"/>
    <col min="15381" max="15381" width="0" style="517" hidden="1" customWidth="1"/>
    <col min="15382" max="15382" width="3.7109375" style="517" customWidth="1"/>
    <col min="15383" max="15383" width="11.140625" style="517" bestFit="1" customWidth="1"/>
    <col min="15384" max="15385" width="10.5703125" style="517"/>
    <col min="15386" max="15386" width="11.140625" style="517" customWidth="1"/>
    <col min="15387" max="15616" width="10.5703125" style="517"/>
    <col min="15617" max="15624" width="0" style="517" hidden="1" customWidth="1"/>
    <col min="15625" max="15625" width="3.7109375" style="517" customWidth="1"/>
    <col min="15626" max="15626" width="3.85546875" style="517" customWidth="1"/>
    <col min="15627" max="15627" width="3.7109375" style="517" customWidth="1"/>
    <col min="15628" max="15628" width="12.7109375" style="517" customWidth="1"/>
    <col min="15629" max="15629" width="52.7109375" style="517" customWidth="1"/>
    <col min="15630" max="15633" width="0" style="517" hidden="1" customWidth="1"/>
    <col min="15634" max="15634" width="12.28515625" style="517" customWidth="1"/>
    <col min="15635" max="15635" width="6.42578125" style="517" customWidth="1"/>
    <col min="15636" max="15636" width="12.28515625" style="517" customWidth="1"/>
    <col min="15637" max="15637" width="0" style="517" hidden="1" customWidth="1"/>
    <col min="15638" max="15638" width="3.7109375" style="517" customWidth="1"/>
    <col min="15639" max="15639" width="11.140625" style="517" bestFit="1" customWidth="1"/>
    <col min="15640" max="15641" width="10.5703125" style="517"/>
    <col min="15642" max="15642" width="11.140625" style="517" customWidth="1"/>
    <col min="15643" max="15872" width="10.5703125" style="517"/>
    <col min="15873" max="15880" width="0" style="517" hidden="1" customWidth="1"/>
    <col min="15881" max="15881" width="3.7109375" style="517" customWidth="1"/>
    <col min="15882" max="15882" width="3.85546875" style="517" customWidth="1"/>
    <col min="15883" max="15883" width="3.7109375" style="517" customWidth="1"/>
    <col min="15884" max="15884" width="12.7109375" style="517" customWidth="1"/>
    <col min="15885" max="15885" width="52.7109375" style="517" customWidth="1"/>
    <col min="15886" max="15889" width="0" style="517" hidden="1" customWidth="1"/>
    <col min="15890" max="15890" width="12.28515625" style="517" customWidth="1"/>
    <col min="15891" max="15891" width="6.42578125" style="517" customWidth="1"/>
    <col min="15892" max="15892" width="12.28515625" style="517" customWidth="1"/>
    <col min="15893" max="15893" width="0" style="517" hidden="1" customWidth="1"/>
    <col min="15894" max="15894" width="3.7109375" style="517" customWidth="1"/>
    <col min="15895" max="15895" width="11.140625" style="517" bestFit="1" customWidth="1"/>
    <col min="15896" max="15897" width="10.5703125" style="517"/>
    <col min="15898" max="15898" width="11.140625" style="517" customWidth="1"/>
    <col min="15899" max="16128" width="10.5703125" style="517"/>
    <col min="16129" max="16136" width="0" style="517" hidden="1" customWidth="1"/>
    <col min="16137" max="16137" width="3.7109375" style="517" customWidth="1"/>
    <col min="16138" max="16138" width="3.85546875" style="517" customWidth="1"/>
    <col min="16139" max="16139" width="3.7109375" style="517" customWidth="1"/>
    <col min="16140" max="16140" width="12.7109375" style="517" customWidth="1"/>
    <col min="16141" max="16141" width="52.7109375" style="517" customWidth="1"/>
    <col min="16142" max="16145" width="0" style="517" hidden="1" customWidth="1"/>
    <col min="16146" max="16146" width="12.28515625" style="517" customWidth="1"/>
    <col min="16147" max="16147" width="6.42578125" style="517" customWidth="1"/>
    <col min="16148" max="16148" width="12.28515625" style="517" customWidth="1"/>
    <col min="16149" max="16149" width="0" style="517" hidden="1" customWidth="1"/>
    <col min="16150" max="16150" width="3.7109375" style="517" customWidth="1"/>
    <col min="16151" max="16151" width="11.140625" style="517" bestFit="1" customWidth="1"/>
    <col min="16152" max="16153" width="10.5703125" style="517"/>
    <col min="16154" max="16154" width="11.140625" style="517" customWidth="1"/>
    <col min="16155" max="16384" width="10.5703125" style="517"/>
  </cols>
  <sheetData>
    <row r="1" spans="1:34" hidden="1">
      <c r="Q1" s="577"/>
      <c r="R1" s="577"/>
    </row>
    <row r="2" spans="1:34" hidden="1">
      <c r="U2" s="577"/>
    </row>
    <row r="3" spans="1:34" hidden="1"/>
    <row r="4" spans="1:34" ht="3" customHeight="1">
      <c r="J4" s="523"/>
      <c r="K4" s="523"/>
      <c r="L4" s="518"/>
      <c r="M4" s="518"/>
      <c r="N4" s="518"/>
      <c r="O4" s="526"/>
      <c r="P4" s="526"/>
      <c r="Q4" s="526"/>
      <c r="R4" s="526"/>
      <c r="S4" s="526"/>
      <c r="T4" s="526"/>
      <c r="U4" s="526"/>
    </row>
    <row r="5" spans="1:34" ht="22.5" customHeight="1">
      <c r="J5" s="523"/>
      <c r="K5" s="523"/>
      <c r="L5" s="1231" t="s">
        <v>630</v>
      </c>
      <c r="M5" s="1231"/>
      <c r="N5" s="1231"/>
      <c r="O5" s="1231"/>
      <c r="P5" s="1231"/>
      <c r="Q5" s="1231"/>
      <c r="R5" s="1231"/>
      <c r="S5" s="1231"/>
      <c r="T5" s="1231"/>
      <c r="U5" s="658"/>
    </row>
    <row r="6" spans="1:34" ht="3" customHeight="1">
      <c r="J6" s="523"/>
      <c r="K6" s="523"/>
      <c r="L6" s="518"/>
      <c r="M6" s="518"/>
      <c r="N6" s="518"/>
      <c r="O6" s="522"/>
      <c r="P6" s="522"/>
      <c r="Q6" s="522"/>
      <c r="R6" s="522"/>
      <c r="S6" s="522"/>
      <c r="T6" s="522"/>
      <c r="U6" s="522"/>
      <c r="V6" s="526"/>
    </row>
    <row r="7" spans="1:34" s="793" customFormat="1" ht="22.5">
      <c r="A7" s="802"/>
      <c r="B7" s="802"/>
      <c r="C7" s="802"/>
      <c r="D7" s="802"/>
      <c r="E7" s="802"/>
      <c r="F7" s="802"/>
      <c r="G7" s="801"/>
      <c r="H7" s="801"/>
      <c r="I7" s="681"/>
      <c r="J7" s="680"/>
      <c r="K7" s="680"/>
      <c r="L7" s="748"/>
      <c r="M7" s="611" t="s">
        <v>742</v>
      </c>
      <c r="N7" s="748"/>
      <c r="O7" s="1262" t="s">
        <v>84</v>
      </c>
      <c r="P7" s="1262"/>
      <c r="Q7" s="749"/>
      <c r="R7" s="749"/>
      <c r="S7" s="749"/>
      <c r="T7" s="749"/>
      <c r="U7" s="761"/>
      <c r="V7" s="798"/>
      <c r="X7" s="802"/>
      <c r="Y7" s="802"/>
      <c r="Z7" s="802"/>
      <c r="AA7" s="802"/>
      <c r="AB7" s="802"/>
      <c r="AC7" s="802"/>
      <c r="AD7" s="802"/>
      <c r="AE7" s="802"/>
      <c r="AF7" s="802"/>
      <c r="AG7" s="802"/>
      <c r="AH7" s="802"/>
    </row>
    <row r="8" spans="1:34" s="822" customFormat="1" ht="5.25">
      <c r="A8" s="802"/>
      <c r="B8" s="802"/>
      <c r="C8" s="802"/>
      <c r="D8" s="802"/>
      <c r="E8" s="802"/>
      <c r="F8" s="802"/>
      <c r="G8" s="801"/>
      <c r="H8" s="801"/>
      <c r="I8" s="788"/>
      <c r="J8" s="789"/>
      <c r="K8" s="789"/>
      <c r="L8" s="790"/>
      <c r="M8" s="790"/>
      <c r="N8" s="790"/>
      <c r="O8" s="825"/>
      <c r="P8" s="825"/>
      <c r="Q8" s="825"/>
      <c r="R8" s="825"/>
      <c r="S8" s="825"/>
      <c r="T8" s="825"/>
      <c r="U8" s="826"/>
      <c r="V8" s="827"/>
      <c r="X8" s="802"/>
      <c r="Y8" s="802"/>
      <c r="Z8" s="802"/>
      <c r="AA8" s="802"/>
      <c r="AB8" s="802"/>
      <c r="AC8" s="802"/>
      <c r="AD8" s="802"/>
      <c r="AE8" s="802"/>
      <c r="AF8" s="802"/>
      <c r="AG8" s="802"/>
      <c r="AH8" s="802"/>
    </row>
    <row r="9" spans="1:34" s="564" customFormat="1" ht="22.5">
      <c r="A9" s="584"/>
      <c r="B9" s="584"/>
      <c r="C9" s="584"/>
      <c r="D9" s="584"/>
      <c r="E9" s="584"/>
      <c r="F9" s="584"/>
      <c r="G9" s="584"/>
      <c r="H9" s="584"/>
      <c r="L9" s="493"/>
      <c r="M9" s="611" t="s">
        <v>501</v>
      </c>
      <c r="N9" s="660"/>
      <c r="O9" s="1237" t="str">
        <f>IF(NameOrPr_ch="",IF(NameOrPr="","",NameOrPr),NameOrPr_ch)</f>
        <v>Комитет по тарифам Санкт-Петербурга</v>
      </c>
      <c r="P9" s="1237"/>
      <c r="Q9" s="1237"/>
      <c r="R9" s="1237"/>
      <c r="S9" s="1237"/>
      <c r="T9" s="1237"/>
      <c r="U9" s="576"/>
      <c r="V9" s="576"/>
      <c r="W9" s="513"/>
      <c r="X9" s="584"/>
      <c r="Y9" s="584"/>
      <c r="Z9" s="584"/>
      <c r="AA9" s="584"/>
      <c r="AB9" s="584"/>
      <c r="AC9" s="584"/>
      <c r="AD9" s="584"/>
      <c r="AE9" s="584"/>
      <c r="AF9" s="584"/>
      <c r="AG9" s="584"/>
      <c r="AH9" s="584"/>
    </row>
    <row r="10" spans="1:34" s="564" customFormat="1" ht="18.75">
      <c r="A10" s="584"/>
      <c r="B10" s="584"/>
      <c r="C10" s="584"/>
      <c r="D10" s="584"/>
      <c r="E10" s="584"/>
      <c r="F10" s="584"/>
      <c r="G10" s="584"/>
      <c r="H10" s="584"/>
      <c r="L10" s="493"/>
      <c r="M10" s="611" t="s">
        <v>595</v>
      </c>
      <c r="N10" s="660"/>
      <c r="O10" s="1237" t="str">
        <f>IF(datePr_ch="",IF(datePr="","",datePr),datePr_ch)</f>
        <v>14.06.2019</v>
      </c>
      <c r="P10" s="1237"/>
      <c r="Q10" s="1237"/>
      <c r="R10" s="1237"/>
      <c r="S10" s="1237"/>
      <c r="T10" s="1237"/>
      <c r="U10" s="576"/>
      <c r="V10" s="576"/>
      <c r="W10" s="513"/>
      <c r="X10" s="584"/>
      <c r="Y10" s="584"/>
      <c r="Z10" s="584"/>
      <c r="AA10" s="584"/>
      <c r="AB10" s="584"/>
      <c r="AC10" s="584"/>
      <c r="AD10" s="584"/>
      <c r="AE10" s="584"/>
      <c r="AF10" s="584"/>
      <c r="AG10" s="584"/>
      <c r="AH10" s="584"/>
    </row>
    <row r="11" spans="1:34" s="564" customFormat="1" ht="18.75">
      <c r="A11" s="584"/>
      <c r="B11" s="584"/>
      <c r="C11" s="584"/>
      <c r="D11" s="584"/>
      <c r="E11" s="584"/>
      <c r="F11" s="584"/>
      <c r="G11" s="584"/>
      <c r="H11" s="584"/>
      <c r="L11" s="546"/>
      <c r="M11" s="611" t="s">
        <v>594</v>
      </c>
      <c r="N11" s="660"/>
      <c r="O11" s="1237" t="str">
        <f>IF(numberPr_ch="",IF(numberPr="","",numberPr),numberPr_ch)</f>
        <v>52-р</v>
      </c>
      <c r="P11" s="1237"/>
      <c r="Q11" s="1237"/>
      <c r="R11" s="1237"/>
      <c r="S11" s="1237"/>
      <c r="T11" s="1237"/>
      <c r="U11" s="576"/>
      <c r="V11" s="576"/>
      <c r="W11" s="513"/>
      <c r="X11" s="584"/>
      <c r="Y11" s="584"/>
      <c r="Z11" s="584"/>
      <c r="AA11" s="584"/>
      <c r="AB11" s="584"/>
      <c r="AC11" s="584"/>
      <c r="AD11" s="584"/>
      <c r="AE11" s="584"/>
      <c r="AF11" s="584"/>
      <c r="AG11" s="584"/>
      <c r="AH11" s="584"/>
    </row>
    <row r="12" spans="1:34" s="564" customFormat="1" ht="18.75">
      <c r="A12" s="584"/>
      <c r="B12" s="584"/>
      <c r="C12" s="584"/>
      <c r="D12" s="584"/>
      <c r="E12" s="584"/>
      <c r="F12" s="584"/>
      <c r="G12" s="584"/>
      <c r="H12" s="584"/>
      <c r="L12" s="546"/>
      <c r="M12" s="611" t="s">
        <v>500</v>
      </c>
      <c r="N12" s="660"/>
      <c r="O12" s="1237" t="str">
        <f>IF(IstPub_ch="",IF(IstPub="","",IstPub),IstPub_ch)</f>
        <v>официальный сайт Комитета по тарифам Санкт-Петербурга</v>
      </c>
      <c r="P12" s="1237"/>
      <c r="Q12" s="1237"/>
      <c r="R12" s="1237"/>
      <c r="S12" s="1237"/>
      <c r="T12" s="1237"/>
      <c r="U12" s="576"/>
      <c r="V12" s="576"/>
      <c r="W12" s="513"/>
      <c r="X12" s="584"/>
      <c r="Y12" s="584"/>
      <c r="Z12" s="584"/>
      <c r="AA12" s="584"/>
      <c r="AB12" s="584"/>
      <c r="AC12" s="584"/>
      <c r="AD12" s="584"/>
      <c r="AE12" s="584"/>
      <c r="AF12" s="584"/>
      <c r="AG12" s="584"/>
      <c r="AH12" s="584"/>
    </row>
    <row r="13" spans="1:34" s="564" customFormat="1" ht="11.25" hidden="1">
      <c r="A13" s="584"/>
      <c r="B13" s="584"/>
      <c r="C13" s="584"/>
      <c r="D13" s="584"/>
      <c r="E13" s="584"/>
      <c r="F13" s="584"/>
      <c r="G13" s="584"/>
      <c r="H13" s="584"/>
      <c r="L13" s="1232"/>
      <c r="M13" s="1232"/>
      <c r="N13" s="560"/>
      <c r="O13" s="576"/>
      <c r="P13" s="576"/>
      <c r="Q13" s="576"/>
      <c r="R13" s="576"/>
      <c r="S13" s="576"/>
      <c r="T13" s="576"/>
      <c r="U13" s="582" t="s">
        <v>372</v>
      </c>
      <c r="X13" s="584"/>
      <c r="Y13" s="584"/>
      <c r="Z13" s="584"/>
      <c r="AA13" s="584"/>
      <c r="AB13" s="584"/>
      <c r="AC13" s="584"/>
      <c r="AD13" s="584"/>
      <c r="AE13" s="584"/>
      <c r="AF13" s="584"/>
      <c r="AG13" s="584"/>
      <c r="AH13" s="584"/>
    </row>
    <row r="14" spans="1:34">
      <c r="J14" s="523"/>
      <c r="K14" s="523"/>
      <c r="L14" s="518"/>
      <c r="M14" s="518"/>
      <c r="N14" s="496"/>
      <c r="O14" s="1238"/>
      <c r="P14" s="1238"/>
      <c r="Q14" s="1238"/>
      <c r="R14" s="1238"/>
      <c r="S14" s="1238"/>
      <c r="T14" s="1238"/>
      <c r="U14" s="1238"/>
    </row>
    <row r="15" spans="1:34">
      <c r="J15" s="523"/>
      <c r="K15" s="523"/>
      <c r="L15" s="1169" t="s">
        <v>453</v>
      </c>
      <c r="M15" s="1169"/>
      <c r="N15" s="1169"/>
      <c r="O15" s="1169"/>
      <c r="P15" s="1169"/>
      <c r="Q15" s="1169"/>
      <c r="R15" s="1169"/>
      <c r="S15" s="1169"/>
      <c r="T15" s="1169"/>
      <c r="U15" s="1169"/>
      <c r="V15" s="1169"/>
      <c r="W15" s="1169" t="s">
        <v>454</v>
      </c>
    </row>
    <row r="16" spans="1:34" ht="14.25" customHeight="1">
      <c r="J16" s="523"/>
      <c r="K16" s="523"/>
      <c r="L16" s="1244" t="s">
        <v>91</v>
      </c>
      <c r="M16" s="1244" t="s">
        <v>638</v>
      </c>
      <c r="N16" s="655"/>
      <c r="O16" s="1245" t="s">
        <v>640</v>
      </c>
      <c r="P16" s="1246"/>
      <c r="Q16" s="1246"/>
      <c r="R16" s="1246"/>
      <c r="S16" s="1246"/>
      <c r="T16" s="1247"/>
      <c r="U16" s="1228" t="s">
        <v>340</v>
      </c>
      <c r="V16" s="1241" t="s">
        <v>274</v>
      </c>
      <c r="W16" s="1169"/>
    </row>
    <row r="17" spans="1:36" ht="14.25" customHeight="1">
      <c r="J17" s="523"/>
      <c r="K17" s="523"/>
      <c r="L17" s="1244"/>
      <c r="M17" s="1244"/>
      <c r="N17" s="656"/>
      <c r="O17" s="1250" t="s">
        <v>604</v>
      </c>
      <c r="P17" s="1248" t="s">
        <v>270</v>
      </c>
      <c r="Q17" s="1249"/>
      <c r="R17" s="1225" t="s">
        <v>653</v>
      </c>
      <c r="S17" s="1226"/>
      <c r="T17" s="1227"/>
      <c r="U17" s="1229"/>
      <c r="V17" s="1242"/>
      <c r="W17" s="1169"/>
    </row>
    <row r="18" spans="1:36" ht="33.75" customHeight="1">
      <c r="J18" s="523"/>
      <c r="K18" s="523"/>
      <c r="L18" s="1244"/>
      <c r="M18" s="1244"/>
      <c r="N18" s="657"/>
      <c r="O18" s="1251"/>
      <c r="P18" s="529" t="s">
        <v>605</v>
      </c>
      <c r="Q18" s="529" t="s">
        <v>6</v>
      </c>
      <c r="R18" s="530" t="s">
        <v>273</v>
      </c>
      <c r="S18" s="1239" t="s">
        <v>272</v>
      </c>
      <c r="T18" s="1240"/>
      <c r="U18" s="1230"/>
      <c r="V18" s="1243"/>
      <c r="W18" s="1169"/>
    </row>
    <row r="19" spans="1:36">
      <c r="J19" s="523"/>
      <c r="K19" s="563">
        <v>1</v>
      </c>
      <c r="L19" s="641" t="s">
        <v>92</v>
      </c>
      <c r="M19" s="641" t="s">
        <v>48</v>
      </c>
      <c r="N19" s="643" t="str">
        <f ca="1">OFFSET(N19,0,-1)</f>
        <v>2</v>
      </c>
      <c r="O19" s="642">
        <f ca="1">OFFSET(O19,0,-1)+1</f>
        <v>3</v>
      </c>
      <c r="P19" s="642">
        <f ca="1">OFFSET(P19,0,-1)+1</f>
        <v>4</v>
      </c>
      <c r="Q19" s="642">
        <f ca="1">OFFSET(Q19,0,-1)+1</f>
        <v>5</v>
      </c>
      <c r="R19" s="642">
        <f ca="1">OFFSET(R19,0,-1)+1</f>
        <v>6</v>
      </c>
      <c r="S19" s="1233">
        <f ca="1">OFFSET(S19,0,-1)+1</f>
        <v>7</v>
      </c>
      <c r="T19" s="1233"/>
      <c r="U19" s="642">
        <f ca="1">OFFSET(U19,0,-2)+1</f>
        <v>8</v>
      </c>
      <c r="V19" s="643">
        <f ca="1">OFFSET(V19,0,-1)</f>
        <v>8</v>
      </c>
      <c r="W19" s="642">
        <f ca="1">OFFSET(W19,0,-1)+1</f>
        <v>9</v>
      </c>
    </row>
    <row r="20" spans="1:36" ht="22.5">
      <c r="A20" s="1217">
        <v>1</v>
      </c>
      <c r="B20" s="877"/>
      <c r="C20" s="877"/>
      <c r="D20" s="877"/>
      <c r="E20" s="878"/>
      <c r="F20" s="879"/>
      <c r="G20" s="879"/>
      <c r="H20" s="879"/>
      <c r="I20" s="880"/>
      <c r="J20" s="875"/>
      <c r="K20" s="882"/>
      <c r="L20" s="587">
        <f>mergeValue(A20)</f>
        <v>1</v>
      </c>
      <c r="M20" s="635" t="s">
        <v>20</v>
      </c>
      <c r="N20" s="640"/>
      <c r="O20" s="1218"/>
      <c r="P20" s="1218"/>
      <c r="Q20" s="1218"/>
      <c r="R20" s="1218"/>
      <c r="S20" s="1218"/>
      <c r="T20" s="1218"/>
      <c r="U20" s="1218"/>
      <c r="V20" s="1218"/>
      <c r="W20" s="624" t="s">
        <v>475</v>
      </c>
      <c r="Y20" s="583"/>
      <c r="Z20" s="583" t="str">
        <f t="shared" ref="Z20:Z33" si="0">IF(M20="","",M20 )</f>
        <v>Наименование тарифа</v>
      </c>
      <c r="AA20" s="583"/>
      <c r="AB20" s="583"/>
      <c r="AC20" s="583"/>
      <c r="AI20" s="579"/>
      <c r="AJ20" s="579"/>
    </row>
    <row r="21" spans="1:36" ht="22.5">
      <c r="A21" s="1217"/>
      <c r="B21" s="1217">
        <v>1</v>
      </c>
      <c r="C21" s="877"/>
      <c r="D21" s="877"/>
      <c r="E21" s="879"/>
      <c r="F21" s="879"/>
      <c r="G21" s="879"/>
      <c r="H21" s="879"/>
      <c r="I21" s="874"/>
      <c r="J21" s="873"/>
      <c r="K21" s="876"/>
      <c r="L21" s="587" t="str">
        <f>mergeValue(A21) &amp;"."&amp; mergeValue(B21)</f>
        <v>1.1</v>
      </c>
      <c r="M21" s="540" t="s">
        <v>16</v>
      </c>
      <c r="N21" s="640"/>
      <c r="O21" s="1218"/>
      <c r="P21" s="1218"/>
      <c r="Q21" s="1218"/>
      <c r="R21" s="1218"/>
      <c r="S21" s="1218"/>
      <c r="T21" s="1218"/>
      <c r="U21" s="1218"/>
      <c r="V21" s="1218"/>
      <c r="W21" s="624" t="s">
        <v>476</v>
      </c>
      <c r="Y21" s="583"/>
      <c r="Z21" s="583" t="str">
        <f t="shared" si="0"/>
        <v>Территория действия тарифа</v>
      </c>
      <c r="AA21" s="583"/>
      <c r="AB21" s="583"/>
      <c r="AC21" s="583"/>
      <c r="AI21" s="579"/>
      <c r="AJ21" s="579"/>
    </row>
    <row r="22" spans="1:36" ht="22.5">
      <c r="A22" s="1217"/>
      <c r="B22" s="1217"/>
      <c r="C22" s="1217">
        <v>1</v>
      </c>
      <c r="D22" s="877"/>
      <c r="E22" s="879"/>
      <c r="F22" s="879"/>
      <c r="G22" s="879"/>
      <c r="H22" s="879"/>
      <c r="I22" s="881"/>
      <c r="J22" s="873"/>
      <c r="K22" s="876"/>
      <c r="L22" s="587" t="str">
        <f>mergeValue(A22) &amp;"."&amp; mergeValue(B22)&amp;"."&amp; mergeValue(C22)</f>
        <v>1.1.1</v>
      </c>
      <c r="M22" s="541" t="s">
        <v>7</v>
      </c>
      <c r="N22" s="640"/>
      <c r="O22" s="1218"/>
      <c r="P22" s="1218"/>
      <c r="Q22" s="1218"/>
      <c r="R22" s="1218"/>
      <c r="S22" s="1218"/>
      <c r="T22" s="1218"/>
      <c r="U22" s="1218"/>
      <c r="V22" s="1218"/>
      <c r="W22" s="624" t="s">
        <v>632</v>
      </c>
      <c r="Y22" s="583"/>
      <c r="Z22" s="583" t="str">
        <f t="shared" si="0"/>
        <v xml:space="preserve">Наименование системы теплоснабжения </v>
      </c>
      <c r="AA22" s="583"/>
      <c r="AB22" s="583"/>
      <c r="AC22" s="583"/>
      <c r="AI22" s="579"/>
      <c r="AJ22" s="579"/>
    </row>
    <row r="23" spans="1:36" ht="22.5">
      <c r="A23" s="1217"/>
      <c r="B23" s="1217"/>
      <c r="C23" s="1217"/>
      <c r="D23" s="1217">
        <v>1</v>
      </c>
      <c r="E23" s="879"/>
      <c r="F23" s="879"/>
      <c r="G23" s="879"/>
      <c r="H23" s="879"/>
      <c r="I23" s="881"/>
      <c r="J23" s="873"/>
      <c r="K23" s="876"/>
      <c r="L23" s="587" t="str">
        <f>mergeValue(A23) &amp;"."&amp; mergeValue(B23)&amp;"."&amp; mergeValue(C23)&amp;"."&amp; mergeValue(D23)</f>
        <v>1.1.1.1</v>
      </c>
      <c r="M23" s="542" t="s">
        <v>22</v>
      </c>
      <c r="N23" s="640"/>
      <c r="O23" s="1218"/>
      <c r="P23" s="1218"/>
      <c r="Q23" s="1218"/>
      <c r="R23" s="1218"/>
      <c r="S23" s="1218"/>
      <c r="T23" s="1218"/>
      <c r="U23" s="1218"/>
      <c r="V23" s="1218"/>
      <c r="W23" s="624" t="s">
        <v>633</v>
      </c>
      <c r="Y23" s="583"/>
      <c r="Z23" s="583" t="str">
        <f t="shared" si="0"/>
        <v xml:space="preserve">Источник тепловой энергии  </v>
      </c>
      <c r="AA23" s="583"/>
      <c r="AB23" s="583"/>
      <c r="AC23" s="583"/>
      <c r="AI23" s="579"/>
      <c r="AJ23" s="579"/>
    </row>
    <row r="24" spans="1:36" ht="101.25">
      <c r="A24" s="1217"/>
      <c r="B24" s="1217"/>
      <c r="C24" s="1217"/>
      <c r="D24" s="1217"/>
      <c r="E24" s="1217">
        <v>1</v>
      </c>
      <c r="F24" s="879"/>
      <c r="G24" s="879"/>
      <c r="H24" s="877">
        <v>1</v>
      </c>
      <c r="I24" s="1217">
        <v>1</v>
      </c>
      <c r="J24" s="879"/>
      <c r="K24" s="884"/>
      <c r="L24" s="587" t="str">
        <f>mergeValue(A24) &amp;"."&amp; mergeValue(B24)&amp;"."&amp; mergeValue(C24)&amp;"."&amp; mergeValue(D24)&amp;"."&amp; mergeValue(E24)</f>
        <v>1.1.1.1.1</v>
      </c>
      <c r="M24" s="548" t="s">
        <v>9</v>
      </c>
      <c r="N24" s="640"/>
      <c r="O24" s="1219"/>
      <c r="P24" s="1219"/>
      <c r="Q24" s="1219"/>
      <c r="R24" s="1219"/>
      <c r="S24" s="1219"/>
      <c r="T24" s="1219"/>
      <c r="U24" s="1219"/>
      <c r="V24" s="1219"/>
      <c r="W24" s="624" t="s">
        <v>637</v>
      </c>
      <c r="Y24" s="583"/>
      <c r="Z24" s="583" t="str">
        <f t="shared" si="0"/>
        <v>Схема подключения теплопотребляющей установки к коллектору источника тепловой энергии</v>
      </c>
      <c r="AA24" s="583"/>
      <c r="AB24" s="583"/>
      <c r="AC24" s="583"/>
      <c r="AI24" s="579"/>
      <c r="AJ24" s="579"/>
    </row>
    <row r="25" spans="1:36" ht="90">
      <c r="A25" s="1217"/>
      <c r="B25" s="1217"/>
      <c r="C25" s="1217"/>
      <c r="D25" s="1217"/>
      <c r="E25" s="1217"/>
      <c r="F25" s="1217">
        <v>1</v>
      </c>
      <c r="G25" s="877"/>
      <c r="H25" s="877"/>
      <c r="I25" s="1217"/>
      <c r="J25" s="1217">
        <v>1</v>
      </c>
      <c r="K25" s="885"/>
      <c r="L25" s="587" t="str">
        <f>mergeValue(A25) &amp;"."&amp; mergeValue(B25)&amp;"."&amp; mergeValue(C25)&amp;"."&amp; mergeValue(D25)&amp;"."&amp; mergeValue(E25)&amp;"."&amp; mergeValue(F25)</f>
        <v>1.1.1.1.1.1</v>
      </c>
      <c r="M25" s="549" t="s">
        <v>10</v>
      </c>
      <c r="N25" s="640"/>
      <c r="O25" s="1220"/>
      <c r="P25" s="1221"/>
      <c r="Q25" s="1221"/>
      <c r="R25" s="1221"/>
      <c r="S25" s="1221"/>
      <c r="T25" s="1221"/>
      <c r="U25" s="1221"/>
      <c r="V25" s="1222"/>
      <c r="W25" s="624" t="s">
        <v>635</v>
      </c>
      <c r="Y25" s="583"/>
      <c r="Z25" s="583" t="str">
        <f t="shared" si="0"/>
        <v>Группа потребителей</v>
      </c>
      <c r="AA25" s="583"/>
      <c r="AB25" s="583"/>
      <c r="AC25" s="583"/>
      <c r="AI25" s="579"/>
      <c r="AJ25" s="579"/>
    </row>
    <row r="26" spans="1:36" ht="189" customHeight="1">
      <c r="A26" s="1217"/>
      <c r="B26" s="1217"/>
      <c r="C26" s="1217"/>
      <c r="D26" s="1217"/>
      <c r="E26" s="1217"/>
      <c r="F26" s="1217"/>
      <c r="G26" s="877">
        <v>1</v>
      </c>
      <c r="H26" s="877"/>
      <c r="I26" s="1217"/>
      <c r="J26" s="1217"/>
      <c r="K26" s="885">
        <v>1</v>
      </c>
      <c r="L26" s="587" t="str">
        <f>mergeValue(A26) &amp;"."&amp; mergeValue(B26)&amp;"."&amp; mergeValue(C26)&amp;"."&amp; mergeValue(D26)&amp;"."&amp; mergeValue(E26)&amp;"."&amp; mergeValue(F26)&amp;"."&amp; mergeValue(G26)</f>
        <v>1.1.1.1.1.1.1</v>
      </c>
      <c r="M26" s="1057"/>
      <c r="N26" s="640"/>
      <c r="O26" s="556"/>
      <c r="P26" s="556"/>
      <c r="Q26" s="1081"/>
      <c r="R26" s="1223"/>
      <c r="S26" s="1224" t="s">
        <v>83</v>
      </c>
      <c r="T26" s="1223"/>
      <c r="U26" s="1224" t="s">
        <v>84</v>
      </c>
      <c r="V26" s="556"/>
      <c r="W26" s="1234" t="s">
        <v>654</v>
      </c>
      <c r="X26" s="579" t="str">
        <f>strCheckDate(O27:V27)</f>
        <v/>
      </c>
      <c r="Y26" s="583"/>
      <c r="Z26" s="583" t="str">
        <f t="shared" si="0"/>
        <v/>
      </c>
      <c r="AA26" s="583"/>
      <c r="AB26" s="583"/>
      <c r="AC26" s="583"/>
      <c r="AI26" s="579"/>
      <c r="AJ26" s="579"/>
    </row>
    <row r="27" spans="1:36" ht="11.25" hidden="1">
      <c r="A27" s="1217"/>
      <c r="B27" s="1217"/>
      <c r="C27" s="1217"/>
      <c r="D27" s="1217"/>
      <c r="E27" s="1217"/>
      <c r="F27" s="1217"/>
      <c r="G27" s="877"/>
      <c r="H27" s="877"/>
      <c r="I27" s="1217"/>
      <c r="J27" s="1217"/>
      <c r="K27" s="885"/>
      <c r="L27" s="594"/>
      <c r="M27" s="640"/>
      <c r="N27" s="640"/>
      <c r="O27" s="556"/>
      <c r="P27" s="556"/>
      <c r="Q27" s="578" t="str">
        <f>R26 &amp; "-" &amp; T26</f>
        <v>-</v>
      </c>
      <c r="R27" s="1223"/>
      <c r="S27" s="1224"/>
      <c r="T27" s="1223"/>
      <c r="U27" s="1224"/>
      <c r="V27" s="556"/>
      <c r="W27" s="1235"/>
      <c r="Y27" s="583"/>
      <c r="Z27" s="583" t="str">
        <f t="shared" si="0"/>
        <v/>
      </c>
      <c r="AA27" s="583"/>
      <c r="AB27" s="583"/>
      <c r="AC27" s="583"/>
      <c r="AI27" s="579"/>
      <c r="AJ27" s="579"/>
    </row>
    <row r="28" spans="1:36" ht="15" customHeight="1">
      <c r="A28" s="1217"/>
      <c r="B28" s="1217"/>
      <c r="C28" s="1217"/>
      <c r="D28" s="1217"/>
      <c r="E28" s="1217"/>
      <c r="F28" s="1217"/>
      <c r="G28" s="879"/>
      <c r="H28" s="877"/>
      <c r="I28" s="1217"/>
      <c r="J28" s="1217"/>
      <c r="K28" s="884"/>
      <c r="L28" s="532"/>
      <c r="M28" s="551" t="s">
        <v>25</v>
      </c>
      <c r="N28" s="558"/>
      <c r="O28" s="558"/>
      <c r="P28" s="558"/>
      <c r="Q28" s="558"/>
      <c r="R28" s="558"/>
      <c r="S28" s="558"/>
      <c r="T28" s="558"/>
      <c r="U28" s="558"/>
      <c r="V28" s="554"/>
      <c r="W28" s="1236"/>
      <c r="Y28" s="583"/>
      <c r="Z28" s="583" t="str">
        <f t="shared" si="0"/>
        <v>Добавить вид теплоносителя (параметры теплоносителя)</v>
      </c>
      <c r="AA28" s="583"/>
      <c r="AB28" s="583"/>
      <c r="AC28" s="583"/>
      <c r="AI28" s="579"/>
      <c r="AJ28" s="579"/>
    </row>
    <row r="29" spans="1:36" ht="15" customHeight="1">
      <c r="A29" s="1217"/>
      <c r="B29" s="1217"/>
      <c r="C29" s="1217"/>
      <c r="D29" s="1217"/>
      <c r="E29" s="1217"/>
      <c r="F29" s="879"/>
      <c r="G29" s="879"/>
      <c r="H29" s="877"/>
      <c r="I29" s="1217"/>
      <c r="J29" s="879"/>
      <c r="K29" s="884"/>
      <c r="L29" s="532"/>
      <c r="M29" s="550" t="s">
        <v>11</v>
      </c>
      <c r="N29" s="558"/>
      <c r="O29" s="558"/>
      <c r="P29" s="558"/>
      <c r="Q29" s="558"/>
      <c r="R29" s="558"/>
      <c r="S29" s="558"/>
      <c r="T29" s="558"/>
      <c r="U29" s="557"/>
      <c r="V29" s="558"/>
      <c r="W29" s="659"/>
      <c r="Y29" s="583"/>
      <c r="Z29" s="583" t="str">
        <f t="shared" si="0"/>
        <v>Добавить группу потребителей</v>
      </c>
      <c r="AA29" s="583"/>
      <c r="AB29" s="583"/>
      <c r="AC29" s="583"/>
      <c r="AI29" s="579"/>
      <c r="AJ29" s="579"/>
    </row>
    <row r="30" spans="1:36" ht="15" customHeight="1">
      <c r="A30" s="1217"/>
      <c r="B30" s="1217"/>
      <c r="C30" s="1217"/>
      <c r="D30" s="1217"/>
      <c r="E30" s="883"/>
      <c r="F30" s="879"/>
      <c r="G30" s="879"/>
      <c r="H30" s="879"/>
      <c r="I30" s="875"/>
      <c r="J30" s="872"/>
      <c r="K30" s="882"/>
      <c r="L30" s="532"/>
      <c r="M30" s="545" t="s">
        <v>12</v>
      </c>
      <c r="N30" s="558"/>
      <c r="O30" s="558"/>
      <c r="P30" s="558"/>
      <c r="Q30" s="558"/>
      <c r="R30" s="558"/>
      <c r="S30" s="558"/>
      <c r="T30" s="558"/>
      <c r="U30" s="557"/>
      <c r="V30" s="558"/>
      <c r="W30" s="659"/>
      <c r="Y30" s="583"/>
      <c r="Z30" s="583" t="str">
        <f t="shared" si="0"/>
        <v>Добавить схему подключения</v>
      </c>
      <c r="AA30" s="583"/>
      <c r="AB30" s="583"/>
      <c r="AC30" s="583"/>
      <c r="AI30" s="579"/>
      <c r="AJ30" s="579"/>
    </row>
    <row r="31" spans="1:36" ht="15" customHeight="1">
      <c r="A31" s="1217"/>
      <c r="B31" s="1217"/>
      <c r="C31" s="1217"/>
      <c r="D31" s="883"/>
      <c r="E31" s="883"/>
      <c r="F31" s="879"/>
      <c r="G31" s="879"/>
      <c r="H31" s="879"/>
      <c r="I31" s="875"/>
      <c r="J31" s="872"/>
      <c r="K31" s="882"/>
      <c r="L31" s="532"/>
      <c r="M31" s="544" t="s">
        <v>17</v>
      </c>
      <c r="N31" s="558"/>
      <c r="O31" s="558"/>
      <c r="P31" s="558"/>
      <c r="Q31" s="558"/>
      <c r="R31" s="558"/>
      <c r="S31" s="558"/>
      <c r="T31" s="558"/>
      <c r="U31" s="557"/>
      <c r="V31" s="558"/>
      <c r="W31" s="659"/>
      <c r="Y31" s="583"/>
      <c r="Z31" s="583" t="str">
        <f t="shared" si="0"/>
        <v>Добавить источник тепловой энергии</v>
      </c>
      <c r="AA31" s="583"/>
      <c r="AB31" s="583"/>
      <c r="AC31" s="583"/>
      <c r="AI31" s="579"/>
      <c r="AJ31" s="579"/>
    </row>
    <row r="32" spans="1:36" ht="15" customHeight="1">
      <c r="A32" s="1217"/>
      <c r="B32" s="1217"/>
      <c r="C32" s="883"/>
      <c r="D32" s="883"/>
      <c r="E32" s="883"/>
      <c r="F32" s="883"/>
      <c r="G32" s="888"/>
      <c r="H32" s="875"/>
      <c r="I32" s="886"/>
      <c r="J32" s="872"/>
      <c r="K32" s="887"/>
      <c r="L32" s="532"/>
      <c r="M32" s="543" t="s">
        <v>18</v>
      </c>
      <c r="N32" s="558"/>
      <c r="O32" s="558"/>
      <c r="P32" s="558"/>
      <c r="Q32" s="558"/>
      <c r="R32" s="558"/>
      <c r="S32" s="558"/>
      <c r="T32" s="558"/>
      <c r="U32" s="557"/>
      <c r="V32" s="558"/>
      <c r="W32" s="659"/>
      <c r="Y32" s="583"/>
      <c r="Z32" s="583" t="str">
        <f t="shared" si="0"/>
        <v>Добавить наименование системы теплоснабжения</v>
      </c>
      <c r="AA32" s="583"/>
      <c r="AB32" s="583"/>
      <c r="AC32" s="583"/>
      <c r="AI32" s="579"/>
      <c r="AJ32" s="579"/>
    </row>
    <row r="33" spans="1:36" ht="15" customHeight="1">
      <c r="A33" s="1217"/>
      <c r="B33" s="883"/>
      <c r="C33" s="883"/>
      <c r="D33" s="883"/>
      <c r="E33" s="883"/>
      <c r="F33" s="883"/>
      <c r="G33" s="888"/>
      <c r="H33" s="875"/>
      <c r="I33" s="875"/>
      <c r="J33" s="872"/>
      <c r="K33" s="882"/>
      <c r="L33" s="532"/>
      <c r="M33" s="552" t="s">
        <v>19</v>
      </c>
      <c r="N33" s="558"/>
      <c r="O33" s="558"/>
      <c r="P33" s="558"/>
      <c r="Q33" s="558"/>
      <c r="R33" s="558"/>
      <c r="S33" s="558"/>
      <c r="T33" s="558"/>
      <c r="U33" s="557"/>
      <c r="V33" s="558"/>
      <c r="W33" s="659"/>
      <c r="Y33" s="583"/>
      <c r="Z33" s="583" t="str">
        <f t="shared" si="0"/>
        <v>Добавить территорию действия тарифа</v>
      </c>
      <c r="AA33" s="583"/>
      <c r="AB33" s="583"/>
      <c r="AC33" s="583"/>
      <c r="AI33" s="579"/>
      <c r="AJ33" s="579"/>
    </row>
    <row r="34" spans="1:36" s="516" customFormat="1" ht="15" customHeight="1">
      <c r="A34" s="871"/>
      <c r="B34" s="871"/>
      <c r="C34" s="871"/>
      <c r="D34" s="871"/>
      <c r="E34" s="871"/>
      <c r="F34" s="871"/>
      <c r="G34" s="871"/>
      <c r="H34" s="871"/>
      <c r="I34" s="871"/>
      <c r="J34" s="871"/>
      <c r="K34" s="871"/>
      <c r="L34" s="487"/>
      <c r="M34" s="559" t="s">
        <v>308</v>
      </c>
      <c r="N34" s="558"/>
      <c r="O34" s="558"/>
      <c r="P34" s="558"/>
      <c r="Q34" s="558"/>
      <c r="R34" s="558"/>
      <c r="S34" s="558"/>
      <c r="T34" s="558"/>
      <c r="U34" s="557"/>
      <c r="V34" s="558"/>
      <c r="W34" s="659"/>
      <c r="X34" s="581"/>
      <c r="Y34" s="581"/>
      <c r="Z34" s="581"/>
      <c r="AA34" s="581"/>
      <c r="AB34" s="581"/>
      <c r="AC34" s="581"/>
      <c r="AD34" s="581"/>
      <c r="AE34" s="581"/>
      <c r="AF34" s="581"/>
      <c r="AG34" s="581"/>
      <c r="AH34" s="581"/>
    </row>
    <row r="35" spans="1:36" ht="11.25">
      <c r="A35" s="517"/>
      <c r="B35" s="517"/>
      <c r="C35" s="517"/>
      <c r="D35" s="517"/>
      <c r="E35" s="517"/>
      <c r="F35" s="517"/>
      <c r="G35" s="517"/>
      <c r="H35" s="517"/>
      <c r="I35" s="517"/>
      <c r="J35" s="517"/>
      <c r="K35" s="517"/>
      <c r="X35" s="517"/>
      <c r="Y35" s="517"/>
      <c r="Z35" s="517"/>
      <c r="AA35" s="517"/>
      <c r="AB35" s="517"/>
      <c r="AC35" s="517"/>
      <c r="AD35" s="517"/>
      <c r="AE35" s="517"/>
      <c r="AF35" s="517"/>
      <c r="AG35" s="517"/>
      <c r="AH35" s="517"/>
    </row>
    <row r="36" spans="1:36" ht="105.75" customHeight="1">
      <c r="L36" s="1">
        <v>1</v>
      </c>
      <c r="M36" s="1210" t="s">
        <v>631</v>
      </c>
      <c r="N36" s="1210"/>
      <c r="O36" s="1210"/>
      <c r="P36" s="1210"/>
      <c r="Q36" s="1210"/>
      <c r="R36" s="1210"/>
      <c r="S36" s="1210"/>
      <c r="T36" s="1210"/>
      <c r="U36" s="1210"/>
      <c r="V36" s="1210"/>
      <c r="W36" s="1210"/>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1" hidden="1" customWidth="1"/>
    <col min="2" max="4" width="3.7109375" style="802" hidden="1" customWidth="1"/>
    <col min="5" max="5" width="3.7109375" style="803" customWidth="1"/>
    <col min="6" max="6" width="9.7109375" style="793" customWidth="1"/>
    <col min="7" max="7" width="37.7109375" style="793" customWidth="1"/>
    <col min="8" max="8" width="66.85546875" style="793" customWidth="1"/>
    <col min="9" max="9" width="115.7109375" style="793" customWidth="1"/>
    <col min="10" max="11" width="10.5703125" style="802"/>
    <col min="12" max="12" width="11.140625" style="802" customWidth="1"/>
    <col min="13" max="20" width="10.5703125" style="802"/>
    <col min="21" max="16384" width="10.5703125" style="793"/>
  </cols>
  <sheetData>
    <row r="1" spans="1:20" ht="3" customHeight="1">
      <c r="A1" s="801" t="s">
        <v>49</v>
      </c>
    </row>
    <row r="2" spans="1:20" ht="22.5">
      <c r="F2" s="1211" t="s">
        <v>490</v>
      </c>
      <c r="G2" s="1212"/>
      <c r="H2" s="1213"/>
      <c r="I2" s="800"/>
    </row>
    <row r="3" spans="1:20" ht="3" customHeight="1"/>
    <row r="4" spans="1:20" s="564" customFormat="1" ht="11.25">
      <c r="A4" s="765"/>
      <c r="B4" s="765"/>
      <c r="C4" s="765"/>
      <c r="D4" s="765"/>
      <c r="F4" s="1169" t="s">
        <v>453</v>
      </c>
      <c r="G4" s="1169"/>
      <c r="H4" s="1169"/>
      <c r="I4" s="1214" t="s">
        <v>454</v>
      </c>
      <c r="J4" s="765"/>
      <c r="K4" s="765"/>
      <c r="L4" s="765"/>
      <c r="M4" s="765"/>
      <c r="N4" s="765"/>
      <c r="O4" s="765"/>
      <c r="P4" s="765"/>
      <c r="Q4" s="765"/>
      <c r="R4" s="765"/>
      <c r="S4" s="765"/>
      <c r="T4" s="765"/>
    </row>
    <row r="5" spans="1:20" s="564" customFormat="1" ht="11.25" customHeight="1">
      <c r="A5" s="765"/>
      <c r="B5" s="765"/>
      <c r="C5" s="765"/>
      <c r="D5" s="765"/>
      <c r="F5" s="770" t="s">
        <v>91</v>
      </c>
      <c r="G5" s="804" t="s">
        <v>456</v>
      </c>
      <c r="H5" s="795" t="s">
        <v>441</v>
      </c>
      <c r="I5" s="1214"/>
      <c r="J5" s="765"/>
      <c r="K5" s="765"/>
      <c r="L5" s="765"/>
      <c r="M5" s="765"/>
      <c r="N5" s="765"/>
      <c r="O5" s="765"/>
      <c r="P5" s="765"/>
      <c r="Q5" s="765"/>
      <c r="R5" s="765"/>
      <c r="S5" s="765"/>
      <c r="T5" s="765"/>
    </row>
    <row r="6" spans="1:20" s="564" customFormat="1" ht="12" customHeight="1">
      <c r="A6" s="765"/>
      <c r="B6" s="765"/>
      <c r="C6" s="765"/>
      <c r="D6" s="765"/>
      <c r="F6" s="805" t="s">
        <v>92</v>
      </c>
      <c r="G6" s="806">
        <v>2</v>
      </c>
      <c r="H6" s="807">
        <v>3</v>
      </c>
      <c r="I6" s="602">
        <v>4</v>
      </c>
      <c r="J6" s="765">
        <v>4</v>
      </c>
      <c r="K6" s="765"/>
      <c r="L6" s="765"/>
      <c r="M6" s="765"/>
      <c r="N6" s="765"/>
      <c r="O6" s="765"/>
      <c r="P6" s="765"/>
      <c r="Q6" s="765"/>
      <c r="R6" s="765"/>
      <c r="S6" s="765"/>
      <c r="T6" s="765"/>
    </row>
    <row r="7" spans="1:20" s="564" customFormat="1" ht="18.75">
      <c r="A7" s="765"/>
      <c r="B7" s="765"/>
      <c r="C7" s="765"/>
      <c r="D7" s="765"/>
      <c r="F7" s="808">
        <v>1</v>
      </c>
      <c r="G7" s="809" t="s">
        <v>491</v>
      </c>
      <c r="H7" s="799" t="str">
        <f>IF(dateCh="","",dateCh)</f>
        <v>14.06.2019</v>
      </c>
      <c r="I7" s="810" t="s">
        <v>492</v>
      </c>
      <c r="J7" s="609"/>
      <c r="K7" s="765"/>
      <c r="L7" s="765"/>
      <c r="M7" s="765"/>
      <c r="N7" s="765"/>
      <c r="O7" s="765"/>
      <c r="P7" s="765"/>
      <c r="Q7" s="765"/>
      <c r="R7" s="765"/>
      <c r="S7" s="765"/>
      <c r="T7" s="765"/>
    </row>
    <row r="8" spans="1:20" s="564" customFormat="1" ht="45">
      <c r="A8" s="1215">
        <v>1</v>
      </c>
      <c r="B8" s="765"/>
      <c r="C8" s="765"/>
      <c r="D8" s="765"/>
      <c r="F8" s="808" t="str">
        <f>"2." &amp;mergeValue(A8)</f>
        <v>2.1</v>
      </c>
      <c r="G8" s="809" t="s">
        <v>493</v>
      </c>
      <c r="H8" s="799"/>
      <c r="I8" s="810" t="s">
        <v>589</v>
      </c>
      <c r="J8" s="609"/>
      <c r="K8" s="765"/>
      <c r="L8" s="765"/>
      <c r="M8" s="765"/>
      <c r="N8" s="765"/>
      <c r="O8" s="765"/>
      <c r="P8" s="765"/>
      <c r="Q8" s="765"/>
      <c r="R8" s="765"/>
      <c r="S8" s="765"/>
      <c r="T8" s="765"/>
    </row>
    <row r="9" spans="1:20" s="564" customFormat="1" ht="22.5">
      <c r="A9" s="1215"/>
      <c r="B9" s="765"/>
      <c r="C9" s="765"/>
      <c r="D9" s="765"/>
      <c r="F9" s="808" t="str">
        <f>"3." &amp;mergeValue(A9)</f>
        <v>3.1</v>
      </c>
      <c r="G9" s="809" t="s">
        <v>494</v>
      </c>
      <c r="H9" s="799"/>
      <c r="I9" s="810" t="s">
        <v>587</v>
      </c>
      <c r="J9" s="609"/>
      <c r="K9" s="765"/>
      <c r="L9" s="765"/>
      <c r="M9" s="765"/>
      <c r="N9" s="765"/>
      <c r="O9" s="765"/>
      <c r="P9" s="765"/>
      <c r="Q9" s="765"/>
      <c r="R9" s="765"/>
      <c r="S9" s="765"/>
      <c r="T9" s="765"/>
    </row>
    <row r="10" spans="1:20" s="564" customFormat="1" ht="22.5">
      <c r="A10" s="1215"/>
      <c r="B10" s="765"/>
      <c r="C10" s="765"/>
      <c r="D10" s="765"/>
      <c r="F10" s="808" t="str">
        <f>"4."&amp;mergeValue(A10)</f>
        <v>4.1</v>
      </c>
      <c r="G10" s="809" t="s">
        <v>495</v>
      </c>
      <c r="H10" s="795" t="s">
        <v>457</v>
      </c>
      <c r="I10" s="810"/>
      <c r="J10" s="609"/>
      <c r="K10" s="765"/>
      <c r="L10" s="765"/>
      <c r="M10" s="765"/>
      <c r="N10" s="765"/>
      <c r="O10" s="765"/>
      <c r="P10" s="765"/>
      <c r="Q10" s="765"/>
      <c r="R10" s="765"/>
      <c r="S10" s="765"/>
      <c r="T10" s="765"/>
    </row>
    <row r="11" spans="1:20" s="564" customFormat="1" ht="18.75">
      <c r="A11" s="1215"/>
      <c r="B11" s="1215">
        <v>1</v>
      </c>
      <c r="C11" s="771"/>
      <c r="D11" s="771"/>
      <c r="F11" s="808" t="str">
        <f>"4."&amp;mergeValue(A11) &amp;"."&amp;mergeValue(B11)</f>
        <v>4.1.1</v>
      </c>
      <c r="G11" s="824" t="s">
        <v>591</v>
      </c>
      <c r="H11" s="799" t="str">
        <f>IF(region_name="","",region_name)</f>
        <v>г.Санкт-Петербург</v>
      </c>
      <c r="I11" s="810" t="s">
        <v>498</v>
      </c>
      <c r="J11" s="609"/>
      <c r="K11" s="765"/>
      <c r="L11" s="765"/>
      <c r="M11" s="765"/>
      <c r="N11" s="765"/>
      <c r="O11" s="765"/>
      <c r="P11" s="765"/>
      <c r="Q11" s="765"/>
      <c r="R11" s="765"/>
      <c r="S11" s="765"/>
      <c r="T11" s="765"/>
    </row>
    <row r="12" spans="1:20" s="564" customFormat="1" ht="22.5">
      <c r="A12" s="1215"/>
      <c r="B12" s="1215"/>
      <c r="C12" s="1215">
        <v>1</v>
      </c>
      <c r="D12" s="771"/>
      <c r="F12" s="808" t="str">
        <f>"4."&amp;mergeValue(A12) &amp;"."&amp;mergeValue(B12)&amp;"."&amp;mergeValue(C12)</f>
        <v>4.1.1.1</v>
      </c>
      <c r="G12" s="811" t="s">
        <v>496</v>
      </c>
      <c r="H12" s="799"/>
      <c r="I12" s="810" t="s">
        <v>499</v>
      </c>
      <c r="J12" s="609"/>
      <c r="K12" s="765"/>
      <c r="L12" s="765"/>
      <c r="M12" s="765"/>
      <c r="N12" s="765"/>
      <c r="O12" s="765"/>
      <c r="P12" s="765"/>
      <c r="Q12" s="765"/>
      <c r="R12" s="765"/>
      <c r="S12" s="765"/>
      <c r="T12" s="765"/>
    </row>
    <row r="13" spans="1:20" s="564" customFormat="1" ht="39" customHeight="1">
      <c r="A13" s="1215"/>
      <c r="B13" s="1215"/>
      <c r="C13" s="1215"/>
      <c r="D13" s="771">
        <v>1</v>
      </c>
      <c r="F13" s="808" t="str">
        <f>"4."&amp;mergeValue(A13) &amp;"."&amp;mergeValue(B13)&amp;"."&amp;mergeValue(C13)&amp;"."&amp;mergeValue(D13)</f>
        <v>4.1.1.1.1</v>
      </c>
      <c r="G13" s="812" t="s">
        <v>497</v>
      </c>
      <c r="H13" s="799"/>
      <c r="I13" s="1216" t="s">
        <v>590</v>
      </c>
      <c r="J13" s="609"/>
      <c r="K13" s="765"/>
      <c r="L13" s="765"/>
      <c r="M13" s="765"/>
      <c r="N13" s="765"/>
      <c r="O13" s="765"/>
      <c r="P13" s="765"/>
      <c r="Q13" s="765"/>
      <c r="R13" s="765"/>
      <c r="S13" s="765"/>
      <c r="T13" s="765"/>
    </row>
    <row r="14" spans="1:20" s="564" customFormat="1" ht="18.75">
      <c r="A14" s="1215"/>
      <c r="B14" s="1215"/>
      <c r="C14" s="1215"/>
      <c r="D14" s="771"/>
      <c r="F14" s="813"/>
      <c r="G14" s="753" t="s">
        <v>4</v>
      </c>
      <c r="H14" s="618"/>
      <c r="I14" s="1216"/>
      <c r="J14" s="609"/>
      <c r="K14" s="765"/>
      <c r="L14" s="765"/>
      <c r="M14" s="765"/>
      <c r="N14" s="765"/>
      <c r="O14" s="765"/>
      <c r="P14" s="765"/>
      <c r="Q14" s="765"/>
      <c r="R14" s="765"/>
      <c r="S14" s="765"/>
      <c r="T14" s="765"/>
    </row>
    <row r="15" spans="1:20" s="564" customFormat="1" ht="18.75">
      <c r="A15" s="1215"/>
      <c r="B15" s="1215"/>
      <c r="C15" s="771"/>
      <c r="D15" s="771"/>
      <c r="F15" s="628"/>
      <c r="G15" s="571" t="s">
        <v>402</v>
      </c>
      <c r="H15" s="629"/>
      <c r="I15" s="630"/>
      <c r="J15" s="609"/>
      <c r="K15" s="765"/>
      <c r="L15" s="765"/>
      <c r="M15" s="765"/>
      <c r="N15" s="765"/>
      <c r="O15" s="765"/>
      <c r="P15" s="765"/>
      <c r="Q15" s="765"/>
      <c r="R15" s="765"/>
      <c r="S15" s="765"/>
      <c r="T15" s="765"/>
    </row>
    <row r="16" spans="1:20" s="564" customFormat="1" ht="18.75">
      <c r="A16" s="1215"/>
      <c r="B16" s="765"/>
      <c r="C16" s="765"/>
      <c r="D16" s="765"/>
      <c r="F16" s="813"/>
      <c r="G16" s="727" t="s">
        <v>505</v>
      </c>
      <c r="H16" s="814"/>
      <c r="I16" s="815"/>
      <c r="J16" s="609"/>
      <c r="K16" s="765"/>
      <c r="L16" s="765"/>
      <c r="M16" s="765"/>
      <c r="N16" s="765"/>
      <c r="O16" s="765"/>
      <c r="P16" s="765"/>
      <c r="Q16" s="765"/>
      <c r="R16" s="765"/>
      <c r="S16" s="765"/>
      <c r="T16" s="765"/>
    </row>
    <row r="17" spans="1:20" s="564" customFormat="1" ht="18.75">
      <c r="A17" s="765"/>
      <c r="B17" s="765"/>
      <c r="C17" s="765"/>
      <c r="D17" s="765"/>
      <c r="F17" s="813"/>
      <c r="G17" s="730" t="s">
        <v>504</v>
      </c>
      <c r="H17" s="814"/>
      <c r="I17" s="815"/>
      <c r="J17" s="609"/>
      <c r="K17" s="765"/>
      <c r="L17" s="765"/>
      <c r="M17" s="765"/>
      <c r="N17" s="765"/>
      <c r="O17" s="765"/>
      <c r="P17" s="765"/>
      <c r="Q17" s="765"/>
      <c r="R17" s="765"/>
      <c r="S17" s="765"/>
      <c r="T17" s="765"/>
    </row>
    <row r="18" spans="1:20" s="766" customFormat="1" ht="3" customHeight="1">
      <c r="A18" s="767"/>
      <c r="B18" s="767"/>
      <c r="C18" s="767"/>
      <c r="D18" s="767"/>
      <c r="F18" s="619"/>
      <c r="G18" s="620"/>
      <c r="H18" s="621"/>
      <c r="I18" s="622"/>
      <c r="J18" s="767"/>
      <c r="K18" s="767"/>
      <c r="L18" s="767"/>
      <c r="M18" s="767"/>
      <c r="N18" s="767"/>
      <c r="O18" s="767"/>
      <c r="P18" s="767"/>
      <c r="Q18" s="767"/>
      <c r="R18" s="767"/>
      <c r="S18" s="767"/>
      <c r="T18" s="767"/>
    </row>
    <row r="19" spans="1:20" s="766" customFormat="1" ht="15" customHeight="1">
      <c r="A19" s="767"/>
      <c r="B19" s="767"/>
      <c r="C19" s="767"/>
      <c r="D19" s="767"/>
      <c r="F19" s="816"/>
      <c r="G19" s="1210" t="s">
        <v>592</v>
      </c>
      <c r="H19" s="1210"/>
      <c r="I19" s="817"/>
      <c r="J19" s="767"/>
      <c r="K19" s="767"/>
      <c r="L19" s="767"/>
      <c r="M19" s="767"/>
      <c r="N19" s="767"/>
      <c r="O19" s="767"/>
      <c r="P19" s="767"/>
      <c r="Q19" s="767"/>
      <c r="R19" s="767"/>
      <c r="S19" s="767"/>
      <c r="T19" s="767"/>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2" hidden="1" customWidth="1"/>
    <col min="7" max="8" width="9.140625" style="801" hidden="1" customWidth="1"/>
    <col min="9" max="9" width="3.7109375" style="681" customWidth="1"/>
    <col min="10" max="11" width="3.7109375" style="803" customWidth="1"/>
    <col min="12" max="12" width="12.7109375" style="793" customWidth="1"/>
    <col min="13" max="13" width="44.7109375" style="793" customWidth="1"/>
    <col min="14" max="14" width="1.7109375" style="793" hidden="1" customWidth="1"/>
    <col min="15" max="17" width="23.7109375" style="793" hidden="1" customWidth="1"/>
    <col min="18" max="18" width="11.7109375" style="793" customWidth="1"/>
    <col min="19" max="19" width="3.7109375" style="793" customWidth="1"/>
    <col min="20" max="20" width="11.7109375" style="793" customWidth="1"/>
    <col min="21" max="21" width="8.5703125" style="793" hidden="1" customWidth="1"/>
    <col min="22" max="22" width="4.7109375" style="793" customWidth="1"/>
    <col min="23" max="23" width="115.7109375" style="793" customWidth="1"/>
    <col min="24" max="25" width="10.5703125" style="802"/>
    <col min="26" max="26" width="11.140625" style="802" customWidth="1"/>
    <col min="27" max="34" width="10.5703125" style="802"/>
    <col min="35" max="256" width="10.5703125" style="793"/>
    <col min="257" max="264" width="0" style="793" hidden="1" customWidth="1"/>
    <col min="265" max="265" width="3.7109375" style="793" customWidth="1"/>
    <col min="266" max="266" width="3.85546875" style="793" customWidth="1"/>
    <col min="267" max="267" width="3.7109375" style="793" customWidth="1"/>
    <col min="268" max="268" width="12.7109375" style="793" customWidth="1"/>
    <col min="269" max="269" width="52.7109375" style="793" customWidth="1"/>
    <col min="270" max="273" width="0" style="793" hidden="1" customWidth="1"/>
    <col min="274" max="274" width="12.28515625" style="793" customWidth="1"/>
    <col min="275" max="275" width="6.42578125" style="793" customWidth="1"/>
    <col min="276" max="276" width="12.28515625" style="793" customWidth="1"/>
    <col min="277" max="277" width="0" style="793" hidden="1" customWidth="1"/>
    <col min="278" max="278" width="3.7109375" style="793" customWidth="1"/>
    <col min="279" max="279" width="11.140625" style="793" bestFit="1" customWidth="1"/>
    <col min="280" max="281" width="10.5703125" style="793"/>
    <col min="282" max="282" width="11.140625" style="793" customWidth="1"/>
    <col min="283" max="512" width="10.5703125" style="793"/>
    <col min="513" max="520" width="0" style="793" hidden="1" customWidth="1"/>
    <col min="521" max="521" width="3.7109375" style="793" customWidth="1"/>
    <col min="522" max="522" width="3.85546875" style="793" customWidth="1"/>
    <col min="523" max="523" width="3.7109375" style="793" customWidth="1"/>
    <col min="524" max="524" width="12.7109375" style="793" customWidth="1"/>
    <col min="525" max="525" width="52.7109375" style="793" customWidth="1"/>
    <col min="526" max="529" width="0" style="793" hidden="1" customWidth="1"/>
    <col min="530" max="530" width="12.28515625" style="793" customWidth="1"/>
    <col min="531" max="531" width="6.42578125" style="793" customWidth="1"/>
    <col min="532" max="532" width="12.28515625" style="793" customWidth="1"/>
    <col min="533" max="533" width="0" style="793" hidden="1" customWidth="1"/>
    <col min="534" max="534" width="3.7109375" style="793" customWidth="1"/>
    <col min="535" max="535" width="11.140625" style="793" bestFit="1" customWidth="1"/>
    <col min="536" max="537" width="10.5703125" style="793"/>
    <col min="538" max="538" width="11.140625" style="793" customWidth="1"/>
    <col min="539" max="768" width="10.5703125" style="793"/>
    <col min="769" max="776" width="0" style="793" hidden="1" customWidth="1"/>
    <col min="777" max="777" width="3.7109375" style="793" customWidth="1"/>
    <col min="778" max="778" width="3.85546875" style="793" customWidth="1"/>
    <col min="779" max="779" width="3.7109375" style="793" customWidth="1"/>
    <col min="780" max="780" width="12.7109375" style="793" customWidth="1"/>
    <col min="781" max="781" width="52.7109375" style="793" customWidth="1"/>
    <col min="782" max="785" width="0" style="793" hidden="1" customWidth="1"/>
    <col min="786" max="786" width="12.28515625" style="793" customWidth="1"/>
    <col min="787" max="787" width="6.42578125" style="793" customWidth="1"/>
    <col min="788" max="788" width="12.28515625" style="793" customWidth="1"/>
    <col min="789" max="789" width="0" style="793" hidden="1" customWidth="1"/>
    <col min="790" max="790" width="3.7109375" style="793" customWidth="1"/>
    <col min="791" max="791" width="11.140625" style="793" bestFit="1" customWidth="1"/>
    <col min="792" max="793" width="10.5703125" style="793"/>
    <col min="794" max="794" width="11.140625" style="793" customWidth="1"/>
    <col min="795" max="1024" width="10.5703125" style="793"/>
    <col min="1025" max="1032" width="0" style="793" hidden="1" customWidth="1"/>
    <col min="1033" max="1033" width="3.7109375" style="793" customWidth="1"/>
    <col min="1034" max="1034" width="3.85546875" style="793" customWidth="1"/>
    <col min="1035" max="1035" width="3.7109375" style="793" customWidth="1"/>
    <col min="1036" max="1036" width="12.7109375" style="793" customWidth="1"/>
    <col min="1037" max="1037" width="52.7109375" style="793" customWidth="1"/>
    <col min="1038" max="1041" width="0" style="793" hidden="1" customWidth="1"/>
    <col min="1042" max="1042" width="12.28515625" style="793" customWidth="1"/>
    <col min="1043" max="1043" width="6.42578125" style="793" customWidth="1"/>
    <col min="1044" max="1044" width="12.28515625" style="793" customWidth="1"/>
    <col min="1045" max="1045" width="0" style="793" hidden="1" customWidth="1"/>
    <col min="1046" max="1046" width="3.7109375" style="793" customWidth="1"/>
    <col min="1047" max="1047" width="11.140625" style="793" bestFit="1" customWidth="1"/>
    <col min="1048" max="1049" width="10.5703125" style="793"/>
    <col min="1050" max="1050" width="11.140625" style="793" customWidth="1"/>
    <col min="1051" max="1280" width="10.5703125" style="793"/>
    <col min="1281" max="1288" width="0" style="793" hidden="1" customWidth="1"/>
    <col min="1289" max="1289" width="3.7109375" style="793" customWidth="1"/>
    <col min="1290" max="1290" width="3.85546875" style="793" customWidth="1"/>
    <col min="1291" max="1291" width="3.7109375" style="793" customWidth="1"/>
    <col min="1292" max="1292" width="12.7109375" style="793" customWidth="1"/>
    <col min="1293" max="1293" width="52.7109375" style="793" customWidth="1"/>
    <col min="1294" max="1297" width="0" style="793" hidden="1" customWidth="1"/>
    <col min="1298" max="1298" width="12.28515625" style="793" customWidth="1"/>
    <col min="1299" max="1299" width="6.42578125" style="793" customWidth="1"/>
    <col min="1300" max="1300" width="12.28515625" style="793" customWidth="1"/>
    <col min="1301" max="1301" width="0" style="793" hidden="1" customWidth="1"/>
    <col min="1302" max="1302" width="3.7109375" style="793" customWidth="1"/>
    <col min="1303" max="1303" width="11.140625" style="793" bestFit="1" customWidth="1"/>
    <col min="1304" max="1305" width="10.5703125" style="793"/>
    <col min="1306" max="1306" width="11.140625" style="793" customWidth="1"/>
    <col min="1307" max="1536" width="10.5703125" style="793"/>
    <col min="1537" max="1544" width="0" style="793" hidden="1" customWidth="1"/>
    <col min="1545" max="1545" width="3.7109375" style="793" customWidth="1"/>
    <col min="1546" max="1546" width="3.85546875" style="793" customWidth="1"/>
    <col min="1547" max="1547" width="3.7109375" style="793" customWidth="1"/>
    <col min="1548" max="1548" width="12.7109375" style="793" customWidth="1"/>
    <col min="1549" max="1549" width="52.7109375" style="793" customWidth="1"/>
    <col min="1550" max="1553" width="0" style="793" hidden="1" customWidth="1"/>
    <col min="1554" max="1554" width="12.28515625" style="793" customWidth="1"/>
    <col min="1555" max="1555" width="6.42578125" style="793" customWidth="1"/>
    <col min="1556" max="1556" width="12.28515625" style="793" customWidth="1"/>
    <col min="1557" max="1557" width="0" style="793" hidden="1" customWidth="1"/>
    <col min="1558" max="1558" width="3.7109375" style="793" customWidth="1"/>
    <col min="1559" max="1559" width="11.140625" style="793" bestFit="1" customWidth="1"/>
    <col min="1560" max="1561" width="10.5703125" style="793"/>
    <col min="1562" max="1562" width="11.140625" style="793" customWidth="1"/>
    <col min="1563" max="1792" width="10.5703125" style="793"/>
    <col min="1793" max="1800" width="0" style="793" hidden="1" customWidth="1"/>
    <col min="1801" max="1801" width="3.7109375" style="793" customWidth="1"/>
    <col min="1802" max="1802" width="3.85546875" style="793" customWidth="1"/>
    <col min="1803" max="1803" width="3.7109375" style="793" customWidth="1"/>
    <col min="1804" max="1804" width="12.7109375" style="793" customWidth="1"/>
    <col min="1805" max="1805" width="52.7109375" style="793" customWidth="1"/>
    <col min="1806" max="1809" width="0" style="793" hidden="1" customWidth="1"/>
    <col min="1810" max="1810" width="12.28515625" style="793" customWidth="1"/>
    <col min="1811" max="1811" width="6.42578125" style="793" customWidth="1"/>
    <col min="1812" max="1812" width="12.28515625" style="793" customWidth="1"/>
    <col min="1813" max="1813" width="0" style="793" hidden="1" customWidth="1"/>
    <col min="1814" max="1814" width="3.7109375" style="793" customWidth="1"/>
    <col min="1815" max="1815" width="11.140625" style="793" bestFit="1" customWidth="1"/>
    <col min="1816" max="1817" width="10.5703125" style="793"/>
    <col min="1818" max="1818" width="11.140625" style="793" customWidth="1"/>
    <col min="1819" max="2048" width="10.5703125" style="793"/>
    <col min="2049" max="2056" width="0" style="793" hidden="1" customWidth="1"/>
    <col min="2057" max="2057" width="3.7109375" style="793" customWidth="1"/>
    <col min="2058" max="2058" width="3.85546875" style="793" customWidth="1"/>
    <col min="2059" max="2059" width="3.7109375" style="793" customWidth="1"/>
    <col min="2060" max="2060" width="12.7109375" style="793" customWidth="1"/>
    <col min="2061" max="2061" width="52.7109375" style="793" customWidth="1"/>
    <col min="2062" max="2065" width="0" style="793" hidden="1" customWidth="1"/>
    <col min="2066" max="2066" width="12.28515625" style="793" customWidth="1"/>
    <col min="2067" max="2067" width="6.42578125" style="793" customWidth="1"/>
    <col min="2068" max="2068" width="12.28515625" style="793" customWidth="1"/>
    <col min="2069" max="2069" width="0" style="793" hidden="1" customWidth="1"/>
    <col min="2070" max="2070" width="3.7109375" style="793" customWidth="1"/>
    <col min="2071" max="2071" width="11.140625" style="793" bestFit="1" customWidth="1"/>
    <col min="2072" max="2073" width="10.5703125" style="793"/>
    <col min="2074" max="2074" width="11.140625" style="793" customWidth="1"/>
    <col min="2075" max="2304" width="10.5703125" style="793"/>
    <col min="2305" max="2312" width="0" style="793" hidden="1" customWidth="1"/>
    <col min="2313" max="2313" width="3.7109375" style="793" customWidth="1"/>
    <col min="2314" max="2314" width="3.85546875" style="793" customWidth="1"/>
    <col min="2315" max="2315" width="3.7109375" style="793" customWidth="1"/>
    <col min="2316" max="2316" width="12.7109375" style="793" customWidth="1"/>
    <col min="2317" max="2317" width="52.7109375" style="793" customWidth="1"/>
    <col min="2318" max="2321" width="0" style="793" hidden="1" customWidth="1"/>
    <col min="2322" max="2322" width="12.28515625" style="793" customWidth="1"/>
    <col min="2323" max="2323" width="6.42578125" style="793" customWidth="1"/>
    <col min="2324" max="2324" width="12.28515625" style="793" customWidth="1"/>
    <col min="2325" max="2325" width="0" style="793" hidden="1" customWidth="1"/>
    <col min="2326" max="2326" width="3.7109375" style="793" customWidth="1"/>
    <col min="2327" max="2327" width="11.140625" style="793" bestFit="1" customWidth="1"/>
    <col min="2328" max="2329" width="10.5703125" style="793"/>
    <col min="2330" max="2330" width="11.140625" style="793" customWidth="1"/>
    <col min="2331" max="2560" width="10.5703125" style="793"/>
    <col min="2561" max="2568" width="0" style="793" hidden="1" customWidth="1"/>
    <col min="2569" max="2569" width="3.7109375" style="793" customWidth="1"/>
    <col min="2570" max="2570" width="3.85546875" style="793" customWidth="1"/>
    <col min="2571" max="2571" width="3.7109375" style="793" customWidth="1"/>
    <col min="2572" max="2572" width="12.7109375" style="793" customWidth="1"/>
    <col min="2573" max="2573" width="52.7109375" style="793" customWidth="1"/>
    <col min="2574" max="2577" width="0" style="793" hidden="1" customWidth="1"/>
    <col min="2578" max="2578" width="12.28515625" style="793" customWidth="1"/>
    <col min="2579" max="2579" width="6.42578125" style="793" customWidth="1"/>
    <col min="2580" max="2580" width="12.28515625" style="793" customWidth="1"/>
    <col min="2581" max="2581" width="0" style="793" hidden="1" customWidth="1"/>
    <col min="2582" max="2582" width="3.7109375" style="793" customWidth="1"/>
    <col min="2583" max="2583" width="11.140625" style="793" bestFit="1" customWidth="1"/>
    <col min="2584" max="2585" width="10.5703125" style="793"/>
    <col min="2586" max="2586" width="11.140625" style="793" customWidth="1"/>
    <col min="2587" max="2816" width="10.5703125" style="793"/>
    <col min="2817" max="2824" width="0" style="793" hidden="1" customWidth="1"/>
    <col min="2825" max="2825" width="3.7109375" style="793" customWidth="1"/>
    <col min="2826" max="2826" width="3.85546875" style="793" customWidth="1"/>
    <col min="2827" max="2827" width="3.7109375" style="793" customWidth="1"/>
    <col min="2828" max="2828" width="12.7109375" style="793" customWidth="1"/>
    <col min="2829" max="2829" width="52.7109375" style="793" customWidth="1"/>
    <col min="2830" max="2833" width="0" style="793" hidden="1" customWidth="1"/>
    <col min="2834" max="2834" width="12.28515625" style="793" customWidth="1"/>
    <col min="2835" max="2835" width="6.42578125" style="793" customWidth="1"/>
    <col min="2836" max="2836" width="12.28515625" style="793" customWidth="1"/>
    <col min="2837" max="2837" width="0" style="793" hidden="1" customWidth="1"/>
    <col min="2838" max="2838" width="3.7109375" style="793" customWidth="1"/>
    <col min="2839" max="2839" width="11.140625" style="793" bestFit="1" customWidth="1"/>
    <col min="2840" max="2841" width="10.5703125" style="793"/>
    <col min="2842" max="2842" width="11.140625" style="793" customWidth="1"/>
    <col min="2843" max="3072" width="10.5703125" style="793"/>
    <col min="3073" max="3080" width="0" style="793" hidden="1" customWidth="1"/>
    <col min="3081" max="3081" width="3.7109375" style="793" customWidth="1"/>
    <col min="3082" max="3082" width="3.85546875" style="793" customWidth="1"/>
    <col min="3083" max="3083" width="3.7109375" style="793" customWidth="1"/>
    <col min="3084" max="3084" width="12.7109375" style="793" customWidth="1"/>
    <col min="3085" max="3085" width="52.7109375" style="793" customWidth="1"/>
    <col min="3086" max="3089" width="0" style="793" hidden="1" customWidth="1"/>
    <col min="3090" max="3090" width="12.28515625" style="793" customWidth="1"/>
    <col min="3091" max="3091" width="6.42578125" style="793" customWidth="1"/>
    <col min="3092" max="3092" width="12.28515625" style="793" customWidth="1"/>
    <col min="3093" max="3093" width="0" style="793" hidden="1" customWidth="1"/>
    <col min="3094" max="3094" width="3.7109375" style="793" customWidth="1"/>
    <col min="3095" max="3095" width="11.140625" style="793" bestFit="1" customWidth="1"/>
    <col min="3096" max="3097" width="10.5703125" style="793"/>
    <col min="3098" max="3098" width="11.140625" style="793" customWidth="1"/>
    <col min="3099" max="3328" width="10.5703125" style="793"/>
    <col min="3329" max="3336" width="0" style="793" hidden="1" customWidth="1"/>
    <col min="3337" max="3337" width="3.7109375" style="793" customWidth="1"/>
    <col min="3338" max="3338" width="3.85546875" style="793" customWidth="1"/>
    <col min="3339" max="3339" width="3.7109375" style="793" customWidth="1"/>
    <col min="3340" max="3340" width="12.7109375" style="793" customWidth="1"/>
    <col min="3341" max="3341" width="52.7109375" style="793" customWidth="1"/>
    <col min="3342" max="3345" width="0" style="793" hidden="1" customWidth="1"/>
    <col min="3346" max="3346" width="12.28515625" style="793" customWidth="1"/>
    <col min="3347" max="3347" width="6.42578125" style="793" customWidth="1"/>
    <col min="3348" max="3348" width="12.28515625" style="793" customWidth="1"/>
    <col min="3349" max="3349" width="0" style="793" hidden="1" customWidth="1"/>
    <col min="3350" max="3350" width="3.7109375" style="793" customWidth="1"/>
    <col min="3351" max="3351" width="11.140625" style="793" bestFit="1" customWidth="1"/>
    <col min="3352" max="3353" width="10.5703125" style="793"/>
    <col min="3354" max="3354" width="11.140625" style="793" customWidth="1"/>
    <col min="3355" max="3584" width="10.5703125" style="793"/>
    <col min="3585" max="3592" width="0" style="793" hidden="1" customWidth="1"/>
    <col min="3593" max="3593" width="3.7109375" style="793" customWidth="1"/>
    <col min="3594" max="3594" width="3.85546875" style="793" customWidth="1"/>
    <col min="3595" max="3595" width="3.7109375" style="793" customWidth="1"/>
    <col min="3596" max="3596" width="12.7109375" style="793" customWidth="1"/>
    <col min="3597" max="3597" width="52.7109375" style="793" customWidth="1"/>
    <col min="3598" max="3601" width="0" style="793" hidden="1" customWidth="1"/>
    <col min="3602" max="3602" width="12.28515625" style="793" customWidth="1"/>
    <col min="3603" max="3603" width="6.42578125" style="793" customWidth="1"/>
    <col min="3604" max="3604" width="12.28515625" style="793" customWidth="1"/>
    <col min="3605" max="3605" width="0" style="793" hidden="1" customWidth="1"/>
    <col min="3606" max="3606" width="3.7109375" style="793" customWidth="1"/>
    <col min="3607" max="3607" width="11.140625" style="793" bestFit="1" customWidth="1"/>
    <col min="3608" max="3609" width="10.5703125" style="793"/>
    <col min="3610" max="3610" width="11.140625" style="793" customWidth="1"/>
    <col min="3611" max="3840" width="10.5703125" style="793"/>
    <col min="3841" max="3848" width="0" style="793" hidden="1" customWidth="1"/>
    <col min="3849" max="3849" width="3.7109375" style="793" customWidth="1"/>
    <col min="3850" max="3850" width="3.85546875" style="793" customWidth="1"/>
    <col min="3851" max="3851" width="3.7109375" style="793" customWidth="1"/>
    <col min="3852" max="3852" width="12.7109375" style="793" customWidth="1"/>
    <col min="3853" max="3853" width="52.7109375" style="793" customWidth="1"/>
    <col min="3854" max="3857" width="0" style="793" hidden="1" customWidth="1"/>
    <col min="3858" max="3858" width="12.28515625" style="793" customWidth="1"/>
    <col min="3859" max="3859" width="6.42578125" style="793" customWidth="1"/>
    <col min="3860" max="3860" width="12.28515625" style="793" customWidth="1"/>
    <col min="3861" max="3861" width="0" style="793" hidden="1" customWidth="1"/>
    <col min="3862" max="3862" width="3.7109375" style="793" customWidth="1"/>
    <col min="3863" max="3863" width="11.140625" style="793" bestFit="1" customWidth="1"/>
    <col min="3864" max="3865" width="10.5703125" style="793"/>
    <col min="3866" max="3866" width="11.140625" style="793" customWidth="1"/>
    <col min="3867" max="4096" width="10.5703125" style="793"/>
    <col min="4097" max="4104" width="0" style="793" hidden="1" customWidth="1"/>
    <col min="4105" max="4105" width="3.7109375" style="793" customWidth="1"/>
    <col min="4106" max="4106" width="3.85546875" style="793" customWidth="1"/>
    <col min="4107" max="4107" width="3.7109375" style="793" customWidth="1"/>
    <col min="4108" max="4108" width="12.7109375" style="793" customWidth="1"/>
    <col min="4109" max="4109" width="52.7109375" style="793" customWidth="1"/>
    <col min="4110" max="4113" width="0" style="793" hidden="1" customWidth="1"/>
    <col min="4114" max="4114" width="12.28515625" style="793" customWidth="1"/>
    <col min="4115" max="4115" width="6.42578125" style="793" customWidth="1"/>
    <col min="4116" max="4116" width="12.28515625" style="793" customWidth="1"/>
    <col min="4117" max="4117" width="0" style="793" hidden="1" customWidth="1"/>
    <col min="4118" max="4118" width="3.7109375" style="793" customWidth="1"/>
    <col min="4119" max="4119" width="11.140625" style="793" bestFit="1" customWidth="1"/>
    <col min="4120" max="4121" width="10.5703125" style="793"/>
    <col min="4122" max="4122" width="11.140625" style="793" customWidth="1"/>
    <col min="4123" max="4352" width="10.5703125" style="793"/>
    <col min="4353" max="4360" width="0" style="793" hidden="1" customWidth="1"/>
    <col min="4361" max="4361" width="3.7109375" style="793" customWidth="1"/>
    <col min="4362" max="4362" width="3.85546875" style="793" customWidth="1"/>
    <col min="4363" max="4363" width="3.7109375" style="793" customWidth="1"/>
    <col min="4364" max="4364" width="12.7109375" style="793" customWidth="1"/>
    <col min="4365" max="4365" width="52.7109375" style="793" customWidth="1"/>
    <col min="4366" max="4369" width="0" style="793" hidden="1" customWidth="1"/>
    <col min="4370" max="4370" width="12.28515625" style="793" customWidth="1"/>
    <col min="4371" max="4371" width="6.42578125" style="793" customWidth="1"/>
    <col min="4372" max="4372" width="12.28515625" style="793" customWidth="1"/>
    <col min="4373" max="4373" width="0" style="793" hidden="1" customWidth="1"/>
    <col min="4374" max="4374" width="3.7109375" style="793" customWidth="1"/>
    <col min="4375" max="4375" width="11.140625" style="793" bestFit="1" customWidth="1"/>
    <col min="4376" max="4377" width="10.5703125" style="793"/>
    <col min="4378" max="4378" width="11.140625" style="793" customWidth="1"/>
    <col min="4379" max="4608" width="10.5703125" style="793"/>
    <col min="4609" max="4616" width="0" style="793" hidden="1" customWidth="1"/>
    <col min="4617" max="4617" width="3.7109375" style="793" customWidth="1"/>
    <col min="4618" max="4618" width="3.85546875" style="793" customWidth="1"/>
    <col min="4619" max="4619" width="3.7109375" style="793" customWidth="1"/>
    <col min="4620" max="4620" width="12.7109375" style="793" customWidth="1"/>
    <col min="4621" max="4621" width="52.7109375" style="793" customWidth="1"/>
    <col min="4622" max="4625" width="0" style="793" hidden="1" customWidth="1"/>
    <col min="4626" max="4626" width="12.28515625" style="793" customWidth="1"/>
    <col min="4627" max="4627" width="6.42578125" style="793" customWidth="1"/>
    <col min="4628" max="4628" width="12.28515625" style="793" customWidth="1"/>
    <col min="4629" max="4629" width="0" style="793" hidden="1" customWidth="1"/>
    <col min="4630" max="4630" width="3.7109375" style="793" customWidth="1"/>
    <col min="4631" max="4631" width="11.140625" style="793" bestFit="1" customWidth="1"/>
    <col min="4632" max="4633" width="10.5703125" style="793"/>
    <col min="4634" max="4634" width="11.140625" style="793" customWidth="1"/>
    <col min="4635" max="4864" width="10.5703125" style="793"/>
    <col min="4865" max="4872" width="0" style="793" hidden="1" customWidth="1"/>
    <col min="4873" max="4873" width="3.7109375" style="793" customWidth="1"/>
    <col min="4874" max="4874" width="3.85546875" style="793" customWidth="1"/>
    <col min="4875" max="4875" width="3.7109375" style="793" customWidth="1"/>
    <col min="4876" max="4876" width="12.7109375" style="793" customWidth="1"/>
    <col min="4877" max="4877" width="52.7109375" style="793" customWidth="1"/>
    <col min="4878" max="4881" width="0" style="793" hidden="1" customWidth="1"/>
    <col min="4882" max="4882" width="12.28515625" style="793" customWidth="1"/>
    <col min="4883" max="4883" width="6.42578125" style="793" customWidth="1"/>
    <col min="4884" max="4884" width="12.28515625" style="793" customWidth="1"/>
    <col min="4885" max="4885" width="0" style="793" hidden="1" customWidth="1"/>
    <col min="4886" max="4886" width="3.7109375" style="793" customWidth="1"/>
    <col min="4887" max="4887" width="11.140625" style="793" bestFit="1" customWidth="1"/>
    <col min="4888" max="4889" width="10.5703125" style="793"/>
    <col min="4890" max="4890" width="11.140625" style="793" customWidth="1"/>
    <col min="4891" max="5120" width="10.5703125" style="793"/>
    <col min="5121" max="5128" width="0" style="793" hidden="1" customWidth="1"/>
    <col min="5129" max="5129" width="3.7109375" style="793" customWidth="1"/>
    <col min="5130" max="5130" width="3.85546875" style="793" customWidth="1"/>
    <col min="5131" max="5131" width="3.7109375" style="793" customWidth="1"/>
    <col min="5132" max="5132" width="12.7109375" style="793" customWidth="1"/>
    <col min="5133" max="5133" width="52.7109375" style="793" customWidth="1"/>
    <col min="5134" max="5137" width="0" style="793" hidden="1" customWidth="1"/>
    <col min="5138" max="5138" width="12.28515625" style="793" customWidth="1"/>
    <col min="5139" max="5139" width="6.42578125" style="793" customWidth="1"/>
    <col min="5140" max="5140" width="12.28515625" style="793" customWidth="1"/>
    <col min="5141" max="5141" width="0" style="793" hidden="1" customWidth="1"/>
    <col min="5142" max="5142" width="3.7109375" style="793" customWidth="1"/>
    <col min="5143" max="5143" width="11.140625" style="793" bestFit="1" customWidth="1"/>
    <col min="5144" max="5145" width="10.5703125" style="793"/>
    <col min="5146" max="5146" width="11.140625" style="793" customWidth="1"/>
    <col min="5147" max="5376" width="10.5703125" style="793"/>
    <col min="5377" max="5384" width="0" style="793" hidden="1" customWidth="1"/>
    <col min="5385" max="5385" width="3.7109375" style="793" customWidth="1"/>
    <col min="5386" max="5386" width="3.85546875" style="793" customWidth="1"/>
    <col min="5387" max="5387" width="3.7109375" style="793" customWidth="1"/>
    <col min="5388" max="5388" width="12.7109375" style="793" customWidth="1"/>
    <col min="5389" max="5389" width="52.7109375" style="793" customWidth="1"/>
    <col min="5390" max="5393" width="0" style="793" hidden="1" customWidth="1"/>
    <col min="5394" max="5394" width="12.28515625" style="793" customWidth="1"/>
    <col min="5395" max="5395" width="6.42578125" style="793" customWidth="1"/>
    <col min="5396" max="5396" width="12.28515625" style="793" customWidth="1"/>
    <col min="5397" max="5397" width="0" style="793" hidden="1" customWidth="1"/>
    <col min="5398" max="5398" width="3.7109375" style="793" customWidth="1"/>
    <col min="5399" max="5399" width="11.140625" style="793" bestFit="1" customWidth="1"/>
    <col min="5400" max="5401" width="10.5703125" style="793"/>
    <col min="5402" max="5402" width="11.140625" style="793" customWidth="1"/>
    <col min="5403" max="5632" width="10.5703125" style="793"/>
    <col min="5633" max="5640" width="0" style="793" hidden="1" customWidth="1"/>
    <col min="5641" max="5641" width="3.7109375" style="793" customWidth="1"/>
    <col min="5642" max="5642" width="3.85546875" style="793" customWidth="1"/>
    <col min="5643" max="5643" width="3.7109375" style="793" customWidth="1"/>
    <col min="5644" max="5644" width="12.7109375" style="793" customWidth="1"/>
    <col min="5645" max="5645" width="52.7109375" style="793" customWidth="1"/>
    <col min="5646" max="5649" width="0" style="793" hidden="1" customWidth="1"/>
    <col min="5650" max="5650" width="12.28515625" style="793" customWidth="1"/>
    <col min="5651" max="5651" width="6.42578125" style="793" customWidth="1"/>
    <col min="5652" max="5652" width="12.28515625" style="793" customWidth="1"/>
    <col min="5653" max="5653" width="0" style="793" hidden="1" customWidth="1"/>
    <col min="5654" max="5654" width="3.7109375" style="793" customWidth="1"/>
    <col min="5655" max="5655" width="11.140625" style="793" bestFit="1" customWidth="1"/>
    <col min="5656" max="5657" width="10.5703125" style="793"/>
    <col min="5658" max="5658" width="11.140625" style="793" customWidth="1"/>
    <col min="5659" max="5888" width="10.5703125" style="793"/>
    <col min="5889" max="5896" width="0" style="793" hidden="1" customWidth="1"/>
    <col min="5897" max="5897" width="3.7109375" style="793" customWidth="1"/>
    <col min="5898" max="5898" width="3.85546875" style="793" customWidth="1"/>
    <col min="5899" max="5899" width="3.7109375" style="793" customWidth="1"/>
    <col min="5900" max="5900" width="12.7109375" style="793" customWidth="1"/>
    <col min="5901" max="5901" width="52.7109375" style="793" customWidth="1"/>
    <col min="5902" max="5905" width="0" style="793" hidden="1" customWidth="1"/>
    <col min="5906" max="5906" width="12.28515625" style="793" customWidth="1"/>
    <col min="5907" max="5907" width="6.42578125" style="793" customWidth="1"/>
    <col min="5908" max="5908" width="12.28515625" style="793" customWidth="1"/>
    <col min="5909" max="5909" width="0" style="793" hidden="1" customWidth="1"/>
    <col min="5910" max="5910" width="3.7109375" style="793" customWidth="1"/>
    <col min="5911" max="5911" width="11.140625" style="793" bestFit="1" customWidth="1"/>
    <col min="5912" max="5913" width="10.5703125" style="793"/>
    <col min="5914" max="5914" width="11.140625" style="793" customWidth="1"/>
    <col min="5915" max="6144" width="10.5703125" style="793"/>
    <col min="6145" max="6152" width="0" style="793" hidden="1" customWidth="1"/>
    <col min="6153" max="6153" width="3.7109375" style="793" customWidth="1"/>
    <col min="6154" max="6154" width="3.85546875" style="793" customWidth="1"/>
    <col min="6155" max="6155" width="3.7109375" style="793" customWidth="1"/>
    <col min="6156" max="6156" width="12.7109375" style="793" customWidth="1"/>
    <col min="6157" max="6157" width="52.7109375" style="793" customWidth="1"/>
    <col min="6158" max="6161" width="0" style="793" hidden="1" customWidth="1"/>
    <col min="6162" max="6162" width="12.28515625" style="793" customWidth="1"/>
    <col min="6163" max="6163" width="6.42578125" style="793" customWidth="1"/>
    <col min="6164" max="6164" width="12.28515625" style="793" customWidth="1"/>
    <col min="6165" max="6165" width="0" style="793" hidden="1" customWidth="1"/>
    <col min="6166" max="6166" width="3.7109375" style="793" customWidth="1"/>
    <col min="6167" max="6167" width="11.140625" style="793" bestFit="1" customWidth="1"/>
    <col min="6168" max="6169" width="10.5703125" style="793"/>
    <col min="6170" max="6170" width="11.140625" style="793" customWidth="1"/>
    <col min="6171" max="6400" width="10.5703125" style="793"/>
    <col min="6401" max="6408" width="0" style="793" hidden="1" customWidth="1"/>
    <col min="6409" max="6409" width="3.7109375" style="793" customWidth="1"/>
    <col min="6410" max="6410" width="3.85546875" style="793" customWidth="1"/>
    <col min="6411" max="6411" width="3.7109375" style="793" customWidth="1"/>
    <col min="6412" max="6412" width="12.7109375" style="793" customWidth="1"/>
    <col min="6413" max="6413" width="52.7109375" style="793" customWidth="1"/>
    <col min="6414" max="6417" width="0" style="793" hidden="1" customWidth="1"/>
    <col min="6418" max="6418" width="12.28515625" style="793" customWidth="1"/>
    <col min="6419" max="6419" width="6.42578125" style="793" customWidth="1"/>
    <col min="6420" max="6420" width="12.28515625" style="793" customWidth="1"/>
    <col min="6421" max="6421" width="0" style="793" hidden="1" customWidth="1"/>
    <col min="6422" max="6422" width="3.7109375" style="793" customWidth="1"/>
    <col min="6423" max="6423" width="11.140625" style="793" bestFit="1" customWidth="1"/>
    <col min="6424" max="6425" width="10.5703125" style="793"/>
    <col min="6426" max="6426" width="11.140625" style="793" customWidth="1"/>
    <col min="6427" max="6656" width="10.5703125" style="793"/>
    <col min="6657" max="6664" width="0" style="793" hidden="1" customWidth="1"/>
    <col min="6665" max="6665" width="3.7109375" style="793" customWidth="1"/>
    <col min="6666" max="6666" width="3.85546875" style="793" customWidth="1"/>
    <col min="6667" max="6667" width="3.7109375" style="793" customWidth="1"/>
    <col min="6668" max="6668" width="12.7109375" style="793" customWidth="1"/>
    <col min="6669" max="6669" width="52.7109375" style="793" customWidth="1"/>
    <col min="6670" max="6673" width="0" style="793" hidden="1" customWidth="1"/>
    <col min="6674" max="6674" width="12.28515625" style="793" customWidth="1"/>
    <col min="6675" max="6675" width="6.42578125" style="793" customWidth="1"/>
    <col min="6676" max="6676" width="12.28515625" style="793" customWidth="1"/>
    <col min="6677" max="6677" width="0" style="793" hidden="1" customWidth="1"/>
    <col min="6678" max="6678" width="3.7109375" style="793" customWidth="1"/>
    <col min="6679" max="6679" width="11.140625" style="793" bestFit="1" customWidth="1"/>
    <col min="6680" max="6681" width="10.5703125" style="793"/>
    <col min="6682" max="6682" width="11.140625" style="793" customWidth="1"/>
    <col min="6683" max="6912" width="10.5703125" style="793"/>
    <col min="6913" max="6920" width="0" style="793" hidden="1" customWidth="1"/>
    <col min="6921" max="6921" width="3.7109375" style="793" customWidth="1"/>
    <col min="6922" max="6922" width="3.85546875" style="793" customWidth="1"/>
    <col min="6923" max="6923" width="3.7109375" style="793" customWidth="1"/>
    <col min="6924" max="6924" width="12.7109375" style="793" customWidth="1"/>
    <col min="6925" max="6925" width="52.7109375" style="793" customWidth="1"/>
    <col min="6926" max="6929" width="0" style="793" hidden="1" customWidth="1"/>
    <col min="6930" max="6930" width="12.28515625" style="793" customWidth="1"/>
    <col min="6931" max="6931" width="6.42578125" style="793" customWidth="1"/>
    <col min="6932" max="6932" width="12.28515625" style="793" customWidth="1"/>
    <col min="6933" max="6933" width="0" style="793" hidden="1" customWidth="1"/>
    <col min="6934" max="6934" width="3.7109375" style="793" customWidth="1"/>
    <col min="6935" max="6935" width="11.140625" style="793" bestFit="1" customWidth="1"/>
    <col min="6936" max="6937" width="10.5703125" style="793"/>
    <col min="6938" max="6938" width="11.140625" style="793" customWidth="1"/>
    <col min="6939" max="7168" width="10.5703125" style="793"/>
    <col min="7169" max="7176" width="0" style="793" hidden="1" customWidth="1"/>
    <col min="7177" max="7177" width="3.7109375" style="793" customWidth="1"/>
    <col min="7178" max="7178" width="3.85546875" style="793" customWidth="1"/>
    <col min="7179" max="7179" width="3.7109375" style="793" customWidth="1"/>
    <col min="7180" max="7180" width="12.7109375" style="793" customWidth="1"/>
    <col min="7181" max="7181" width="52.7109375" style="793" customWidth="1"/>
    <col min="7182" max="7185" width="0" style="793" hidden="1" customWidth="1"/>
    <col min="7186" max="7186" width="12.28515625" style="793" customWidth="1"/>
    <col min="7187" max="7187" width="6.42578125" style="793" customWidth="1"/>
    <col min="7188" max="7188" width="12.28515625" style="793" customWidth="1"/>
    <col min="7189" max="7189" width="0" style="793" hidden="1" customWidth="1"/>
    <col min="7190" max="7190" width="3.7109375" style="793" customWidth="1"/>
    <col min="7191" max="7191" width="11.140625" style="793" bestFit="1" customWidth="1"/>
    <col min="7192" max="7193" width="10.5703125" style="793"/>
    <col min="7194" max="7194" width="11.140625" style="793" customWidth="1"/>
    <col min="7195" max="7424" width="10.5703125" style="793"/>
    <col min="7425" max="7432" width="0" style="793" hidden="1" customWidth="1"/>
    <col min="7433" max="7433" width="3.7109375" style="793" customWidth="1"/>
    <col min="7434" max="7434" width="3.85546875" style="793" customWidth="1"/>
    <col min="7435" max="7435" width="3.7109375" style="793" customWidth="1"/>
    <col min="7436" max="7436" width="12.7109375" style="793" customWidth="1"/>
    <col min="7437" max="7437" width="52.7109375" style="793" customWidth="1"/>
    <col min="7438" max="7441" width="0" style="793" hidden="1" customWidth="1"/>
    <col min="7442" max="7442" width="12.28515625" style="793" customWidth="1"/>
    <col min="7443" max="7443" width="6.42578125" style="793" customWidth="1"/>
    <col min="7444" max="7444" width="12.28515625" style="793" customWidth="1"/>
    <col min="7445" max="7445" width="0" style="793" hidden="1" customWidth="1"/>
    <col min="7446" max="7446" width="3.7109375" style="793" customWidth="1"/>
    <col min="7447" max="7447" width="11.140625" style="793" bestFit="1" customWidth="1"/>
    <col min="7448" max="7449" width="10.5703125" style="793"/>
    <col min="7450" max="7450" width="11.140625" style="793" customWidth="1"/>
    <col min="7451" max="7680" width="10.5703125" style="793"/>
    <col min="7681" max="7688" width="0" style="793" hidden="1" customWidth="1"/>
    <col min="7689" max="7689" width="3.7109375" style="793" customWidth="1"/>
    <col min="7690" max="7690" width="3.85546875" style="793" customWidth="1"/>
    <col min="7691" max="7691" width="3.7109375" style="793" customWidth="1"/>
    <col min="7692" max="7692" width="12.7109375" style="793" customWidth="1"/>
    <col min="7693" max="7693" width="52.7109375" style="793" customWidth="1"/>
    <col min="7694" max="7697" width="0" style="793" hidden="1" customWidth="1"/>
    <col min="7698" max="7698" width="12.28515625" style="793" customWidth="1"/>
    <col min="7699" max="7699" width="6.42578125" style="793" customWidth="1"/>
    <col min="7700" max="7700" width="12.28515625" style="793" customWidth="1"/>
    <col min="7701" max="7701" width="0" style="793" hidden="1" customWidth="1"/>
    <col min="7702" max="7702" width="3.7109375" style="793" customWidth="1"/>
    <col min="7703" max="7703" width="11.140625" style="793" bestFit="1" customWidth="1"/>
    <col min="7704" max="7705" width="10.5703125" style="793"/>
    <col min="7706" max="7706" width="11.140625" style="793" customWidth="1"/>
    <col min="7707" max="7936" width="10.5703125" style="793"/>
    <col min="7937" max="7944" width="0" style="793" hidden="1" customWidth="1"/>
    <col min="7945" max="7945" width="3.7109375" style="793" customWidth="1"/>
    <col min="7946" max="7946" width="3.85546875" style="793" customWidth="1"/>
    <col min="7947" max="7947" width="3.7109375" style="793" customWidth="1"/>
    <col min="7948" max="7948" width="12.7109375" style="793" customWidth="1"/>
    <col min="7949" max="7949" width="52.7109375" style="793" customWidth="1"/>
    <col min="7950" max="7953" width="0" style="793" hidden="1" customWidth="1"/>
    <col min="7954" max="7954" width="12.28515625" style="793" customWidth="1"/>
    <col min="7955" max="7955" width="6.42578125" style="793" customWidth="1"/>
    <col min="7956" max="7956" width="12.28515625" style="793" customWidth="1"/>
    <col min="7957" max="7957" width="0" style="793" hidden="1" customWidth="1"/>
    <col min="7958" max="7958" width="3.7109375" style="793" customWidth="1"/>
    <col min="7959" max="7959" width="11.140625" style="793" bestFit="1" customWidth="1"/>
    <col min="7960" max="7961" width="10.5703125" style="793"/>
    <col min="7962" max="7962" width="11.140625" style="793" customWidth="1"/>
    <col min="7963" max="8192" width="10.5703125" style="793"/>
    <col min="8193" max="8200" width="0" style="793" hidden="1" customWidth="1"/>
    <col min="8201" max="8201" width="3.7109375" style="793" customWidth="1"/>
    <col min="8202" max="8202" width="3.85546875" style="793" customWidth="1"/>
    <col min="8203" max="8203" width="3.7109375" style="793" customWidth="1"/>
    <col min="8204" max="8204" width="12.7109375" style="793" customWidth="1"/>
    <col min="8205" max="8205" width="52.7109375" style="793" customWidth="1"/>
    <col min="8206" max="8209" width="0" style="793" hidden="1" customWidth="1"/>
    <col min="8210" max="8210" width="12.28515625" style="793" customWidth="1"/>
    <col min="8211" max="8211" width="6.42578125" style="793" customWidth="1"/>
    <col min="8212" max="8212" width="12.28515625" style="793" customWidth="1"/>
    <col min="8213" max="8213" width="0" style="793" hidden="1" customWidth="1"/>
    <col min="8214" max="8214" width="3.7109375" style="793" customWidth="1"/>
    <col min="8215" max="8215" width="11.140625" style="793" bestFit="1" customWidth="1"/>
    <col min="8216" max="8217" width="10.5703125" style="793"/>
    <col min="8218" max="8218" width="11.140625" style="793" customWidth="1"/>
    <col min="8219" max="8448" width="10.5703125" style="793"/>
    <col min="8449" max="8456" width="0" style="793" hidden="1" customWidth="1"/>
    <col min="8457" max="8457" width="3.7109375" style="793" customWidth="1"/>
    <col min="8458" max="8458" width="3.85546875" style="793" customWidth="1"/>
    <col min="8459" max="8459" width="3.7109375" style="793" customWidth="1"/>
    <col min="8460" max="8460" width="12.7109375" style="793" customWidth="1"/>
    <col min="8461" max="8461" width="52.7109375" style="793" customWidth="1"/>
    <col min="8462" max="8465" width="0" style="793" hidden="1" customWidth="1"/>
    <col min="8466" max="8466" width="12.28515625" style="793" customWidth="1"/>
    <col min="8467" max="8467" width="6.42578125" style="793" customWidth="1"/>
    <col min="8468" max="8468" width="12.28515625" style="793" customWidth="1"/>
    <col min="8469" max="8469" width="0" style="793" hidden="1" customWidth="1"/>
    <col min="8470" max="8470" width="3.7109375" style="793" customWidth="1"/>
    <col min="8471" max="8471" width="11.140625" style="793" bestFit="1" customWidth="1"/>
    <col min="8472" max="8473" width="10.5703125" style="793"/>
    <col min="8474" max="8474" width="11.140625" style="793" customWidth="1"/>
    <col min="8475" max="8704" width="10.5703125" style="793"/>
    <col min="8705" max="8712" width="0" style="793" hidden="1" customWidth="1"/>
    <col min="8713" max="8713" width="3.7109375" style="793" customWidth="1"/>
    <col min="8714" max="8714" width="3.85546875" style="793" customWidth="1"/>
    <col min="8715" max="8715" width="3.7109375" style="793" customWidth="1"/>
    <col min="8716" max="8716" width="12.7109375" style="793" customWidth="1"/>
    <col min="8717" max="8717" width="52.7109375" style="793" customWidth="1"/>
    <col min="8718" max="8721" width="0" style="793" hidden="1" customWidth="1"/>
    <col min="8722" max="8722" width="12.28515625" style="793" customWidth="1"/>
    <col min="8723" max="8723" width="6.42578125" style="793" customWidth="1"/>
    <col min="8724" max="8724" width="12.28515625" style="793" customWidth="1"/>
    <col min="8725" max="8725" width="0" style="793" hidden="1" customWidth="1"/>
    <col min="8726" max="8726" width="3.7109375" style="793" customWidth="1"/>
    <col min="8727" max="8727" width="11.140625" style="793" bestFit="1" customWidth="1"/>
    <col min="8728" max="8729" width="10.5703125" style="793"/>
    <col min="8730" max="8730" width="11.140625" style="793" customWidth="1"/>
    <col min="8731" max="8960" width="10.5703125" style="793"/>
    <col min="8961" max="8968" width="0" style="793" hidden="1" customWidth="1"/>
    <col min="8969" max="8969" width="3.7109375" style="793" customWidth="1"/>
    <col min="8970" max="8970" width="3.85546875" style="793" customWidth="1"/>
    <col min="8971" max="8971" width="3.7109375" style="793" customWidth="1"/>
    <col min="8972" max="8972" width="12.7109375" style="793" customWidth="1"/>
    <col min="8973" max="8973" width="52.7109375" style="793" customWidth="1"/>
    <col min="8974" max="8977" width="0" style="793" hidden="1" customWidth="1"/>
    <col min="8978" max="8978" width="12.28515625" style="793" customWidth="1"/>
    <col min="8979" max="8979" width="6.42578125" style="793" customWidth="1"/>
    <col min="8980" max="8980" width="12.28515625" style="793" customWidth="1"/>
    <col min="8981" max="8981" width="0" style="793" hidden="1" customWidth="1"/>
    <col min="8982" max="8982" width="3.7109375" style="793" customWidth="1"/>
    <col min="8983" max="8983" width="11.140625" style="793" bestFit="1" customWidth="1"/>
    <col min="8984" max="8985" width="10.5703125" style="793"/>
    <col min="8986" max="8986" width="11.140625" style="793" customWidth="1"/>
    <col min="8987" max="9216" width="10.5703125" style="793"/>
    <col min="9217" max="9224" width="0" style="793" hidden="1" customWidth="1"/>
    <col min="9225" max="9225" width="3.7109375" style="793" customWidth="1"/>
    <col min="9226" max="9226" width="3.85546875" style="793" customWidth="1"/>
    <col min="9227" max="9227" width="3.7109375" style="793" customWidth="1"/>
    <col min="9228" max="9228" width="12.7109375" style="793" customWidth="1"/>
    <col min="9229" max="9229" width="52.7109375" style="793" customWidth="1"/>
    <col min="9230" max="9233" width="0" style="793" hidden="1" customWidth="1"/>
    <col min="9234" max="9234" width="12.28515625" style="793" customWidth="1"/>
    <col min="9235" max="9235" width="6.42578125" style="793" customWidth="1"/>
    <col min="9236" max="9236" width="12.28515625" style="793" customWidth="1"/>
    <col min="9237" max="9237" width="0" style="793" hidden="1" customWidth="1"/>
    <col min="9238" max="9238" width="3.7109375" style="793" customWidth="1"/>
    <col min="9239" max="9239" width="11.140625" style="793" bestFit="1" customWidth="1"/>
    <col min="9240" max="9241" width="10.5703125" style="793"/>
    <col min="9242" max="9242" width="11.140625" style="793" customWidth="1"/>
    <col min="9243" max="9472" width="10.5703125" style="793"/>
    <col min="9473" max="9480" width="0" style="793" hidden="1" customWidth="1"/>
    <col min="9481" max="9481" width="3.7109375" style="793" customWidth="1"/>
    <col min="9482" max="9482" width="3.85546875" style="793" customWidth="1"/>
    <col min="9483" max="9483" width="3.7109375" style="793" customWidth="1"/>
    <col min="9484" max="9484" width="12.7109375" style="793" customWidth="1"/>
    <col min="9485" max="9485" width="52.7109375" style="793" customWidth="1"/>
    <col min="9486" max="9489" width="0" style="793" hidden="1" customWidth="1"/>
    <col min="9490" max="9490" width="12.28515625" style="793" customWidth="1"/>
    <col min="9491" max="9491" width="6.42578125" style="793" customWidth="1"/>
    <col min="9492" max="9492" width="12.28515625" style="793" customWidth="1"/>
    <col min="9493" max="9493" width="0" style="793" hidden="1" customWidth="1"/>
    <col min="9494" max="9494" width="3.7109375" style="793" customWidth="1"/>
    <col min="9495" max="9495" width="11.140625" style="793" bestFit="1" customWidth="1"/>
    <col min="9496" max="9497" width="10.5703125" style="793"/>
    <col min="9498" max="9498" width="11.140625" style="793" customWidth="1"/>
    <col min="9499" max="9728" width="10.5703125" style="793"/>
    <col min="9729" max="9736" width="0" style="793" hidden="1" customWidth="1"/>
    <col min="9737" max="9737" width="3.7109375" style="793" customWidth="1"/>
    <col min="9738" max="9738" width="3.85546875" style="793" customWidth="1"/>
    <col min="9739" max="9739" width="3.7109375" style="793" customWidth="1"/>
    <col min="9740" max="9740" width="12.7109375" style="793" customWidth="1"/>
    <col min="9741" max="9741" width="52.7109375" style="793" customWidth="1"/>
    <col min="9742" max="9745" width="0" style="793" hidden="1" customWidth="1"/>
    <col min="9746" max="9746" width="12.28515625" style="793" customWidth="1"/>
    <col min="9747" max="9747" width="6.42578125" style="793" customWidth="1"/>
    <col min="9748" max="9748" width="12.28515625" style="793" customWidth="1"/>
    <col min="9749" max="9749" width="0" style="793" hidden="1" customWidth="1"/>
    <col min="9750" max="9750" width="3.7109375" style="793" customWidth="1"/>
    <col min="9751" max="9751" width="11.140625" style="793" bestFit="1" customWidth="1"/>
    <col min="9752" max="9753" width="10.5703125" style="793"/>
    <col min="9754" max="9754" width="11.140625" style="793" customWidth="1"/>
    <col min="9755" max="9984" width="10.5703125" style="793"/>
    <col min="9985" max="9992" width="0" style="793" hidden="1" customWidth="1"/>
    <col min="9993" max="9993" width="3.7109375" style="793" customWidth="1"/>
    <col min="9994" max="9994" width="3.85546875" style="793" customWidth="1"/>
    <col min="9995" max="9995" width="3.7109375" style="793" customWidth="1"/>
    <col min="9996" max="9996" width="12.7109375" style="793" customWidth="1"/>
    <col min="9997" max="9997" width="52.7109375" style="793" customWidth="1"/>
    <col min="9998" max="10001" width="0" style="793" hidden="1" customWidth="1"/>
    <col min="10002" max="10002" width="12.28515625" style="793" customWidth="1"/>
    <col min="10003" max="10003" width="6.42578125" style="793" customWidth="1"/>
    <col min="10004" max="10004" width="12.28515625" style="793" customWidth="1"/>
    <col min="10005" max="10005" width="0" style="793" hidden="1" customWidth="1"/>
    <col min="10006" max="10006" width="3.7109375" style="793" customWidth="1"/>
    <col min="10007" max="10007" width="11.140625" style="793" bestFit="1" customWidth="1"/>
    <col min="10008" max="10009" width="10.5703125" style="793"/>
    <col min="10010" max="10010" width="11.140625" style="793" customWidth="1"/>
    <col min="10011" max="10240" width="10.5703125" style="793"/>
    <col min="10241" max="10248" width="0" style="793" hidden="1" customWidth="1"/>
    <col min="10249" max="10249" width="3.7109375" style="793" customWidth="1"/>
    <col min="10250" max="10250" width="3.85546875" style="793" customWidth="1"/>
    <col min="10251" max="10251" width="3.7109375" style="793" customWidth="1"/>
    <col min="10252" max="10252" width="12.7109375" style="793" customWidth="1"/>
    <col min="10253" max="10253" width="52.7109375" style="793" customWidth="1"/>
    <col min="10254" max="10257" width="0" style="793" hidden="1" customWidth="1"/>
    <col min="10258" max="10258" width="12.28515625" style="793" customWidth="1"/>
    <col min="10259" max="10259" width="6.42578125" style="793" customWidth="1"/>
    <col min="10260" max="10260" width="12.28515625" style="793" customWidth="1"/>
    <col min="10261" max="10261" width="0" style="793" hidden="1" customWidth="1"/>
    <col min="10262" max="10262" width="3.7109375" style="793" customWidth="1"/>
    <col min="10263" max="10263" width="11.140625" style="793" bestFit="1" customWidth="1"/>
    <col min="10264" max="10265" width="10.5703125" style="793"/>
    <col min="10266" max="10266" width="11.140625" style="793" customWidth="1"/>
    <col min="10267" max="10496" width="10.5703125" style="793"/>
    <col min="10497" max="10504" width="0" style="793" hidden="1" customWidth="1"/>
    <col min="10505" max="10505" width="3.7109375" style="793" customWidth="1"/>
    <col min="10506" max="10506" width="3.85546875" style="793" customWidth="1"/>
    <col min="10507" max="10507" width="3.7109375" style="793" customWidth="1"/>
    <col min="10508" max="10508" width="12.7109375" style="793" customWidth="1"/>
    <col min="10509" max="10509" width="52.7109375" style="793" customWidth="1"/>
    <col min="10510" max="10513" width="0" style="793" hidden="1" customWidth="1"/>
    <col min="10514" max="10514" width="12.28515625" style="793" customWidth="1"/>
    <col min="10515" max="10515" width="6.42578125" style="793" customWidth="1"/>
    <col min="10516" max="10516" width="12.28515625" style="793" customWidth="1"/>
    <col min="10517" max="10517" width="0" style="793" hidden="1" customWidth="1"/>
    <col min="10518" max="10518" width="3.7109375" style="793" customWidth="1"/>
    <col min="10519" max="10519" width="11.140625" style="793" bestFit="1" customWidth="1"/>
    <col min="10520" max="10521" width="10.5703125" style="793"/>
    <col min="10522" max="10522" width="11.140625" style="793" customWidth="1"/>
    <col min="10523" max="10752" width="10.5703125" style="793"/>
    <col min="10753" max="10760" width="0" style="793" hidden="1" customWidth="1"/>
    <col min="10761" max="10761" width="3.7109375" style="793" customWidth="1"/>
    <col min="10762" max="10762" width="3.85546875" style="793" customWidth="1"/>
    <col min="10763" max="10763" width="3.7109375" style="793" customWidth="1"/>
    <col min="10764" max="10764" width="12.7109375" style="793" customWidth="1"/>
    <col min="10765" max="10765" width="52.7109375" style="793" customWidth="1"/>
    <col min="10766" max="10769" width="0" style="793" hidden="1" customWidth="1"/>
    <col min="10770" max="10770" width="12.28515625" style="793" customWidth="1"/>
    <col min="10771" max="10771" width="6.42578125" style="793" customWidth="1"/>
    <col min="10772" max="10772" width="12.28515625" style="793" customWidth="1"/>
    <col min="10773" max="10773" width="0" style="793" hidden="1" customWidth="1"/>
    <col min="10774" max="10774" width="3.7109375" style="793" customWidth="1"/>
    <col min="10775" max="10775" width="11.140625" style="793" bestFit="1" customWidth="1"/>
    <col min="10776" max="10777" width="10.5703125" style="793"/>
    <col min="10778" max="10778" width="11.140625" style="793" customWidth="1"/>
    <col min="10779" max="11008" width="10.5703125" style="793"/>
    <col min="11009" max="11016" width="0" style="793" hidden="1" customWidth="1"/>
    <col min="11017" max="11017" width="3.7109375" style="793" customWidth="1"/>
    <col min="11018" max="11018" width="3.85546875" style="793" customWidth="1"/>
    <col min="11019" max="11019" width="3.7109375" style="793" customWidth="1"/>
    <col min="11020" max="11020" width="12.7109375" style="793" customWidth="1"/>
    <col min="11021" max="11021" width="52.7109375" style="793" customWidth="1"/>
    <col min="11022" max="11025" width="0" style="793" hidden="1" customWidth="1"/>
    <col min="11026" max="11026" width="12.28515625" style="793" customWidth="1"/>
    <col min="11027" max="11027" width="6.42578125" style="793" customWidth="1"/>
    <col min="11028" max="11028" width="12.28515625" style="793" customWidth="1"/>
    <col min="11029" max="11029" width="0" style="793" hidden="1" customWidth="1"/>
    <col min="11030" max="11030" width="3.7109375" style="793" customWidth="1"/>
    <col min="11031" max="11031" width="11.140625" style="793" bestFit="1" customWidth="1"/>
    <col min="11032" max="11033" width="10.5703125" style="793"/>
    <col min="11034" max="11034" width="11.140625" style="793" customWidth="1"/>
    <col min="11035" max="11264" width="10.5703125" style="793"/>
    <col min="11265" max="11272" width="0" style="793" hidden="1" customWidth="1"/>
    <col min="11273" max="11273" width="3.7109375" style="793" customWidth="1"/>
    <col min="11274" max="11274" width="3.85546875" style="793" customWidth="1"/>
    <col min="11275" max="11275" width="3.7109375" style="793" customWidth="1"/>
    <col min="11276" max="11276" width="12.7109375" style="793" customWidth="1"/>
    <col min="11277" max="11277" width="52.7109375" style="793" customWidth="1"/>
    <col min="11278" max="11281" width="0" style="793" hidden="1" customWidth="1"/>
    <col min="11282" max="11282" width="12.28515625" style="793" customWidth="1"/>
    <col min="11283" max="11283" width="6.42578125" style="793" customWidth="1"/>
    <col min="11284" max="11284" width="12.28515625" style="793" customWidth="1"/>
    <col min="11285" max="11285" width="0" style="793" hidden="1" customWidth="1"/>
    <col min="11286" max="11286" width="3.7109375" style="793" customWidth="1"/>
    <col min="11287" max="11287" width="11.140625" style="793" bestFit="1" customWidth="1"/>
    <col min="11288" max="11289" width="10.5703125" style="793"/>
    <col min="11290" max="11290" width="11.140625" style="793" customWidth="1"/>
    <col min="11291" max="11520" width="10.5703125" style="793"/>
    <col min="11521" max="11528" width="0" style="793" hidden="1" customWidth="1"/>
    <col min="11529" max="11529" width="3.7109375" style="793" customWidth="1"/>
    <col min="11530" max="11530" width="3.85546875" style="793" customWidth="1"/>
    <col min="11531" max="11531" width="3.7109375" style="793" customWidth="1"/>
    <col min="11532" max="11532" width="12.7109375" style="793" customWidth="1"/>
    <col min="11533" max="11533" width="52.7109375" style="793" customWidth="1"/>
    <col min="11534" max="11537" width="0" style="793" hidden="1" customWidth="1"/>
    <col min="11538" max="11538" width="12.28515625" style="793" customWidth="1"/>
    <col min="11539" max="11539" width="6.42578125" style="793" customWidth="1"/>
    <col min="11540" max="11540" width="12.28515625" style="793" customWidth="1"/>
    <col min="11541" max="11541" width="0" style="793" hidden="1" customWidth="1"/>
    <col min="11542" max="11542" width="3.7109375" style="793" customWidth="1"/>
    <col min="11543" max="11543" width="11.140625" style="793" bestFit="1" customWidth="1"/>
    <col min="11544" max="11545" width="10.5703125" style="793"/>
    <col min="11546" max="11546" width="11.140625" style="793" customWidth="1"/>
    <col min="11547" max="11776" width="10.5703125" style="793"/>
    <col min="11777" max="11784" width="0" style="793" hidden="1" customWidth="1"/>
    <col min="11785" max="11785" width="3.7109375" style="793" customWidth="1"/>
    <col min="11786" max="11786" width="3.85546875" style="793" customWidth="1"/>
    <col min="11787" max="11787" width="3.7109375" style="793" customWidth="1"/>
    <col min="11788" max="11788" width="12.7109375" style="793" customWidth="1"/>
    <col min="11789" max="11789" width="52.7109375" style="793" customWidth="1"/>
    <col min="11790" max="11793" width="0" style="793" hidden="1" customWidth="1"/>
    <col min="11794" max="11794" width="12.28515625" style="793" customWidth="1"/>
    <col min="11795" max="11795" width="6.42578125" style="793" customWidth="1"/>
    <col min="11796" max="11796" width="12.28515625" style="793" customWidth="1"/>
    <col min="11797" max="11797" width="0" style="793" hidden="1" customWidth="1"/>
    <col min="11798" max="11798" width="3.7109375" style="793" customWidth="1"/>
    <col min="11799" max="11799" width="11.140625" style="793" bestFit="1" customWidth="1"/>
    <col min="11800" max="11801" width="10.5703125" style="793"/>
    <col min="11802" max="11802" width="11.140625" style="793" customWidth="1"/>
    <col min="11803" max="12032" width="10.5703125" style="793"/>
    <col min="12033" max="12040" width="0" style="793" hidden="1" customWidth="1"/>
    <col min="12041" max="12041" width="3.7109375" style="793" customWidth="1"/>
    <col min="12042" max="12042" width="3.85546875" style="793" customWidth="1"/>
    <col min="12043" max="12043" width="3.7109375" style="793" customWidth="1"/>
    <col min="12044" max="12044" width="12.7109375" style="793" customWidth="1"/>
    <col min="12045" max="12045" width="52.7109375" style="793" customWidth="1"/>
    <col min="12046" max="12049" width="0" style="793" hidden="1" customWidth="1"/>
    <col min="12050" max="12050" width="12.28515625" style="793" customWidth="1"/>
    <col min="12051" max="12051" width="6.42578125" style="793" customWidth="1"/>
    <col min="12052" max="12052" width="12.28515625" style="793" customWidth="1"/>
    <col min="12053" max="12053" width="0" style="793" hidden="1" customWidth="1"/>
    <col min="12054" max="12054" width="3.7109375" style="793" customWidth="1"/>
    <col min="12055" max="12055" width="11.140625" style="793" bestFit="1" customWidth="1"/>
    <col min="12056" max="12057" width="10.5703125" style="793"/>
    <col min="12058" max="12058" width="11.140625" style="793" customWidth="1"/>
    <col min="12059" max="12288" width="10.5703125" style="793"/>
    <col min="12289" max="12296" width="0" style="793" hidden="1" customWidth="1"/>
    <col min="12297" max="12297" width="3.7109375" style="793" customWidth="1"/>
    <col min="12298" max="12298" width="3.85546875" style="793" customWidth="1"/>
    <col min="12299" max="12299" width="3.7109375" style="793" customWidth="1"/>
    <col min="12300" max="12300" width="12.7109375" style="793" customWidth="1"/>
    <col min="12301" max="12301" width="52.7109375" style="793" customWidth="1"/>
    <col min="12302" max="12305" width="0" style="793" hidden="1" customWidth="1"/>
    <col min="12306" max="12306" width="12.28515625" style="793" customWidth="1"/>
    <col min="12307" max="12307" width="6.42578125" style="793" customWidth="1"/>
    <col min="12308" max="12308" width="12.28515625" style="793" customWidth="1"/>
    <col min="12309" max="12309" width="0" style="793" hidden="1" customWidth="1"/>
    <col min="12310" max="12310" width="3.7109375" style="793" customWidth="1"/>
    <col min="12311" max="12311" width="11.140625" style="793" bestFit="1" customWidth="1"/>
    <col min="12312" max="12313" width="10.5703125" style="793"/>
    <col min="12314" max="12314" width="11.140625" style="793" customWidth="1"/>
    <col min="12315" max="12544" width="10.5703125" style="793"/>
    <col min="12545" max="12552" width="0" style="793" hidden="1" customWidth="1"/>
    <col min="12553" max="12553" width="3.7109375" style="793" customWidth="1"/>
    <col min="12554" max="12554" width="3.85546875" style="793" customWidth="1"/>
    <col min="12555" max="12555" width="3.7109375" style="793" customWidth="1"/>
    <col min="12556" max="12556" width="12.7109375" style="793" customWidth="1"/>
    <col min="12557" max="12557" width="52.7109375" style="793" customWidth="1"/>
    <col min="12558" max="12561" width="0" style="793" hidden="1" customWidth="1"/>
    <col min="12562" max="12562" width="12.28515625" style="793" customWidth="1"/>
    <col min="12563" max="12563" width="6.42578125" style="793" customWidth="1"/>
    <col min="12564" max="12564" width="12.28515625" style="793" customWidth="1"/>
    <col min="12565" max="12565" width="0" style="793" hidden="1" customWidth="1"/>
    <col min="12566" max="12566" width="3.7109375" style="793" customWidth="1"/>
    <col min="12567" max="12567" width="11.140625" style="793" bestFit="1" customWidth="1"/>
    <col min="12568" max="12569" width="10.5703125" style="793"/>
    <col min="12570" max="12570" width="11.140625" style="793" customWidth="1"/>
    <col min="12571" max="12800" width="10.5703125" style="793"/>
    <col min="12801" max="12808" width="0" style="793" hidden="1" customWidth="1"/>
    <col min="12809" max="12809" width="3.7109375" style="793" customWidth="1"/>
    <col min="12810" max="12810" width="3.85546875" style="793" customWidth="1"/>
    <col min="12811" max="12811" width="3.7109375" style="793" customWidth="1"/>
    <col min="12812" max="12812" width="12.7109375" style="793" customWidth="1"/>
    <col min="12813" max="12813" width="52.7109375" style="793" customWidth="1"/>
    <col min="12814" max="12817" width="0" style="793" hidden="1" customWidth="1"/>
    <col min="12818" max="12818" width="12.28515625" style="793" customWidth="1"/>
    <col min="12819" max="12819" width="6.42578125" style="793" customWidth="1"/>
    <col min="12820" max="12820" width="12.28515625" style="793" customWidth="1"/>
    <col min="12821" max="12821" width="0" style="793" hidden="1" customWidth="1"/>
    <col min="12822" max="12822" width="3.7109375" style="793" customWidth="1"/>
    <col min="12823" max="12823" width="11.140625" style="793" bestFit="1" customWidth="1"/>
    <col min="12824" max="12825" width="10.5703125" style="793"/>
    <col min="12826" max="12826" width="11.140625" style="793" customWidth="1"/>
    <col min="12827" max="13056" width="10.5703125" style="793"/>
    <col min="13057" max="13064" width="0" style="793" hidden="1" customWidth="1"/>
    <col min="13065" max="13065" width="3.7109375" style="793" customWidth="1"/>
    <col min="13066" max="13066" width="3.85546875" style="793" customWidth="1"/>
    <col min="13067" max="13067" width="3.7109375" style="793" customWidth="1"/>
    <col min="13068" max="13068" width="12.7109375" style="793" customWidth="1"/>
    <col min="13069" max="13069" width="52.7109375" style="793" customWidth="1"/>
    <col min="13070" max="13073" width="0" style="793" hidden="1" customWidth="1"/>
    <col min="13074" max="13074" width="12.28515625" style="793" customWidth="1"/>
    <col min="13075" max="13075" width="6.42578125" style="793" customWidth="1"/>
    <col min="13076" max="13076" width="12.28515625" style="793" customWidth="1"/>
    <col min="13077" max="13077" width="0" style="793" hidden="1" customWidth="1"/>
    <col min="13078" max="13078" width="3.7109375" style="793" customWidth="1"/>
    <col min="13079" max="13079" width="11.140625" style="793" bestFit="1" customWidth="1"/>
    <col min="13080" max="13081" width="10.5703125" style="793"/>
    <col min="13082" max="13082" width="11.140625" style="793" customWidth="1"/>
    <col min="13083" max="13312" width="10.5703125" style="793"/>
    <col min="13313" max="13320" width="0" style="793" hidden="1" customWidth="1"/>
    <col min="13321" max="13321" width="3.7109375" style="793" customWidth="1"/>
    <col min="13322" max="13322" width="3.85546875" style="793" customWidth="1"/>
    <col min="13323" max="13323" width="3.7109375" style="793" customWidth="1"/>
    <col min="13324" max="13324" width="12.7109375" style="793" customWidth="1"/>
    <col min="13325" max="13325" width="52.7109375" style="793" customWidth="1"/>
    <col min="13326" max="13329" width="0" style="793" hidden="1" customWidth="1"/>
    <col min="13330" max="13330" width="12.28515625" style="793" customWidth="1"/>
    <col min="13331" max="13331" width="6.42578125" style="793" customWidth="1"/>
    <col min="13332" max="13332" width="12.28515625" style="793" customWidth="1"/>
    <col min="13333" max="13333" width="0" style="793" hidden="1" customWidth="1"/>
    <col min="13334" max="13334" width="3.7109375" style="793" customWidth="1"/>
    <col min="13335" max="13335" width="11.140625" style="793" bestFit="1" customWidth="1"/>
    <col min="13336" max="13337" width="10.5703125" style="793"/>
    <col min="13338" max="13338" width="11.140625" style="793" customWidth="1"/>
    <col min="13339" max="13568" width="10.5703125" style="793"/>
    <col min="13569" max="13576" width="0" style="793" hidden="1" customWidth="1"/>
    <col min="13577" max="13577" width="3.7109375" style="793" customWidth="1"/>
    <col min="13578" max="13578" width="3.85546875" style="793" customWidth="1"/>
    <col min="13579" max="13579" width="3.7109375" style="793" customWidth="1"/>
    <col min="13580" max="13580" width="12.7109375" style="793" customWidth="1"/>
    <col min="13581" max="13581" width="52.7109375" style="793" customWidth="1"/>
    <col min="13582" max="13585" width="0" style="793" hidden="1" customWidth="1"/>
    <col min="13586" max="13586" width="12.28515625" style="793" customWidth="1"/>
    <col min="13587" max="13587" width="6.42578125" style="793" customWidth="1"/>
    <col min="13588" max="13588" width="12.28515625" style="793" customWidth="1"/>
    <col min="13589" max="13589" width="0" style="793" hidden="1" customWidth="1"/>
    <col min="13590" max="13590" width="3.7109375" style="793" customWidth="1"/>
    <col min="13591" max="13591" width="11.140625" style="793" bestFit="1" customWidth="1"/>
    <col min="13592" max="13593" width="10.5703125" style="793"/>
    <col min="13594" max="13594" width="11.140625" style="793" customWidth="1"/>
    <col min="13595" max="13824" width="10.5703125" style="793"/>
    <col min="13825" max="13832" width="0" style="793" hidden="1" customWidth="1"/>
    <col min="13833" max="13833" width="3.7109375" style="793" customWidth="1"/>
    <col min="13834" max="13834" width="3.85546875" style="793" customWidth="1"/>
    <col min="13835" max="13835" width="3.7109375" style="793" customWidth="1"/>
    <col min="13836" max="13836" width="12.7109375" style="793" customWidth="1"/>
    <col min="13837" max="13837" width="52.7109375" style="793" customWidth="1"/>
    <col min="13838" max="13841" width="0" style="793" hidden="1" customWidth="1"/>
    <col min="13842" max="13842" width="12.28515625" style="793" customWidth="1"/>
    <col min="13843" max="13843" width="6.42578125" style="793" customWidth="1"/>
    <col min="13844" max="13844" width="12.28515625" style="793" customWidth="1"/>
    <col min="13845" max="13845" width="0" style="793" hidden="1" customWidth="1"/>
    <col min="13846" max="13846" width="3.7109375" style="793" customWidth="1"/>
    <col min="13847" max="13847" width="11.140625" style="793" bestFit="1" customWidth="1"/>
    <col min="13848" max="13849" width="10.5703125" style="793"/>
    <col min="13850" max="13850" width="11.140625" style="793" customWidth="1"/>
    <col min="13851" max="14080" width="10.5703125" style="793"/>
    <col min="14081" max="14088" width="0" style="793" hidden="1" customWidth="1"/>
    <col min="14089" max="14089" width="3.7109375" style="793" customWidth="1"/>
    <col min="14090" max="14090" width="3.85546875" style="793" customWidth="1"/>
    <col min="14091" max="14091" width="3.7109375" style="793" customWidth="1"/>
    <col min="14092" max="14092" width="12.7109375" style="793" customWidth="1"/>
    <col min="14093" max="14093" width="52.7109375" style="793" customWidth="1"/>
    <col min="14094" max="14097" width="0" style="793" hidden="1" customWidth="1"/>
    <col min="14098" max="14098" width="12.28515625" style="793" customWidth="1"/>
    <col min="14099" max="14099" width="6.42578125" style="793" customWidth="1"/>
    <col min="14100" max="14100" width="12.28515625" style="793" customWidth="1"/>
    <col min="14101" max="14101" width="0" style="793" hidden="1" customWidth="1"/>
    <col min="14102" max="14102" width="3.7109375" style="793" customWidth="1"/>
    <col min="14103" max="14103" width="11.140625" style="793" bestFit="1" customWidth="1"/>
    <col min="14104" max="14105" width="10.5703125" style="793"/>
    <col min="14106" max="14106" width="11.140625" style="793" customWidth="1"/>
    <col min="14107" max="14336" width="10.5703125" style="793"/>
    <col min="14337" max="14344" width="0" style="793" hidden="1" customWidth="1"/>
    <col min="14345" max="14345" width="3.7109375" style="793" customWidth="1"/>
    <col min="14346" max="14346" width="3.85546875" style="793" customWidth="1"/>
    <col min="14347" max="14347" width="3.7109375" style="793" customWidth="1"/>
    <col min="14348" max="14348" width="12.7109375" style="793" customWidth="1"/>
    <col min="14349" max="14349" width="52.7109375" style="793" customWidth="1"/>
    <col min="14350" max="14353" width="0" style="793" hidden="1" customWidth="1"/>
    <col min="14354" max="14354" width="12.28515625" style="793" customWidth="1"/>
    <col min="14355" max="14355" width="6.42578125" style="793" customWidth="1"/>
    <col min="14356" max="14356" width="12.28515625" style="793" customWidth="1"/>
    <col min="14357" max="14357" width="0" style="793" hidden="1" customWidth="1"/>
    <col min="14358" max="14358" width="3.7109375" style="793" customWidth="1"/>
    <col min="14359" max="14359" width="11.140625" style="793" bestFit="1" customWidth="1"/>
    <col min="14360" max="14361" width="10.5703125" style="793"/>
    <col min="14362" max="14362" width="11.140625" style="793" customWidth="1"/>
    <col min="14363" max="14592" width="10.5703125" style="793"/>
    <col min="14593" max="14600" width="0" style="793" hidden="1" customWidth="1"/>
    <col min="14601" max="14601" width="3.7109375" style="793" customWidth="1"/>
    <col min="14602" max="14602" width="3.85546875" style="793" customWidth="1"/>
    <col min="14603" max="14603" width="3.7109375" style="793" customWidth="1"/>
    <col min="14604" max="14604" width="12.7109375" style="793" customWidth="1"/>
    <col min="14605" max="14605" width="52.7109375" style="793" customWidth="1"/>
    <col min="14606" max="14609" width="0" style="793" hidden="1" customWidth="1"/>
    <col min="14610" max="14610" width="12.28515625" style="793" customWidth="1"/>
    <col min="14611" max="14611" width="6.42578125" style="793" customWidth="1"/>
    <col min="14612" max="14612" width="12.28515625" style="793" customWidth="1"/>
    <col min="14613" max="14613" width="0" style="793" hidden="1" customWidth="1"/>
    <col min="14614" max="14614" width="3.7109375" style="793" customWidth="1"/>
    <col min="14615" max="14615" width="11.140625" style="793" bestFit="1" customWidth="1"/>
    <col min="14616" max="14617" width="10.5703125" style="793"/>
    <col min="14618" max="14618" width="11.140625" style="793" customWidth="1"/>
    <col min="14619" max="14848" width="10.5703125" style="793"/>
    <col min="14849" max="14856" width="0" style="793" hidden="1" customWidth="1"/>
    <col min="14857" max="14857" width="3.7109375" style="793" customWidth="1"/>
    <col min="14858" max="14858" width="3.85546875" style="793" customWidth="1"/>
    <col min="14859" max="14859" width="3.7109375" style="793" customWidth="1"/>
    <col min="14860" max="14860" width="12.7109375" style="793" customWidth="1"/>
    <col min="14861" max="14861" width="52.7109375" style="793" customWidth="1"/>
    <col min="14862" max="14865" width="0" style="793" hidden="1" customWidth="1"/>
    <col min="14866" max="14866" width="12.28515625" style="793" customWidth="1"/>
    <col min="14867" max="14867" width="6.42578125" style="793" customWidth="1"/>
    <col min="14868" max="14868" width="12.28515625" style="793" customWidth="1"/>
    <col min="14869" max="14869" width="0" style="793" hidden="1" customWidth="1"/>
    <col min="14870" max="14870" width="3.7109375" style="793" customWidth="1"/>
    <col min="14871" max="14871" width="11.140625" style="793" bestFit="1" customWidth="1"/>
    <col min="14872" max="14873" width="10.5703125" style="793"/>
    <col min="14874" max="14874" width="11.140625" style="793" customWidth="1"/>
    <col min="14875" max="15104" width="10.5703125" style="793"/>
    <col min="15105" max="15112" width="0" style="793" hidden="1" customWidth="1"/>
    <col min="15113" max="15113" width="3.7109375" style="793" customWidth="1"/>
    <col min="15114" max="15114" width="3.85546875" style="793" customWidth="1"/>
    <col min="15115" max="15115" width="3.7109375" style="793" customWidth="1"/>
    <col min="15116" max="15116" width="12.7109375" style="793" customWidth="1"/>
    <col min="15117" max="15117" width="52.7109375" style="793" customWidth="1"/>
    <col min="15118" max="15121" width="0" style="793" hidden="1" customWidth="1"/>
    <col min="15122" max="15122" width="12.28515625" style="793" customWidth="1"/>
    <col min="15123" max="15123" width="6.42578125" style="793" customWidth="1"/>
    <col min="15124" max="15124" width="12.28515625" style="793" customWidth="1"/>
    <col min="15125" max="15125" width="0" style="793" hidden="1" customWidth="1"/>
    <col min="15126" max="15126" width="3.7109375" style="793" customWidth="1"/>
    <col min="15127" max="15127" width="11.140625" style="793" bestFit="1" customWidth="1"/>
    <col min="15128" max="15129" width="10.5703125" style="793"/>
    <col min="15130" max="15130" width="11.140625" style="793" customWidth="1"/>
    <col min="15131" max="15360" width="10.5703125" style="793"/>
    <col min="15361" max="15368" width="0" style="793" hidden="1" customWidth="1"/>
    <col min="15369" max="15369" width="3.7109375" style="793" customWidth="1"/>
    <col min="15370" max="15370" width="3.85546875" style="793" customWidth="1"/>
    <col min="15371" max="15371" width="3.7109375" style="793" customWidth="1"/>
    <col min="15372" max="15372" width="12.7109375" style="793" customWidth="1"/>
    <col min="15373" max="15373" width="52.7109375" style="793" customWidth="1"/>
    <col min="15374" max="15377" width="0" style="793" hidden="1" customWidth="1"/>
    <col min="15378" max="15378" width="12.28515625" style="793" customWidth="1"/>
    <col min="15379" max="15379" width="6.42578125" style="793" customWidth="1"/>
    <col min="15380" max="15380" width="12.28515625" style="793" customWidth="1"/>
    <col min="15381" max="15381" width="0" style="793" hidden="1" customWidth="1"/>
    <col min="15382" max="15382" width="3.7109375" style="793" customWidth="1"/>
    <col min="15383" max="15383" width="11.140625" style="793" bestFit="1" customWidth="1"/>
    <col min="15384" max="15385" width="10.5703125" style="793"/>
    <col min="15386" max="15386" width="11.140625" style="793" customWidth="1"/>
    <col min="15387" max="15616" width="10.5703125" style="793"/>
    <col min="15617" max="15624" width="0" style="793" hidden="1" customWidth="1"/>
    <col min="15625" max="15625" width="3.7109375" style="793" customWidth="1"/>
    <col min="15626" max="15626" width="3.85546875" style="793" customWidth="1"/>
    <col min="15627" max="15627" width="3.7109375" style="793" customWidth="1"/>
    <col min="15628" max="15628" width="12.7109375" style="793" customWidth="1"/>
    <col min="15629" max="15629" width="52.7109375" style="793" customWidth="1"/>
    <col min="15630" max="15633" width="0" style="793" hidden="1" customWidth="1"/>
    <col min="15634" max="15634" width="12.28515625" style="793" customWidth="1"/>
    <col min="15635" max="15635" width="6.42578125" style="793" customWidth="1"/>
    <col min="15636" max="15636" width="12.28515625" style="793" customWidth="1"/>
    <col min="15637" max="15637" width="0" style="793" hidden="1" customWidth="1"/>
    <col min="15638" max="15638" width="3.7109375" style="793" customWidth="1"/>
    <col min="15639" max="15639" width="11.140625" style="793" bestFit="1" customWidth="1"/>
    <col min="15640" max="15641" width="10.5703125" style="793"/>
    <col min="15642" max="15642" width="11.140625" style="793" customWidth="1"/>
    <col min="15643" max="15872" width="10.5703125" style="793"/>
    <col min="15873" max="15880" width="0" style="793" hidden="1" customWidth="1"/>
    <col min="15881" max="15881" width="3.7109375" style="793" customWidth="1"/>
    <col min="15882" max="15882" width="3.85546875" style="793" customWidth="1"/>
    <col min="15883" max="15883" width="3.7109375" style="793" customWidth="1"/>
    <col min="15884" max="15884" width="12.7109375" style="793" customWidth="1"/>
    <col min="15885" max="15885" width="52.7109375" style="793" customWidth="1"/>
    <col min="15886" max="15889" width="0" style="793" hidden="1" customWidth="1"/>
    <col min="15890" max="15890" width="12.28515625" style="793" customWidth="1"/>
    <col min="15891" max="15891" width="6.42578125" style="793" customWidth="1"/>
    <col min="15892" max="15892" width="12.28515625" style="793" customWidth="1"/>
    <col min="15893" max="15893" width="0" style="793" hidden="1" customWidth="1"/>
    <col min="15894" max="15894" width="3.7109375" style="793" customWidth="1"/>
    <col min="15895" max="15895" width="11.140625" style="793" bestFit="1" customWidth="1"/>
    <col min="15896" max="15897" width="10.5703125" style="793"/>
    <col min="15898" max="15898" width="11.140625" style="793" customWidth="1"/>
    <col min="15899" max="16128" width="10.5703125" style="793"/>
    <col min="16129" max="16136" width="0" style="793" hidden="1" customWidth="1"/>
    <col min="16137" max="16137" width="3.7109375" style="793" customWidth="1"/>
    <col min="16138" max="16138" width="3.85546875" style="793" customWidth="1"/>
    <col min="16139" max="16139" width="3.7109375" style="793" customWidth="1"/>
    <col min="16140" max="16140" width="12.7109375" style="793" customWidth="1"/>
    <col min="16141" max="16141" width="52.7109375" style="793" customWidth="1"/>
    <col min="16142" max="16145" width="0" style="793" hidden="1" customWidth="1"/>
    <col min="16146" max="16146" width="12.28515625" style="793" customWidth="1"/>
    <col min="16147" max="16147" width="6.42578125" style="793" customWidth="1"/>
    <col min="16148" max="16148" width="12.28515625" style="793" customWidth="1"/>
    <col min="16149" max="16149" width="0" style="793" hidden="1" customWidth="1"/>
    <col min="16150" max="16150" width="3.7109375" style="793" customWidth="1"/>
    <col min="16151" max="16151" width="11.140625" style="793" bestFit="1" customWidth="1"/>
    <col min="16152" max="16153" width="10.5703125" style="793"/>
    <col min="16154" max="16154" width="11.140625" style="793" customWidth="1"/>
    <col min="16155" max="16384" width="10.5703125" style="793"/>
  </cols>
  <sheetData>
    <row r="1" spans="1:34" hidden="1">
      <c r="Q1" s="762"/>
      <c r="R1" s="762"/>
    </row>
    <row r="2" spans="1:34" hidden="1">
      <c r="U2" s="762"/>
    </row>
    <row r="3" spans="1:34" hidden="1"/>
    <row r="4" spans="1:34" ht="3" customHeight="1">
      <c r="J4" s="680"/>
      <c r="K4" s="680"/>
      <c r="L4" s="748"/>
      <c r="M4" s="748"/>
      <c r="N4" s="748"/>
      <c r="O4" s="798"/>
      <c r="P4" s="798"/>
      <c r="Q4" s="798"/>
      <c r="R4" s="798"/>
      <c r="S4" s="798"/>
      <c r="T4" s="798"/>
      <c r="U4" s="798"/>
    </row>
    <row r="5" spans="1:34" ht="22.5" customHeight="1">
      <c r="J5" s="680"/>
      <c r="K5" s="680"/>
      <c r="L5" s="1231" t="s">
        <v>630</v>
      </c>
      <c r="M5" s="1231"/>
      <c r="N5" s="1231"/>
      <c r="O5" s="1231"/>
      <c r="P5" s="1231"/>
      <c r="Q5" s="1231"/>
      <c r="R5" s="1231"/>
      <c r="S5" s="1231"/>
      <c r="T5" s="1231"/>
      <c r="U5" s="658"/>
    </row>
    <row r="6" spans="1:34" ht="3" customHeight="1">
      <c r="J6" s="680"/>
      <c r="K6" s="680"/>
      <c r="L6" s="748"/>
      <c r="M6" s="748"/>
      <c r="N6" s="748"/>
      <c r="O6" s="749"/>
      <c r="P6" s="749"/>
      <c r="Q6" s="749"/>
      <c r="R6" s="749"/>
      <c r="S6" s="749"/>
      <c r="T6" s="749"/>
      <c r="U6" s="749"/>
      <c r="V6" s="798"/>
    </row>
    <row r="7" spans="1:34" ht="33.75">
      <c r="J7" s="680"/>
      <c r="K7" s="680"/>
      <c r="L7" s="748"/>
      <c r="M7" s="611" t="s">
        <v>743</v>
      </c>
      <c r="N7" s="748"/>
      <c r="O7" s="1263"/>
      <c r="P7" s="1264"/>
      <c r="Q7" s="1264"/>
      <c r="R7" s="1264"/>
      <c r="S7" s="1264"/>
      <c r="T7" s="1265"/>
      <c r="U7" s="761"/>
      <c r="V7" s="798"/>
    </row>
    <row r="8" spans="1:34" s="822" customFormat="1" ht="5.25">
      <c r="A8" s="802"/>
      <c r="B8" s="802"/>
      <c r="C8" s="802"/>
      <c r="D8" s="802"/>
      <c r="E8" s="802"/>
      <c r="F8" s="802"/>
      <c r="G8" s="801"/>
      <c r="H8" s="801"/>
      <c r="I8" s="788"/>
      <c r="J8" s="789"/>
      <c r="K8" s="789"/>
      <c r="L8" s="790"/>
      <c r="M8" s="790"/>
      <c r="N8" s="790"/>
      <c r="O8" s="825"/>
      <c r="P8" s="825"/>
      <c r="Q8" s="825"/>
      <c r="R8" s="825"/>
      <c r="S8" s="825"/>
      <c r="T8" s="825"/>
      <c r="U8" s="826"/>
      <c r="V8" s="827"/>
      <c r="X8" s="802"/>
      <c r="Y8" s="802"/>
      <c r="Z8" s="802"/>
      <c r="AA8" s="802"/>
      <c r="AB8" s="802"/>
      <c r="AC8" s="802"/>
      <c r="AD8" s="802"/>
      <c r="AE8" s="802"/>
      <c r="AF8" s="802"/>
      <c r="AG8" s="802"/>
      <c r="AH8" s="802"/>
    </row>
    <row r="9" spans="1:34" s="564" customFormat="1" ht="22.5">
      <c r="A9" s="765"/>
      <c r="B9" s="765"/>
      <c r="C9" s="765"/>
      <c r="D9" s="765"/>
      <c r="E9" s="765"/>
      <c r="F9" s="765"/>
      <c r="G9" s="765"/>
      <c r="H9" s="765"/>
      <c r="L9" s="493"/>
      <c r="M9" s="611" t="s">
        <v>501</v>
      </c>
      <c r="N9" s="660"/>
      <c r="O9" s="1237" t="str">
        <f>IF(NameOrPr_ch="",IF(NameOrPr="","",NameOrPr),NameOrPr_ch)</f>
        <v>Комитет по тарифам Санкт-Петербурга</v>
      </c>
      <c r="P9" s="1237"/>
      <c r="Q9" s="1237"/>
      <c r="R9" s="1237"/>
      <c r="S9" s="1237"/>
      <c r="T9" s="1237"/>
      <c r="U9" s="761"/>
      <c r="V9" s="761"/>
      <c r="W9" s="513"/>
      <c r="X9" s="765"/>
      <c r="Y9" s="765"/>
      <c r="Z9" s="765"/>
      <c r="AA9" s="765"/>
      <c r="AB9" s="765"/>
      <c r="AC9" s="765"/>
      <c r="AD9" s="765"/>
      <c r="AE9" s="765"/>
      <c r="AF9" s="765"/>
      <c r="AG9" s="765"/>
      <c r="AH9" s="765"/>
    </row>
    <row r="10" spans="1:34" s="564" customFormat="1" ht="18.75">
      <c r="A10" s="765"/>
      <c r="B10" s="765"/>
      <c r="C10" s="765"/>
      <c r="D10" s="765"/>
      <c r="E10" s="765"/>
      <c r="F10" s="765"/>
      <c r="G10" s="765"/>
      <c r="H10" s="765"/>
      <c r="L10" s="493"/>
      <c r="M10" s="611" t="s">
        <v>595</v>
      </c>
      <c r="N10" s="660"/>
      <c r="O10" s="1237" t="str">
        <f>IF(datePr_ch="",IF(datePr="","",datePr),datePr_ch)</f>
        <v>14.06.2019</v>
      </c>
      <c r="P10" s="1237"/>
      <c r="Q10" s="1237"/>
      <c r="R10" s="1237"/>
      <c r="S10" s="1237"/>
      <c r="T10" s="1237"/>
      <c r="U10" s="761"/>
      <c r="V10" s="761"/>
      <c r="W10" s="513"/>
      <c r="X10" s="765"/>
      <c r="Y10" s="765"/>
      <c r="Z10" s="765"/>
      <c r="AA10" s="765"/>
      <c r="AB10" s="765"/>
      <c r="AC10" s="765"/>
      <c r="AD10" s="765"/>
      <c r="AE10" s="765"/>
      <c r="AF10" s="765"/>
      <c r="AG10" s="765"/>
      <c r="AH10" s="765"/>
    </row>
    <row r="11" spans="1:34" s="564" customFormat="1" ht="18.75">
      <c r="A11" s="765"/>
      <c r="B11" s="765"/>
      <c r="C11" s="765"/>
      <c r="D11" s="765"/>
      <c r="E11" s="765"/>
      <c r="F11" s="765"/>
      <c r="G11" s="765"/>
      <c r="H11" s="765"/>
      <c r="L11" s="755"/>
      <c r="M11" s="611" t="s">
        <v>594</v>
      </c>
      <c r="N11" s="660"/>
      <c r="O11" s="1237" t="str">
        <f>IF(numberPr_ch="",IF(numberPr="","",numberPr),numberPr_ch)</f>
        <v>52-р</v>
      </c>
      <c r="P11" s="1237"/>
      <c r="Q11" s="1237"/>
      <c r="R11" s="1237"/>
      <c r="S11" s="1237"/>
      <c r="T11" s="1237"/>
      <c r="U11" s="761"/>
      <c r="V11" s="761"/>
      <c r="W11" s="513"/>
      <c r="X11" s="765"/>
      <c r="Y11" s="765"/>
      <c r="Z11" s="765"/>
      <c r="AA11" s="765"/>
      <c r="AB11" s="765"/>
      <c r="AC11" s="765"/>
      <c r="AD11" s="765"/>
      <c r="AE11" s="765"/>
      <c r="AF11" s="765"/>
      <c r="AG11" s="765"/>
      <c r="AH11" s="765"/>
    </row>
    <row r="12" spans="1:34" s="564" customFormat="1" ht="18.75">
      <c r="A12" s="765"/>
      <c r="B12" s="765"/>
      <c r="C12" s="765"/>
      <c r="D12" s="765"/>
      <c r="E12" s="765"/>
      <c r="F12" s="765"/>
      <c r="G12" s="765"/>
      <c r="H12" s="765"/>
      <c r="L12" s="755"/>
      <c r="M12" s="611" t="s">
        <v>500</v>
      </c>
      <c r="N12" s="660"/>
      <c r="O12" s="1237" t="str">
        <f>IF(IstPub_ch="",IF(IstPub="","",IstPub),IstPub_ch)</f>
        <v>официальный сайт Комитета по тарифам Санкт-Петербурга</v>
      </c>
      <c r="P12" s="1237"/>
      <c r="Q12" s="1237"/>
      <c r="R12" s="1237"/>
      <c r="S12" s="1237"/>
      <c r="T12" s="1237"/>
      <c r="U12" s="761"/>
      <c r="V12" s="761"/>
      <c r="W12" s="513"/>
      <c r="X12" s="765"/>
      <c r="Y12" s="765"/>
      <c r="Z12" s="765"/>
      <c r="AA12" s="765"/>
      <c r="AB12" s="765"/>
      <c r="AC12" s="765"/>
      <c r="AD12" s="765"/>
      <c r="AE12" s="765"/>
      <c r="AF12" s="765"/>
      <c r="AG12" s="765"/>
      <c r="AH12" s="765"/>
    </row>
    <row r="13" spans="1:34" s="564" customFormat="1" ht="11.25">
      <c r="A13" s="765"/>
      <c r="B13" s="765"/>
      <c r="C13" s="765"/>
      <c r="D13" s="765"/>
      <c r="E13" s="765"/>
      <c r="F13" s="765"/>
      <c r="G13" s="765"/>
      <c r="H13" s="765"/>
      <c r="L13" s="1232"/>
      <c r="M13" s="1232"/>
      <c r="N13" s="773"/>
      <c r="O13" s="761"/>
      <c r="P13" s="761"/>
      <c r="Q13" s="761"/>
      <c r="R13" s="761"/>
      <c r="S13" s="761"/>
      <c r="T13" s="761"/>
      <c r="U13" s="764" t="s">
        <v>372</v>
      </c>
      <c r="X13" s="765"/>
      <c r="Y13" s="765"/>
      <c r="Z13" s="765"/>
      <c r="AA13" s="765"/>
      <c r="AB13" s="765"/>
      <c r="AC13" s="765"/>
      <c r="AD13" s="765"/>
      <c r="AE13" s="765"/>
      <c r="AF13" s="765"/>
      <c r="AG13" s="765"/>
      <c r="AH13" s="765"/>
    </row>
    <row r="14" spans="1:34">
      <c r="J14" s="680"/>
      <c r="K14" s="680"/>
      <c r="L14" s="748"/>
      <c r="M14" s="748"/>
      <c r="N14" s="496"/>
      <c r="O14" s="1238"/>
      <c r="P14" s="1238"/>
      <c r="Q14" s="1238"/>
      <c r="R14" s="1238"/>
      <c r="S14" s="1238"/>
      <c r="T14" s="1238"/>
      <c r="U14" s="1238"/>
    </row>
    <row r="15" spans="1:34">
      <c r="J15" s="680"/>
      <c r="K15" s="680"/>
      <c r="L15" s="1169" t="s">
        <v>453</v>
      </c>
      <c r="M15" s="1169"/>
      <c r="N15" s="1169"/>
      <c r="O15" s="1169"/>
      <c r="P15" s="1169"/>
      <c r="Q15" s="1169"/>
      <c r="R15" s="1169"/>
      <c r="S15" s="1169"/>
      <c r="T15" s="1169"/>
      <c r="U15" s="1169"/>
      <c r="V15" s="1169"/>
      <c r="W15" s="1169" t="s">
        <v>454</v>
      </c>
    </row>
    <row r="16" spans="1:34" ht="14.25" customHeight="1">
      <c r="J16" s="680"/>
      <c r="K16" s="680"/>
      <c r="L16" s="1244" t="s">
        <v>91</v>
      </c>
      <c r="M16" s="1244" t="s">
        <v>638</v>
      </c>
      <c r="N16" s="655"/>
      <c r="O16" s="1245" t="s">
        <v>640</v>
      </c>
      <c r="P16" s="1246"/>
      <c r="Q16" s="1246"/>
      <c r="R16" s="1246"/>
      <c r="S16" s="1246"/>
      <c r="T16" s="1247"/>
      <c r="U16" s="1228" t="s">
        <v>340</v>
      </c>
      <c r="V16" s="1241" t="s">
        <v>274</v>
      </c>
      <c r="W16" s="1169"/>
    </row>
    <row r="17" spans="1:36" ht="14.25" customHeight="1">
      <c r="J17" s="680"/>
      <c r="K17" s="680"/>
      <c r="L17" s="1244"/>
      <c r="M17" s="1244"/>
      <c r="N17" s="656"/>
      <c r="O17" s="1250" t="s">
        <v>604</v>
      </c>
      <c r="P17" s="1248" t="s">
        <v>270</v>
      </c>
      <c r="Q17" s="1249"/>
      <c r="R17" s="1225" t="s">
        <v>653</v>
      </c>
      <c r="S17" s="1226"/>
      <c r="T17" s="1227"/>
      <c r="U17" s="1229"/>
      <c r="V17" s="1242"/>
      <c r="W17" s="1169"/>
    </row>
    <row r="18" spans="1:36" ht="33.75" customHeight="1">
      <c r="J18" s="680"/>
      <c r="K18" s="680"/>
      <c r="L18" s="1244"/>
      <c r="M18" s="1244"/>
      <c r="N18" s="657"/>
      <c r="O18" s="1251"/>
      <c r="P18" s="750" t="s">
        <v>605</v>
      </c>
      <c r="Q18" s="750" t="s">
        <v>6</v>
      </c>
      <c r="R18" s="774" t="s">
        <v>273</v>
      </c>
      <c r="S18" s="1239" t="s">
        <v>272</v>
      </c>
      <c r="T18" s="1240"/>
      <c r="U18" s="1230"/>
      <c r="V18" s="1243"/>
      <c r="W18" s="1169"/>
    </row>
    <row r="19" spans="1:36">
      <c r="J19" s="680"/>
      <c r="K19" s="563">
        <v>1</v>
      </c>
      <c r="L19" s="641" t="s">
        <v>92</v>
      </c>
      <c r="M19" s="641" t="s">
        <v>48</v>
      </c>
      <c r="N19" s="643" t="str">
        <f ca="1">OFFSET(N19,0,-1)</f>
        <v>2</v>
      </c>
      <c r="O19" s="772">
        <f ca="1">OFFSET(O19,0,-1)+1</f>
        <v>3</v>
      </c>
      <c r="P19" s="772">
        <f ca="1">OFFSET(P19,0,-1)+1</f>
        <v>4</v>
      </c>
      <c r="Q19" s="772">
        <f ca="1">OFFSET(Q19,0,-1)+1</f>
        <v>5</v>
      </c>
      <c r="R19" s="772">
        <f ca="1">OFFSET(R19,0,-1)+1</f>
        <v>6</v>
      </c>
      <c r="S19" s="1233">
        <f ca="1">OFFSET(S19,0,-1)+1</f>
        <v>7</v>
      </c>
      <c r="T19" s="1233"/>
      <c r="U19" s="772">
        <f ca="1">OFFSET(U19,0,-2)+1</f>
        <v>8</v>
      </c>
      <c r="V19" s="643">
        <f ca="1">OFFSET(V19,0,-1)</f>
        <v>8</v>
      </c>
      <c r="W19" s="772">
        <f ca="1">OFFSET(W19,0,-1)+1</f>
        <v>9</v>
      </c>
    </row>
    <row r="20" spans="1:36" ht="22.5">
      <c r="A20" s="1217">
        <v>1</v>
      </c>
      <c r="B20" s="877"/>
      <c r="C20" s="877"/>
      <c r="D20" s="877"/>
      <c r="E20" s="878"/>
      <c r="F20" s="879"/>
      <c r="G20" s="879"/>
      <c r="H20" s="879"/>
      <c r="I20" s="880"/>
      <c r="J20" s="875"/>
      <c r="K20" s="882"/>
      <c r="L20" s="775">
        <f>mergeValue(A20)</f>
        <v>1</v>
      </c>
      <c r="M20" s="635" t="s">
        <v>20</v>
      </c>
      <c r="N20" s="640"/>
      <c r="O20" s="1218"/>
      <c r="P20" s="1218"/>
      <c r="Q20" s="1218"/>
      <c r="R20" s="1218"/>
      <c r="S20" s="1218"/>
      <c r="T20" s="1218"/>
      <c r="U20" s="1218"/>
      <c r="V20" s="1218"/>
      <c r="W20" s="624" t="s">
        <v>475</v>
      </c>
      <c r="Y20" s="823"/>
      <c r="Z20" s="823" t="str">
        <f t="shared" ref="Z20:Z33" si="0">IF(M20="","",M20 )</f>
        <v>Наименование тарифа</v>
      </c>
      <c r="AA20" s="823"/>
      <c r="AB20" s="823"/>
      <c r="AC20" s="823"/>
      <c r="AI20" s="802"/>
      <c r="AJ20" s="802"/>
    </row>
    <row r="21" spans="1:36" ht="22.5">
      <c r="A21" s="1217"/>
      <c r="B21" s="1217">
        <v>1</v>
      </c>
      <c r="C21" s="877"/>
      <c r="D21" s="877"/>
      <c r="E21" s="879"/>
      <c r="F21" s="879"/>
      <c r="G21" s="879"/>
      <c r="H21" s="879"/>
      <c r="I21" s="874"/>
      <c r="J21" s="873"/>
      <c r="K21" s="876"/>
      <c r="L21" s="775" t="str">
        <f>mergeValue(A21) &amp;"."&amp; mergeValue(B21)</f>
        <v>1.1</v>
      </c>
      <c r="M21" s="686" t="s">
        <v>16</v>
      </c>
      <c r="N21" s="640"/>
      <c r="O21" s="1218"/>
      <c r="P21" s="1218"/>
      <c r="Q21" s="1218"/>
      <c r="R21" s="1218"/>
      <c r="S21" s="1218"/>
      <c r="T21" s="1218"/>
      <c r="U21" s="1218"/>
      <c r="V21" s="1218"/>
      <c r="W21" s="624" t="s">
        <v>476</v>
      </c>
      <c r="Y21" s="823"/>
      <c r="Z21" s="823" t="str">
        <f t="shared" si="0"/>
        <v>Территория действия тарифа</v>
      </c>
      <c r="AA21" s="823"/>
      <c r="AB21" s="823"/>
      <c r="AC21" s="823"/>
      <c r="AI21" s="802"/>
      <c r="AJ21" s="802"/>
    </row>
    <row r="22" spans="1:36" ht="22.5">
      <c r="A22" s="1217"/>
      <c r="B22" s="1217"/>
      <c r="C22" s="1217">
        <v>1</v>
      </c>
      <c r="D22" s="877"/>
      <c r="E22" s="879"/>
      <c r="F22" s="879"/>
      <c r="G22" s="879"/>
      <c r="H22" s="879"/>
      <c r="I22" s="881"/>
      <c r="J22" s="873"/>
      <c r="K22" s="876"/>
      <c r="L22" s="775" t="str">
        <f>mergeValue(A22) &amp;"."&amp; mergeValue(B22)&amp;"."&amp; mergeValue(C22)</f>
        <v>1.1.1</v>
      </c>
      <c r="M22" s="687" t="s">
        <v>7</v>
      </c>
      <c r="N22" s="640"/>
      <c r="O22" s="1218"/>
      <c r="P22" s="1218"/>
      <c r="Q22" s="1218"/>
      <c r="R22" s="1218"/>
      <c r="S22" s="1218"/>
      <c r="T22" s="1218"/>
      <c r="U22" s="1218"/>
      <c r="V22" s="1218"/>
      <c r="W22" s="624" t="s">
        <v>632</v>
      </c>
      <c r="Y22" s="823"/>
      <c r="Z22" s="823" t="str">
        <f t="shared" si="0"/>
        <v xml:space="preserve">Наименование системы теплоснабжения </v>
      </c>
      <c r="AA22" s="823"/>
      <c r="AB22" s="823"/>
      <c r="AC22" s="823"/>
      <c r="AI22" s="802"/>
      <c r="AJ22" s="802"/>
    </row>
    <row r="23" spans="1:36" ht="22.5">
      <c r="A23" s="1217"/>
      <c r="B23" s="1217"/>
      <c r="C23" s="1217"/>
      <c r="D23" s="1217">
        <v>1</v>
      </c>
      <c r="E23" s="879"/>
      <c r="F23" s="879"/>
      <c r="G23" s="879"/>
      <c r="H23" s="879"/>
      <c r="I23" s="881"/>
      <c r="J23" s="873"/>
      <c r="K23" s="876"/>
      <c r="L23" s="775" t="str">
        <f>mergeValue(A23) &amp;"."&amp; mergeValue(B23)&amp;"."&amp; mergeValue(C23)&amp;"."&amp; mergeValue(D23)</f>
        <v>1.1.1.1</v>
      </c>
      <c r="M23" s="688" t="s">
        <v>22</v>
      </c>
      <c r="N23" s="640"/>
      <c r="O23" s="1218"/>
      <c r="P23" s="1218"/>
      <c r="Q23" s="1218"/>
      <c r="R23" s="1218"/>
      <c r="S23" s="1218"/>
      <c r="T23" s="1218"/>
      <c r="U23" s="1218"/>
      <c r="V23" s="1218"/>
      <c r="W23" s="624" t="s">
        <v>633</v>
      </c>
      <c r="Y23" s="823"/>
      <c r="Z23" s="823" t="str">
        <f t="shared" si="0"/>
        <v xml:space="preserve">Источник тепловой энергии  </v>
      </c>
      <c r="AA23" s="823"/>
      <c r="AB23" s="823"/>
      <c r="AC23" s="823"/>
      <c r="AI23" s="802"/>
      <c r="AJ23" s="802"/>
    </row>
    <row r="24" spans="1:36" ht="101.25">
      <c r="A24" s="1217"/>
      <c r="B24" s="1217"/>
      <c r="C24" s="1217"/>
      <c r="D24" s="1217"/>
      <c r="E24" s="1217">
        <v>1</v>
      </c>
      <c r="F24" s="879"/>
      <c r="G24" s="879"/>
      <c r="H24" s="877">
        <v>1</v>
      </c>
      <c r="I24" s="1217">
        <v>1</v>
      </c>
      <c r="J24" s="879"/>
      <c r="K24" s="884"/>
      <c r="L24" s="775" t="str">
        <f>mergeValue(A24) &amp;"."&amp; mergeValue(B24)&amp;"."&amp; mergeValue(C24)&amp;"."&amp; mergeValue(D24)&amp;"."&amp; mergeValue(E24)</f>
        <v>1.1.1.1.1</v>
      </c>
      <c r="M24" s="548" t="s">
        <v>9</v>
      </c>
      <c r="N24" s="640"/>
      <c r="O24" s="1219"/>
      <c r="P24" s="1219"/>
      <c r="Q24" s="1219"/>
      <c r="R24" s="1219"/>
      <c r="S24" s="1219"/>
      <c r="T24" s="1219"/>
      <c r="U24" s="1219"/>
      <c r="V24" s="1219"/>
      <c r="W24" s="624" t="s">
        <v>637</v>
      </c>
      <c r="Y24" s="823"/>
      <c r="Z24" s="823" t="str">
        <f t="shared" si="0"/>
        <v>Схема подключения теплопотребляющей установки к коллектору источника тепловой энергии</v>
      </c>
      <c r="AA24" s="823"/>
      <c r="AB24" s="823"/>
      <c r="AC24" s="823"/>
      <c r="AI24" s="802"/>
      <c r="AJ24" s="802"/>
    </row>
    <row r="25" spans="1:36" ht="90">
      <c r="A25" s="1217"/>
      <c r="B25" s="1217"/>
      <c r="C25" s="1217"/>
      <c r="D25" s="1217"/>
      <c r="E25" s="1217"/>
      <c r="F25" s="1217">
        <v>1</v>
      </c>
      <c r="G25" s="877"/>
      <c r="H25" s="877"/>
      <c r="I25" s="1217"/>
      <c r="J25" s="1217">
        <v>1</v>
      </c>
      <c r="K25" s="885"/>
      <c r="L25" s="775" t="str">
        <f>mergeValue(A25) &amp;"."&amp; mergeValue(B25)&amp;"."&amp; mergeValue(C25)&amp;"."&amp; mergeValue(D25)&amp;"."&amp; mergeValue(E25)&amp;"."&amp; mergeValue(F25)</f>
        <v>1.1.1.1.1.1</v>
      </c>
      <c r="M25" s="549" t="s">
        <v>10</v>
      </c>
      <c r="N25" s="640"/>
      <c r="O25" s="1219"/>
      <c r="P25" s="1219"/>
      <c r="Q25" s="1219"/>
      <c r="R25" s="1219"/>
      <c r="S25" s="1219"/>
      <c r="T25" s="1219"/>
      <c r="U25" s="1219"/>
      <c r="V25" s="1219"/>
      <c r="W25" s="624" t="s">
        <v>635</v>
      </c>
      <c r="Y25" s="823"/>
      <c r="Z25" s="823" t="str">
        <f t="shared" si="0"/>
        <v>Группа потребителей</v>
      </c>
      <c r="AA25" s="823"/>
      <c r="AB25" s="823"/>
      <c r="AC25" s="823"/>
      <c r="AI25" s="802"/>
      <c r="AJ25" s="802"/>
    </row>
    <row r="26" spans="1:36" ht="189" customHeight="1">
      <c r="A26" s="1217"/>
      <c r="B26" s="1217"/>
      <c r="C26" s="1217"/>
      <c r="D26" s="1217"/>
      <c r="E26" s="1217"/>
      <c r="F26" s="1217"/>
      <c r="G26" s="877">
        <v>1</v>
      </c>
      <c r="H26" s="877"/>
      <c r="I26" s="1217"/>
      <c r="J26" s="1217"/>
      <c r="K26" s="885">
        <v>1</v>
      </c>
      <c r="L26" s="775" t="str">
        <f>mergeValue(A26) &amp;"."&amp; mergeValue(B26)&amp;"."&amp; mergeValue(C26)&amp;"."&amp; mergeValue(D26)&amp;"."&amp; mergeValue(E26)&amp;"."&amp; mergeValue(F26)&amp;"."&amp; mergeValue(G26)</f>
        <v>1.1.1.1.1.1.1</v>
      </c>
      <c r="M26" s="1057"/>
      <c r="N26" s="640"/>
      <c r="O26" s="757"/>
      <c r="P26" s="757"/>
      <c r="Q26" s="1081"/>
      <c r="R26" s="1223"/>
      <c r="S26" s="1224" t="s">
        <v>83</v>
      </c>
      <c r="T26" s="1223"/>
      <c r="U26" s="1224" t="s">
        <v>84</v>
      </c>
      <c r="V26" s="757"/>
      <c r="W26" s="1234" t="s">
        <v>654</v>
      </c>
      <c r="X26" s="802" t="str">
        <f>strCheckDate(O27:V27)</f>
        <v/>
      </c>
      <c r="Y26" s="823"/>
      <c r="Z26" s="823" t="str">
        <f t="shared" si="0"/>
        <v/>
      </c>
      <c r="AA26" s="823"/>
      <c r="AB26" s="823"/>
      <c r="AC26" s="823"/>
      <c r="AI26" s="802"/>
      <c r="AJ26" s="802"/>
    </row>
    <row r="27" spans="1:36" ht="11.25" hidden="1">
      <c r="A27" s="1217"/>
      <c r="B27" s="1217"/>
      <c r="C27" s="1217"/>
      <c r="D27" s="1217"/>
      <c r="E27" s="1217"/>
      <c r="F27" s="1217"/>
      <c r="G27" s="877"/>
      <c r="H27" s="877"/>
      <c r="I27" s="1217"/>
      <c r="J27" s="1217"/>
      <c r="K27" s="885"/>
      <c r="L27" s="794"/>
      <c r="M27" s="640"/>
      <c r="N27" s="640"/>
      <c r="O27" s="757"/>
      <c r="P27" s="757"/>
      <c r="Q27" s="763" t="str">
        <f>R26 &amp; "-" &amp; T26</f>
        <v>-</v>
      </c>
      <c r="R27" s="1223"/>
      <c r="S27" s="1224"/>
      <c r="T27" s="1223"/>
      <c r="U27" s="1224"/>
      <c r="V27" s="757"/>
      <c r="W27" s="1235"/>
      <c r="Y27" s="823"/>
      <c r="Z27" s="823" t="str">
        <f t="shared" si="0"/>
        <v/>
      </c>
      <c r="AA27" s="823"/>
      <c r="AB27" s="823"/>
      <c r="AC27" s="823"/>
      <c r="AI27" s="802"/>
      <c r="AJ27" s="802"/>
    </row>
    <row r="28" spans="1:36" ht="15" customHeight="1">
      <c r="A28" s="1217"/>
      <c r="B28" s="1217"/>
      <c r="C28" s="1217"/>
      <c r="D28" s="1217"/>
      <c r="E28" s="1217"/>
      <c r="F28" s="1217"/>
      <c r="G28" s="879"/>
      <c r="H28" s="877"/>
      <c r="I28" s="1217"/>
      <c r="J28" s="1217"/>
      <c r="K28" s="884"/>
      <c r="L28" s="682"/>
      <c r="M28" s="551" t="s">
        <v>25</v>
      </c>
      <c r="N28" s="759"/>
      <c r="O28" s="759"/>
      <c r="P28" s="759"/>
      <c r="Q28" s="759"/>
      <c r="R28" s="759"/>
      <c r="S28" s="759"/>
      <c r="T28" s="759"/>
      <c r="U28" s="759"/>
      <c r="V28" s="756"/>
      <c r="W28" s="1236"/>
      <c r="Y28" s="823"/>
      <c r="Z28" s="823" t="str">
        <f t="shared" si="0"/>
        <v>Добавить вид теплоносителя (параметры теплоносителя)</v>
      </c>
      <c r="AA28" s="823"/>
      <c r="AB28" s="823"/>
      <c r="AC28" s="823"/>
      <c r="AI28" s="802"/>
      <c r="AJ28" s="802"/>
    </row>
    <row r="29" spans="1:36" ht="15" customHeight="1">
      <c r="A29" s="1217"/>
      <c r="B29" s="1217"/>
      <c r="C29" s="1217"/>
      <c r="D29" s="1217"/>
      <c r="E29" s="1217"/>
      <c r="F29" s="879"/>
      <c r="G29" s="879"/>
      <c r="H29" s="877"/>
      <c r="I29" s="1217"/>
      <c r="J29" s="879"/>
      <c r="K29" s="884"/>
      <c r="L29" s="682"/>
      <c r="M29" s="550" t="s">
        <v>11</v>
      </c>
      <c r="N29" s="759"/>
      <c r="O29" s="759"/>
      <c r="P29" s="759"/>
      <c r="Q29" s="759"/>
      <c r="R29" s="759"/>
      <c r="S29" s="759"/>
      <c r="T29" s="759"/>
      <c r="U29" s="758"/>
      <c r="V29" s="759"/>
      <c r="W29" s="659"/>
      <c r="Y29" s="823"/>
      <c r="Z29" s="823" t="str">
        <f t="shared" si="0"/>
        <v>Добавить группу потребителей</v>
      </c>
      <c r="AA29" s="823"/>
      <c r="AB29" s="823"/>
      <c r="AC29" s="823"/>
      <c r="AI29" s="802"/>
      <c r="AJ29" s="802"/>
    </row>
    <row r="30" spans="1:36" ht="15" customHeight="1">
      <c r="A30" s="1217"/>
      <c r="B30" s="1217"/>
      <c r="C30" s="1217"/>
      <c r="D30" s="1217"/>
      <c r="E30" s="883"/>
      <c r="F30" s="879"/>
      <c r="G30" s="879"/>
      <c r="H30" s="879"/>
      <c r="I30" s="875"/>
      <c r="J30" s="872"/>
      <c r="K30" s="882"/>
      <c r="L30" s="682"/>
      <c r="M30" s="754" t="s">
        <v>12</v>
      </c>
      <c r="N30" s="759"/>
      <c r="O30" s="759"/>
      <c r="P30" s="759"/>
      <c r="Q30" s="759"/>
      <c r="R30" s="759"/>
      <c r="S30" s="759"/>
      <c r="T30" s="759"/>
      <c r="U30" s="758"/>
      <c r="V30" s="759"/>
      <c r="W30" s="659"/>
      <c r="Y30" s="823"/>
      <c r="Z30" s="823" t="str">
        <f t="shared" si="0"/>
        <v>Добавить схему подключения</v>
      </c>
      <c r="AA30" s="823"/>
      <c r="AB30" s="823"/>
      <c r="AC30" s="823"/>
      <c r="AI30" s="802"/>
      <c r="AJ30" s="802"/>
    </row>
    <row r="31" spans="1:36" ht="15" customHeight="1">
      <c r="A31" s="1217"/>
      <c r="B31" s="1217"/>
      <c r="C31" s="1217"/>
      <c r="D31" s="883"/>
      <c r="E31" s="883"/>
      <c r="F31" s="879"/>
      <c r="G31" s="879"/>
      <c r="H31" s="879"/>
      <c r="I31" s="875"/>
      <c r="J31" s="872"/>
      <c r="K31" s="882"/>
      <c r="L31" s="682"/>
      <c r="M31" s="753" t="s">
        <v>17</v>
      </c>
      <c r="N31" s="759"/>
      <c r="O31" s="759"/>
      <c r="P31" s="759"/>
      <c r="Q31" s="759"/>
      <c r="R31" s="759"/>
      <c r="S31" s="759"/>
      <c r="T31" s="759"/>
      <c r="U31" s="758"/>
      <c r="V31" s="759"/>
      <c r="W31" s="659"/>
      <c r="Y31" s="823"/>
      <c r="Z31" s="823" t="str">
        <f t="shared" si="0"/>
        <v>Добавить источник тепловой энергии</v>
      </c>
      <c r="AA31" s="823"/>
      <c r="AB31" s="823"/>
      <c r="AC31" s="823"/>
      <c r="AI31" s="802"/>
      <c r="AJ31" s="802"/>
    </row>
    <row r="32" spans="1:36" ht="15" customHeight="1">
      <c r="A32" s="1217"/>
      <c r="B32" s="1217"/>
      <c r="C32" s="883"/>
      <c r="D32" s="883"/>
      <c r="E32" s="883"/>
      <c r="F32" s="883"/>
      <c r="G32" s="888"/>
      <c r="H32" s="875"/>
      <c r="I32" s="886"/>
      <c r="J32" s="872"/>
      <c r="K32" s="887"/>
      <c r="L32" s="682"/>
      <c r="M32" s="752" t="s">
        <v>18</v>
      </c>
      <c r="N32" s="759"/>
      <c r="O32" s="759"/>
      <c r="P32" s="759"/>
      <c r="Q32" s="759"/>
      <c r="R32" s="759"/>
      <c r="S32" s="759"/>
      <c r="T32" s="759"/>
      <c r="U32" s="758"/>
      <c r="V32" s="759"/>
      <c r="W32" s="659"/>
      <c r="Y32" s="823"/>
      <c r="Z32" s="823" t="str">
        <f t="shared" si="0"/>
        <v>Добавить наименование системы теплоснабжения</v>
      </c>
      <c r="AA32" s="823"/>
      <c r="AB32" s="823"/>
      <c r="AC32" s="823"/>
      <c r="AI32" s="802"/>
      <c r="AJ32" s="802"/>
    </row>
    <row r="33" spans="1:36" ht="15" customHeight="1">
      <c r="A33" s="1217"/>
      <c r="B33" s="883"/>
      <c r="C33" s="883"/>
      <c r="D33" s="883"/>
      <c r="E33" s="883"/>
      <c r="F33" s="883"/>
      <c r="G33" s="888"/>
      <c r="H33" s="875"/>
      <c r="I33" s="875"/>
      <c r="J33" s="872"/>
      <c r="K33" s="882"/>
      <c r="L33" s="682"/>
      <c r="M33" s="727" t="s">
        <v>19</v>
      </c>
      <c r="N33" s="759"/>
      <c r="O33" s="759"/>
      <c r="P33" s="759"/>
      <c r="Q33" s="759"/>
      <c r="R33" s="759"/>
      <c r="S33" s="759"/>
      <c r="T33" s="759"/>
      <c r="U33" s="758"/>
      <c r="V33" s="759"/>
      <c r="W33" s="659"/>
      <c r="Y33" s="823"/>
      <c r="Z33" s="823" t="str">
        <f t="shared" si="0"/>
        <v>Добавить территорию действия тарифа</v>
      </c>
      <c r="AA33" s="823"/>
      <c r="AB33" s="823"/>
      <c r="AC33" s="823"/>
      <c r="AI33" s="802"/>
      <c r="AJ33" s="802"/>
    </row>
    <row r="34" spans="1:36" s="736" customFormat="1" ht="15" customHeight="1">
      <c r="A34" s="871"/>
      <c r="B34" s="871"/>
      <c r="C34" s="871"/>
      <c r="D34" s="871"/>
      <c r="E34" s="871"/>
      <c r="F34" s="871"/>
      <c r="G34" s="871"/>
      <c r="H34" s="871"/>
      <c r="I34" s="871"/>
      <c r="J34" s="871"/>
      <c r="K34" s="871"/>
      <c r="L34" s="487"/>
      <c r="M34" s="730" t="s">
        <v>308</v>
      </c>
      <c r="N34" s="759"/>
      <c r="O34" s="759"/>
      <c r="P34" s="759"/>
      <c r="Q34" s="759"/>
      <c r="R34" s="759"/>
      <c r="S34" s="759"/>
      <c r="T34" s="759"/>
      <c r="U34" s="758"/>
      <c r="V34" s="759"/>
      <c r="W34" s="659"/>
      <c r="X34" s="715"/>
      <c r="Y34" s="715"/>
      <c r="Z34" s="715"/>
      <c r="AA34" s="715"/>
      <c r="AB34" s="715"/>
      <c r="AC34" s="715"/>
      <c r="AD34" s="715"/>
      <c r="AE34" s="715"/>
      <c r="AF34" s="715"/>
      <c r="AG34" s="715"/>
      <c r="AH34" s="715"/>
    </row>
    <row r="35" spans="1:36" ht="11.25">
      <c r="A35" s="793"/>
      <c r="B35" s="793"/>
      <c r="C35" s="793"/>
      <c r="D35" s="793"/>
      <c r="E35" s="793"/>
      <c r="F35" s="793"/>
      <c r="G35" s="793"/>
      <c r="H35" s="793"/>
      <c r="I35" s="793"/>
      <c r="J35" s="793"/>
      <c r="K35" s="793"/>
      <c r="X35" s="793"/>
      <c r="Y35" s="793"/>
      <c r="Z35" s="793"/>
      <c r="AA35" s="793"/>
      <c r="AB35" s="793"/>
      <c r="AC35" s="793"/>
      <c r="AD35" s="793"/>
      <c r="AE35" s="793"/>
      <c r="AF35" s="793"/>
      <c r="AG35" s="793"/>
      <c r="AH35" s="793"/>
    </row>
    <row r="36" spans="1:36" ht="105.75" customHeight="1">
      <c r="L36" s="1">
        <v>1</v>
      </c>
      <c r="M36" s="1210" t="s">
        <v>631</v>
      </c>
      <c r="N36" s="1210"/>
      <c r="O36" s="1210"/>
      <c r="P36" s="1210"/>
      <c r="Q36" s="1210"/>
      <c r="R36" s="1210"/>
      <c r="S36" s="1210"/>
      <c r="T36" s="1210"/>
      <c r="U36" s="1210"/>
      <c r="V36" s="1210"/>
      <c r="W36" s="121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183</v>
      </c>
    </row>
    <row r="2" spans="1:20" ht="22.5">
      <c r="F2" s="1211" t="s">
        <v>490</v>
      </c>
      <c r="G2" s="1212"/>
      <c r="H2" s="1213"/>
      <c r="I2" s="634"/>
    </row>
    <row r="3" spans="1:20" ht="3" customHeight="1"/>
    <row r="4" spans="1:20" s="564" customFormat="1" ht="11.25">
      <c r="A4" s="584"/>
      <c r="B4" s="584"/>
      <c r="C4" s="584"/>
      <c r="D4" s="584"/>
      <c r="F4" s="1169" t="s">
        <v>453</v>
      </c>
      <c r="G4" s="1169"/>
      <c r="H4" s="1169"/>
      <c r="I4" s="1214"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4"/>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14.06.2019</v>
      </c>
      <c r="I7" s="575" t="s">
        <v>492</v>
      </c>
      <c r="J7" s="609"/>
      <c r="K7" s="584"/>
      <c r="L7" s="584"/>
      <c r="M7" s="584"/>
      <c r="N7" s="584"/>
      <c r="O7" s="584"/>
      <c r="P7" s="584"/>
      <c r="Q7" s="584"/>
      <c r="R7" s="584"/>
      <c r="S7" s="584"/>
      <c r="T7" s="584"/>
    </row>
    <row r="8" spans="1:20" s="564" customFormat="1" ht="45">
      <c r="A8" s="1215">
        <v>1</v>
      </c>
      <c r="B8" s="584"/>
      <c r="C8" s="584"/>
      <c r="D8" s="584"/>
      <c r="F8" s="610" t="str">
        <f>"2." &amp;mergeValue(A8)</f>
        <v>2.1</v>
      </c>
      <c r="G8" s="626" t="s">
        <v>493</v>
      </c>
      <c r="H8" s="598"/>
      <c r="I8" s="575" t="s">
        <v>589</v>
      </c>
      <c r="J8" s="609"/>
      <c r="K8" s="584"/>
      <c r="L8" s="584"/>
      <c r="M8" s="584"/>
      <c r="N8" s="584"/>
      <c r="O8" s="584"/>
      <c r="P8" s="584"/>
      <c r="Q8" s="584"/>
      <c r="R8" s="584"/>
      <c r="S8" s="584"/>
      <c r="T8" s="584"/>
    </row>
    <row r="9" spans="1:20" s="564" customFormat="1" ht="22.5">
      <c r="A9" s="1215"/>
      <c r="B9" s="584"/>
      <c r="C9" s="584"/>
      <c r="D9" s="584"/>
      <c r="F9" s="610" t="str">
        <f>"3." &amp;mergeValue(A9)</f>
        <v>3.1</v>
      </c>
      <c r="G9" s="626" t="s">
        <v>494</v>
      </c>
      <c r="H9" s="598"/>
      <c r="I9" s="575" t="s">
        <v>587</v>
      </c>
      <c r="J9" s="609"/>
      <c r="K9" s="584"/>
      <c r="L9" s="584"/>
      <c r="M9" s="584"/>
      <c r="N9" s="584"/>
      <c r="O9" s="584"/>
      <c r="P9" s="584"/>
      <c r="Q9" s="584"/>
      <c r="R9" s="584"/>
      <c r="S9" s="584"/>
      <c r="T9" s="584"/>
    </row>
    <row r="10" spans="1:20" s="564" customFormat="1" ht="22.5">
      <c r="A10" s="1215"/>
      <c r="B10" s="584"/>
      <c r="C10" s="584"/>
      <c r="D10" s="584"/>
      <c r="F10" s="610" t="str">
        <f>"4."&amp;mergeValue(A10)</f>
        <v>4.1</v>
      </c>
      <c r="G10" s="626" t="s">
        <v>495</v>
      </c>
      <c r="H10" s="599" t="s">
        <v>457</v>
      </c>
      <c r="I10" s="575"/>
      <c r="J10" s="609"/>
      <c r="K10" s="584"/>
      <c r="L10" s="584"/>
      <c r="M10" s="584"/>
      <c r="N10" s="584"/>
      <c r="O10" s="584"/>
      <c r="P10" s="584"/>
      <c r="Q10" s="584"/>
      <c r="R10" s="584"/>
      <c r="S10" s="584"/>
      <c r="T10" s="584"/>
    </row>
    <row r="11" spans="1:20" s="564" customFormat="1" ht="18.75">
      <c r="A11" s="1215"/>
      <c r="B11" s="1215">
        <v>1</v>
      </c>
      <c r="C11" s="617"/>
      <c r="D11" s="617"/>
      <c r="F11" s="610" t="str">
        <f>"4."&amp;mergeValue(A11) &amp;"."&amp;mergeValue(B11)</f>
        <v>4.1.1</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5"/>
      <c r="B12" s="1215"/>
      <c r="C12" s="1215">
        <v>1</v>
      </c>
      <c r="D12" s="617"/>
      <c r="F12" s="610" t="str">
        <f>"4."&amp;mergeValue(A12) &amp;"."&amp;mergeValue(B12)&amp;"."&amp;mergeValue(C12)</f>
        <v>4.1.1.1</v>
      </c>
      <c r="G12" s="616" t="s">
        <v>496</v>
      </c>
      <c r="H12" s="598"/>
      <c r="I12" s="575" t="s">
        <v>499</v>
      </c>
      <c r="J12" s="609"/>
      <c r="K12" s="584"/>
      <c r="L12" s="584"/>
      <c r="M12" s="584"/>
      <c r="N12" s="584"/>
      <c r="O12" s="584"/>
      <c r="P12" s="584"/>
      <c r="Q12" s="584"/>
      <c r="R12" s="584"/>
      <c r="S12" s="584"/>
      <c r="T12" s="584"/>
    </row>
    <row r="13" spans="1:20" s="564" customFormat="1" ht="39" customHeight="1">
      <c r="A13" s="1215"/>
      <c r="B13" s="1215"/>
      <c r="C13" s="1215"/>
      <c r="D13" s="617">
        <v>1</v>
      </c>
      <c r="F13" s="610" t="str">
        <f>"4."&amp;mergeValue(A13) &amp;"."&amp;mergeValue(B13)&amp;"."&amp;mergeValue(C13)&amp;"."&amp;mergeValue(D13)</f>
        <v>4.1.1.1.1</v>
      </c>
      <c r="G13" s="627" t="s">
        <v>497</v>
      </c>
      <c r="H13" s="598"/>
      <c r="I13" s="1216" t="s">
        <v>590</v>
      </c>
      <c r="J13" s="609"/>
      <c r="K13" s="584"/>
      <c r="L13" s="584"/>
      <c r="M13" s="584"/>
      <c r="N13" s="584"/>
      <c r="O13" s="584"/>
      <c r="P13" s="584"/>
      <c r="Q13" s="584"/>
      <c r="R13" s="584"/>
      <c r="S13" s="584"/>
      <c r="T13" s="584"/>
    </row>
    <row r="14" spans="1:20" s="564" customFormat="1" ht="18.75">
      <c r="A14" s="1215"/>
      <c r="B14" s="1215"/>
      <c r="C14" s="1215"/>
      <c r="D14" s="617"/>
      <c r="F14" s="613"/>
      <c r="G14" s="544" t="s">
        <v>4</v>
      </c>
      <c r="H14" s="618"/>
      <c r="I14" s="1216"/>
      <c r="J14" s="609"/>
      <c r="K14" s="584"/>
      <c r="L14" s="584"/>
      <c r="M14" s="584"/>
      <c r="N14" s="584"/>
      <c r="O14" s="584"/>
      <c r="P14" s="584"/>
      <c r="Q14" s="584"/>
      <c r="R14" s="584"/>
      <c r="S14" s="584"/>
      <c r="T14" s="584"/>
    </row>
    <row r="15" spans="1:20" s="564" customFormat="1" ht="18.75">
      <c r="A15" s="1215"/>
      <c r="B15" s="1215"/>
      <c r="C15" s="617"/>
      <c r="D15" s="617"/>
      <c r="F15" s="628"/>
      <c r="G15" s="571" t="s">
        <v>402</v>
      </c>
      <c r="H15" s="629"/>
      <c r="I15" s="630"/>
      <c r="J15" s="609"/>
      <c r="K15" s="584"/>
      <c r="L15" s="584"/>
      <c r="M15" s="584"/>
      <c r="N15" s="584"/>
      <c r="O15" s="584"/>
      <c r="P15" s="584"/>
      <c r="Q15" s="584"/>
      <c r="R15" s="584"/>
      <c r="S15" s="584"/>
      <c r="T15" s="584"/>
    </row>
    <row r="16" spans="1:20" s="564" customFormat="1" ht="18.75">
      <c r="A16" s="1215"/>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0" t="s">
        <v>592</v>
      </c>
      <c r="H19" s="1210"/>
      <c r="I19" s="588"/>
      <c r="J19" s="608"/>
      <c r="K19" s="608"/>
      <c r="L19" s="608"/>
      <c r="M19" s="608"/>
      <c r="N19" s="608"/>
      <c r="O19" s="608"/>
      <c r="P19" s="608"/>
      <c r="Q19" s="608"/>
      <c r="R19" s="608"/>
      <c r="S19" s="608"/>
      <c r="T19" s="60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5" hidden="1" customWidth="1"/>
    <col min="7" max="8" width="9.140625" style="504" hidden="1" customWidth="1"/>
    <col min="9" max="9" width="3.7109375" style="478" customWidth="1"/>
    <col min="10" max="11" width="3.7109375" style="477" customWidth="1"/>
    <col min="12" max="12" width="12.7109375" style="471" customWidth="1"/>
    <col min="13" max="13" width="44.7109375" style="471" customWidth="1"/>
    <col min="14" max="14" width="1.7109375" style="471" hidden="1" customWidth="1"/>
    <col min="15" max="15" width="23.7109375" style="471" customWidth="1"/>
    <col min="16" max="17" width="1.7109375" style="471" hidden="1" customWidth="1"/>
    <col min="18" max="18" width="11.7109375" style="471" customWidth="1"/>
    <col min="19" max="19" width="3.7109375" style="471" customWidth="1"/>
    <col min="20" max="20" width="11.7109375" style="471" customWidth="1"/>
    <col min="21" max="21" width="8.5703125" style="471" hidden="1" customWidth="1"/>
    <col min="22" max="22" width="4.7109375" style="471" customWidth="1"/>
    <col min="23" max="23" width="115.7109375" style="471" customWidth="1"/>
    <col min="24" max="33" width="10.5703125" style="494"/>
    <col min="34" max="256" width="10.5703125" style="471"/>
    <col min="257" max="264" width="0" style="471" hidden="1" customWidth="1"/>
    <col min="265" max="267" width="3.7109375" style="471" customWidth="1"/>
    <col min="268" max="268" width="12.7109375" style="471" customWidth="1"/>
    <col min="269" max="269" width="51.140625" style="471" customWidth="1"/>
    <col min="270" max="270" width="0" style="471" hidden="1" customWidth="1"/>
    <col min="271" max="271" width="18.7109375" style="471" customWidth="1"/>
    <col min="272" max="273" width="0" style="471" hidden="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512" width="10.5703125" style="471"/>
    <col min="513" max="520" width="0" style="471" hidden="1" customWidth="1"/>
    <col min="521" max="523" width="3.7109375" style="471" customWidth="1"/>
    <col min="524" max="524" width="12.7109375" style="471" customWidth="1"/>
    <col min="525" max="525" width="51.140625" style="471" customWidth="1"/>
    <col min="526" max="526" width="0" style="471" hidden="1" customWidth="1"/>
    <col min="527" max="527" width="18.7109375" style="471" customWidth="1"/>
    <col min="528" max="529" width="0" style="471" hidden="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768" width="10.5703125" style="471"/>
    <col min="769" max="776" width="0" style="471" hidden="1" customWidth="1"/>
    <col min="777" max="779" width="3.7109375" style="471" customWidth="1"/>
    <col min="780" max="780" width="12.7109375" style="471" customWidth="1"/>
    <col min="781" max="781" width="51.140625" style="471" customWidth="1"/>
    <col min="782" max="782" width="0" style="471" hidden="1" customWidth="1"/>
    <col min="783" max="783" width="18.7109375" style="471" customWidth="1"/>
    <col min="784" max="785" width="0" style="471" hidden="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1024" width="10.5703125" style="471"/>
    <col min="1025" max="1032" width="0" style="471" hidden="1" customWidth="1"/>
    <col min="1033" max="1035" width="3.7109375" style="471" customWidth="1"/>
    <col min="1036" max="1036" width="12.7109375" style="471" customWidth="1"/>
    <col min="1037" max="1037" width="51.140625" style="471" customWidth="1"/>
    <col min="1038" max="1038" width="0" style="471" hidden="1" customWidth="1"/>
    <col min="1039" max="1039" width="18.7109375" style="471" customWidth="1"/>
    <col min="1040" max="1041" width="0" style="471" hidden="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280" width="10.5703125" style="471"/>
    <col min="1281" max="1288" width="0" style="471" hidden="1" customWidth="1"/>
    <col min="1289" max="1291" width="3.7109375" style="471" customWidth="1"/>
    <col min="1292" max="1292" width="12.7109375" style="471" customWidth="1"/>
    <col min="1293" max="1293" width="51.140625" style="471" customWidth="1"/>
    <col min="1294" max="1294" width="0" style="471" hidden="1" customWidth="1"/>
    <col min="1295" max="1295" width="18.7109375" style="471" customWidth="1"/>
    <col min="1296" max="1297" width="0" style="471" hidden="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536" width="10.5703125" style="471"/>
    <col min="1537" max="1544" width="0" style="471" hidden="1" customWidth="1"/>
    <col min="1545" max="1547" width="3.7109375" style="471" customWidth="1"/>
    <col min="1548" max="1548" width="12.7109375" style="471" customWidth="1"/>
    <col min="1549" max="1549" width="51.140625" style="471" customWidth="1"/>
    <col min="1550" max="1550" width="0" style="471" hidden="1" customWidth="1"/>
    <col min="1551" max="1551" width="18.7109375" style="471" customWidth="1"/>
    <col min="1552" max="1553" width="0" style="471" hidden="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792" width="10.5703125" style="471"/>
    <col min="1793" max="1800" width="0" style="471" hidden="1" customWidth="1"/>
    <col min="1801" max="1803" width="3.7109375" style="471" customWidth="1"/>
    <col min="1804" max="1804" width="12.7109375" style="471" customWidth="1"/>
    <col min="1805" max="1805" width="51.140625" style="471" customWidth="1"/>
    <col min="1806" max="1806" width="0" style="471" hidden="1" customWidth="1"/>
    <col min="1807" max="1807" width="18.7109375" style="471" customWidth="1"/>
    <col min="1808" max="1809" width="0" style="471" hidden="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2048" width="10.5703125" style="471"/>
    <col min="2049" max="2056" width="0" style="471" hidden="1" customWidth="1"/>
    <col min="2057" max="2059" width="3.7109375" style="471" customWidth="1"/>
    <col min="2060" max="2060" width="12.7109375" style="471" customWidth="1"/>
    <col min="2061" max="2061" width="51.140625" style="471" customWidth="1"/>
    <col min="2062" max="2062" width="0" style="471" hidden="1" customWidth="1"/>
    <col min="2063" max="2063" width="18.7109375" style="471" customWidth="1"/>
    <col min="2064" max="2065" width="0" style="471" hidden="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304" width="10.5703125" style="471"/>
    <col min="2305" max="2312" width="0" style="471" hidden="1" customWidth="1"/>
    <col min="2313" max="2315" width="3.7109375" style="471" customWidth="1"/>
    <col min="2316" max="2316" width="12.7109375" style="471" customWidth="1"/>
    <col min="2317" max="2317" width="51.140625" style="471" customWidth="1"/>
    <col min="2318" max="2318" width="0" style="471" hidden="1" customWidth="1"/>
    <col min="2319" max="2319" width="18.7109375" style="471" customWidth="1"/>
    <col min="2320" max="2321" width="0" style="471" hidden="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560" width="10.5703125" style="471"/>
    <col min="2561" max="2568" width="0" style="471" hidden="1" customWidth="1"/>
    <col min="2569" max="2571" width="3.7109375" style="471" customWidth="1"/>
    <col min="2572" max="2572" width="12.7109375" style="471" customWidth="1"/>
    <col min="2573" max="2573" width="51.140625" style="471" customWidth="1"/>
    <col min="2574" max="2574" width="0" style="471" hidden="1" customWidth="1"/>
    <col min="2575" max="2575" width="18.7109375" style="471" customWidth="1"/>
    <col min="2576" max="2577" width="0" style="471" hidden="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816" width="10.5703125" style="471"/>
    <col min="2817" max="2824" width="0" style="471" hidden="1" customWidth="1"/>
    <col min="2825" max="2827" width="3.7109375" style="471" customWidth="1"/>
    <col min="2828" max="2828" width="12.7109375" style="471" customWidth="1"/>
    <col min="2829" max="2829" width="51.140625" style="471" customWidth="1"/>
    <col min="2830" max="2830" width="0" style="471" hidden="1" customWidth="1"/>
    <col min="2831" max="2831" width="18.7109375" style="471" customWidth="1"/>
    <col min="2832" max="2833" width="0" style="471" hidden="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3072" width="10.5703125" style="471"/>
    <col min="3073" max="3080" width="0" style="471" hidden="1" customWidth="1"/>
    <col min="3081" max="3083" width="3.7109375" style="471" customWidth="1"/>
    <col min="3084" max="3084" width="12.7109375" style="471" customWidth="1"/>
    <col min="3085" max="3085" width="51.140625" style="471" customWidth="1"/>
    <col min="3086" max="3086" width="0" style="471" hidden="1" customWidth="1"/>
    <col min="3087" max="3087" width="18.7109375" style="471" customWidth="1"/>
    <col min="3088" max="3089" width="0" style="471" hidden="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328" width="10.5703125" style="471"/>
    <col min="3329" max="3336" width="0" style="471" hidden="1" customWidth="1"/>
    <col min="3337" max="3339" width="3.7109375" style="471" customWidth="1"/>
    <col min="3340" max="3340" width="12.7109375" style="471" customWidth="1"/>
    <col min="3341" max="3341" width="51.140625" style="471" customWidth="1"/>
    <col min="3342" max="3342" width="0" style="471" hidden="1" customWidth="1"/>
    <col min="3343" max="3343" width="18.7109375" style="471" customWidth="1"/>
    <col min="3344" max="3345" width="0" style="471" hidden="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584" width="10.5703125" style="471"/>
    <col min="3585" max="3592" width="0" style="471" hidden="1" customWidth="1"/>
    <col min="3593" max="3595" width="3.7109375" style="471" customWidth="1"/>
    <col min="3596" max="3596" width="12.7109375" style="471" customWidth="1"/>
    <col min="3597" max="3597" width="51.140625" style="471" customWidth="1"/>
    <col min="3598" max="3598" width="0" style="471" hidden="1" customWidth="1"/>
    <col min="3599" max="3599" width="18.7109375" style="471" customWidth="1"/>
    <col min="3600" max="3601" width="0" style="471" hidden="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840" width="10.5703125" style="471"/>
    <col min="3841" max="3848" width="0" style="471" hidden="1" customWidth="1"/>
    <col min="3849" max="3851" width="3.7109375" style="471" customWidth="1"/>
    <col min="3852" max="3852" width="12.7109375" style="471" customWidth="1"/>
    <col min="3853" max="3853" width="51.140625" style="471" customWidth="1"/>
    <col min="3854" max="3854" width="0" style="471" hidden="1" customWidth="1"/>
    <col min="3855" max="3855" width="18.7109375" style="471" customWidth="1"/>
    <col min="3856" max="3857" width="0" style="471" hidden="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4096" width="10.5703125" style="471"/>
    <col min="4097" max="4104" width="0" style="471" hidden="1" customWidth="1"/>
    <col min="4105" max="4107" width="3.7109375" style="471" customWidth="1"/>
    <col min="4108" max="4108" width="12.7109375" style="471" customWidth="1"/>
    <col min="4109" max="4109" width="51.140625" style="471" customWidth="1"/>
    <col min="4110" max="4110" width="0" style="471" hidden="1" customWidth="1"/>
    <col min="4111" max="4111" width="18.7109375" style="471" customWidth="1"/>
    <col min="4112" max="4113" width="0" style="471" hidden="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352" width="10.5703125" style="471"/>
    <col min="4353" max="4360" width="0" style="471" hidden="1" customWidth="1"/>
    <col min="4361" max="4363" width="3.7109375" style="471" customWidth="1"/>
    <col min="4364" max="4364" width="12.7109375" style="471" customWidth="1"/>
    <col min="4365" max="4365" width="51.140625" style="471" customWidth="1"/>
    <col min="4366" max="4366" width="0" style="471" hidden="1" customWidth="1"/>
    <col min="4367" max="4367" width="18.7109375" style="471" customWidth="1"/>
    <col min="4368" max="4369" width="0" style="471" hidden="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608" width="10.5703125" style="471"/>
    <col min="4609" max="4616" width="0" style="471" hidden="1" customWidth="1"/>
    <col min="4617" max="4619" width="3.7109375" style="471" customWidth="1"/>
    <col min="4620" max="4620" width="12.7109375" style="471" customWidth="1"/>
    <col min="4621" max="4621" width="51.140625" style="471" customWidth="1"/>
    <col min="4622" max="4622" width="0" style="471" hidden="1" customWidth="1"/>
    <col min="4623" max="4623" width="18.7109375" style="471" customWidth="1"/>
    <col min="4624" max="4625" width="0" style="471" hidden="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864" width="10.5703125" style="471"/>
    <col min="4865" max="4872" width="0" style="471" hidden="1" customWidth="1"/>
    <col min="4873" max="4875" width="3.7109375" style="471" customWidth="1"/>
    <col min="4876" max="4876" width="12.7109375" style="471" customWidth="1"/>
    <col min="4877" max="4877" width="51.140625" style="471" customWidth="1"/>
    <col min="4878" max="4878" width="0" style="471" hidden="1" customWidth="1"/>
    <col min="4879" max="4879" width="18.7109375" style="471" customWidth="1"/>
    <col min="4880" max="4881" width="0" style="471" hidden="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5120" width="10.5703125" style="471"/>
    <col min="5121" max="5128" width="0" style="471" hidden="1" customWidth="1"/>
    <col min="5129" max="5131" width="3.7109375" style="471" customWidth="1"/>
    <col min="5132" max="5132" width="12.7109375" style="471" customWidth="1"/>
    <col min="5133" max="5133" width="51.140625" style="471" customWidth="1"/>
    <col min="5134" max="5134" width="0" style="471" hidden="1" customWidth="1"/>
    <col min="5135" max="5135" width="18.7109375" style="471" customWidth="1"/>
    <col min="5136" max="5137" width="0" style="471" hidden="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376" width="10.5703125" style="471"/>
    <col min="5377" max="5384" width="0" style="471" hidden="1" customWidth="1"/>
    <col min="5385" max="5387" width="3.7109375" style="471" customWidth="1"/>
    <col min="5388" max="5388" width="12.7109375" style="471" customWidth="1"/>
    <col min="5389" max="5389" width="51.140625" style="471" customWidth="1"/>
    <col min="5390" max="5390" width="0" style="471" hidden="1" customWidth="1"/>
    <col min="5391" max="5391" width="18.7109375" style="471" customWidth="1"/>
    <col min="5392" max="5393" width="0" style="471" hidden="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632" width="10.5703125" style="471"/>
    <col min="5633" max="5640" width="0" style="471" hidden="1" customWidth="1"/>
    <col min="5641" max="5643" width="3.7109375" style="471" customWidth="1"/>
    <col min="5644" max="5644" width="12.7109375" style="471" customWidth="1"/>
    <col min="5645" max="5645" width="51.140625" style="471" customWidth="1"/>
    <col min="5646" max="5646" width="0" style="471" hidden="1" customWidth="1"/>
    <col min="5647" max="5647" width="18.7109375" style="471" customWidth="1"/>
    <col min="5648" max="5649" width="0" style="471" hidden="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888" width="10.5703125" style="471"/>
    <col min="5889" max="5896" width="0" style="471" hidden="1" customWidth="1"/>
    <col min="5897" max="5899" width="3.7109375" style="471" customWidth="1"/>
    <col min="5900" max="5900" width="12.7109375" style="471" customWidth="1"/>
    <col min="5901" max="5901" width="51.140625" style="471" customWidth="1"/>
    <col min="5902" max="5902" width="0" style="471" hidden="1" customWidth="1"/>
    <col min="5903" max="5903" width="18.7109375" style="471" customWidth="1"/>
    <col min="5904" max="5905" width="0" style="471" hidden="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6144" width="10.5703125" style="471"/>
    <col min="6145" max="6152" width="0" style="471" hidden="1" customWidth="1"/>
    <col min="6153" max="6155" width="3.7109375" style="471" customWidth="1"/>
    <col min="6156" max="6156" width="12.7109375" style="471" customWidth="1"/>
    <col min="6157" max="6157" width="51.140625" style="471" customWidth="1"/>
    <col min="6158" max="6158" width="0" style="471" hidden="1" customWidth="1"/>
    <col min="6159" max="6159" width="18.7109375" style="471" customWidth="1"/>
    <col min="6160" max="6161" width="0" style="471" hidden="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400" width="10.5703125" style="471"/>
    <col min="6401" max="6408" width="0" style="471" hidden="1" customWidth="1"/>
    <col min="6409" max="6411" width="3.7109375" style="471" customWidth="1"/>
    <col min="6412" max="6412" width="12.7109375" style="471" customWidth="1"/>
    <col min="6413" max="6413" width="51.140625" style="471" customWidth="1"/>
    <col min="6414" max="6414" width="0" style="471" hidden="1" customWidth="1"/>
    <col min="6415" max="6415" width="18.7109375" style="471" customWidth="1"/>
    <col min="6416" max="6417" width="0" style="471" hidden="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656" width="10.5703125" style="471"/>
    <col min="6657" max="6664" width="0" style="471" hidden="1" customWidth="1"/>
    <col min="6665" max="6667" width="3.7109375" style="471" customWidth="1"/>
    <col min="6668" max="6668" width="12.7109375" style="471" customWidth="1"/>
    <col min="6669" max="6669" width="51.140625" style="471" customWidth="1"/>
    <col min="6670" max="6670" width="0" style="471" hidden="1" customWidth="1"/>
    <col min="6671" max="6671" width="18.7109375" style="471" customWidth="1"/>
    <col min="6672" max="6673" width="0" style="471" hidden="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912" width="10.5703125" style="471"/>
    <col min="6913" max="6920" width="0" style="471" hidden="1" customWidth="1"/>
    <col min="6921" max="6923" width="3.7109375" style="471" customWidth="1"/>
    <col min="6924" max="6924" width="12.7109375" style="471" customWidth="1"/>
    <col min="6925" max="6925" width="51.140625" style="471" customWidth="1"/>
    <col min="6926" max="6926" width="0" style="471" hidden="1" customWidth="1"/>
    <col min="6927" max="6927" width="18.7109375" style="471" customWidth="1"/>
    <col min="6928" max="6929" width="0" style="471" hidden="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7168" width="10.5703125" style="471"/>
    <col min="7169" max="7176" width="0" style="471" hidden="1" customWidth="1"/>
    <col min="7177" max="7179" width="3.7109375" style="471" customWidth="1"/>
    <col min="7180" max="7180" width="12.7109375" style="471" customWidth="1"/>
    <col min="7181" max="7181" width="51.140625" style="471" customWidth="1"/>
    <col min="7182" max="7182" width="0" style="471" hidden="1" customWidth="1"/>
    <col min="7183" max="7183" width="18.7109375" style="471" customWidth="1"/>
    <col min="7184" max="7185" width="0" style="471" hidden="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424" width="10.5703125" style="471"/>
    <col min="7425" max="7432" width="0" style="471" hidden="1" customWidth="1"/>
    <col min="7433" max="7435" width="3.7109375" style="471" customWidth="1"/>
    <col min="7436" max="7436" width="12.7109375" style="471" customWidth="1"/>
    <col min="7437" max="7437" width="51.140625" style="471" customWidth="1"/>
    <col min="7438" max="7438" width="0" style="471" hidden="1" customWidth="1"/>
    <col min="7439" max="7439" width="18.7109375" style="471" customWidth="1"/>
    <col min="7440" max="7441" width="0" style="471" hidden="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680" width="10.5703125" style="471"/>
    <col min="7681" max="7688" width="0" style="471" hidden="1" customWidth="1"/>
    <col min="7689" max="7691" width="3.7109375" style="471" customWidth="1"/>
    <col min="7692" max="7692" width="12.7109375" style="471" customWidth="1"/>
    <col min="7693" max="7693" width="51.140625" style="471" customWidth="1"/>
    <col min="7694" max="7694" width="0" style="471" hidden="1" customWidth="1"/>
    <col min="7695" max="7695" width="18.7109375" style="471" customWidth="1"/>
    <col min="7696" max="7697" width="0" style="471" hidden="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936" width="10.5703125" style="471"/>
    <col min="7937" max="7944" width="0" style="471" hidden="1" customWidth="1"/>
    <col min="7945" max="7947" width="3.7109375" style="471" customWidth="1"/>
    <col min="7948" max="7948" width="12.7109375" style="471" customWidth="1"/>
    <col min="7949" max="7949" width="51.140625" style="471" customWidth="1"/>
    <col min="7950" max="7950" width="0" style="471" hidden="1" customWidth="1"/>
    <col min="7951" max="7951" width="18.7109375" style="471" customWidth="1"/>
    <col min="7952" max="7953" width="0" style="471" hidden="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8192" width="10.5703125" style="471"/>
    <col min="8193" max="8200" width="0" style="471" hidden="1" customWidth="1"/>
    <col min="8201" max="8203" width="3.7109375" style="471" customWidth="1"/>
    <col min="8204" max="8204" width="12.7109375" style="471" customWidth="1"/>
    <col min="8205" max="8205" width="51.140625" style="471" customWidth="1"/>
    <col min="8206" max="8206" width="0" style="471" hidden="1" customWidth="1"/>
    <col min="8207" max="8207" width="18.7109375" style="471" customWidth="1"/>
    <col min="8208" max="8209" width="0" style="471" hidden="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448" width="10.5703125" style="471"/>
    <col min="8449" max="8456" width="0" style="471" hidden="1" customWidth="1"/>
    <col min="8457" max="8459" width="3.7109375" style="471" customWidth="1"/>
    <col min="8460" max="8460" width="12.7109375" style="471" customWidth="1"/>
    <col min="8461" max="8461" width="51.140625" style="471" customWidth="1"/>
    <col min="8462" max="8462" width="0" style="471" hidden="1" customWidth="1"/>
    <col min="8463" max="8463" width="18.7109375" style="471" customWidth="1"/>
    <col min="8464" max="8465" width="0" style="471" hidden="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704" width="10.5703125" style="471"/>
    <col min="8705" max="8712" width="0" style="471" hidden="1" customWidth="1"/>
    <col min="8713" max="8715" width="3.7109375" style="471" customWidth="1"/>
    <col min="8716" max="8716" width="12.7109375" style="471" customWidth="1"/>
    <col min="8717" max="8717" width="51.140625" style="471" customWidth="1"/>
    <col min="8718" max="8718" width="0" style="471" hidden="1" customWidth="1"/>
    <col min="8719" max="8719" width="18.7109375" style="471" customWidth="1"/>
    <col min="8720" max="8721" width="0" style="471" hidden="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960" width="10.5703125" style="471"/>
    <col min="8961" max="8968" width="0" style="471" hidden="1" customWidth="1"/>
    <col min="8969" max="8971" width="3.7109375" style="471" customWidth="1"/>
    <col min="8972" max="8972" width="12.7109375" style="471" customWidth="1"/>
    <col min="8973" max="8973" width="51.140625" style="471" customWidth="1"/>
    <col min="8974" max="8974" width="0" style="471" hidden="1" customWidth="1"/>
    <col min="8975" max="8975" width="18.7109375" style="471" customWidth="1"/>
    <col min="8976" max="8977" width="0" style="471" hidden="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9216" width="10.5703125" style="471"/>
    <col min="9217" max="9224" width="0" style="471" hidden="1" customWidth="1"/>
    <col min="9225" max="9227" width="3.7109375" style="471" customWidth="1"/>
    <col min="9228" max="9228" width="12.7109375" style="471" customWidth="1"/>
    <col min="9229" max="9229" width="51.140625" style="471" customWidth="1"/>
    <col min="9230" max="9230" width="0" style="471" hidden="1" customWidth="1"/>
    <col min="9231" max="9231" width="18.7109375" style="471" customWidth="1"/>
    <col min="9232" max="9233" width="0" style="471" hidden="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472" width="10.5703125" style="471"/>
    <col min="9473" max="9480" width="0" style="471" hidden="1" customWidth="1"/>
    <col min="9481" max="9483" width="3.7109375" style="471" customWidth="1"/>
    <col min="9484" max="9484" width="12.7109375" style="471" customWidth="1"/>
    <col min="9485" max="9485" width="51.140625" style="471" customWidth="1"/>
    <col min="9486" max="9486" width="0" style="471" hidden="1" customWidth="1"/>
    <col min="9487" max="9487" width="18.7109375" style="471" customWidth="1"/>
    <col min="9488" max="9489" width="0" style="471" hidden="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728" width="10.5703125" style="471"/>
    <col min="9729" max="9736" width="0" style="471" hidden="1" customWidth="1"/>
    <col min="9737" max="9739" width="3.7109375" style="471" customWidth="1"/>
    <col min="9740" max="9740" width="12.7109375" style="471" customWidth="1"/>
    <col min="9741" max="9741" width="51.140625" style="471" customWidth="1"/>
    <col min="9742" max="9742" width="0" style="471" hidden="1" customWidth="1"/>
    <col min="9743" max="9743" width="18.7109375" style="471" customWidth="1"/>
    <col min="9744" max="9745" width="0" style="471" hidden="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984" width="10.5703125" style="471"/>
    <col min="9985" max="9992" width="0" style="471" hidden="1" customWidth="1"/>
    <col min="9993" max="9995" width="3.7109375" style="471" customWidth="1"/>
    <col min="9996" max="9996" width="12.7109375" style="471" customWidth="1"/>
    <col min="9997" max="9997" width="51.140625" style="471" customWidth="1"/>
    <col min="9998" max="9998" width="0" style="471" hidden="1" customWidth="1"/>
    <col min="9999" max="9999" width="18.7109375" style="471" customWidth="1"/>
    <col min="10000" max="10001" width="0" style="471" hidden="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240" width="10.5703125" style="471"/>
    <col min="10241" max="10248" width="0" style="471" hidden="1" customWidth="1"/>
    <col min="10249" max="10251" width="3.7109375" style="471" customWidth="1"/>
    <col min="10252" max="10252" width="12.7109375" style="471" customWidth="1"/>
    <col min="10253" max="10253" width="51.140625" style="471" customWidth="1"/>
    <col min="10254" max="10254" width="0" style="471" hidden="1" customWidth="1"/>
    <col min="10255" max="10255" width="18.7109375" style="471" customWidth="1"/>
    <col min="10256" max="10257" width="0" style="471" hidden="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496" width="10.5703125" style="471"/>
    <col min="10497" max="10504" width="0" style="471" hidden="1" customWidth="1"/>
    <col min="10505" max="10507" width="3.7109375" style="471" customWidth="1"/>
    <col min="10508" max="10508" width="12.7109375" style="471" customWidth="1"/>
    <col min="10509" max="10509" width="51.140625" style="471" customWidth="1"/>
    <col min="10510" max="10510" width="0" style="471" hidden="1" customWidth="1"/>
    <col min="10511" max="10511" width="18.7109375" style="471" customWidth="1"/>
    <col min="10512" max="10513" width="0" style="471" hidden="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752" width="10.5703125" style="471"/>
    <col min="10753" max="10760" width="0" style="471" hidden="1" customWidth="1"/>
    <col min="10761" max="10763" width="3.7109375" style="471" customWidth="1"/>
    <col min="10764" max="10764" width="12.7109375" style="471" customWidth="1"/>
    <col min="10765" max="10765" width="51.140625" style="471" customWidth="1"/>
    <col min="10766" max="10766" width="0" style="471" hidden="1" customWidth="1"/>
    <col min="10767" max="10767" width="18.7109375" style="471" customWidth="1"/>
    <col min="10768" max="10769" width="0" style="471" hidden="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1008" width="10.5703125" style="471"/>
    <col min="11009" max="11016" width="0" style="471" hidden="1" customWidth="1"/>
    <col min="11017" max="11019" width="3.7109375" style="471" customWidth="1"/>
    <col min="11020" max="11020" width="12.7109375" style="471" customWidth="1"/>
    <col min="11021" max="11021" width="51.140625" style="471" customWidth="1"/>
    <col min="11022" max="11022" width="0" style="471" hidden="1" customWidth="1"/>
    <col min="11023" max="11023" width="18.7109375" style="471" customWidth="1"/>
    <col min="11024" max="11025" width="0" style="471" hidden="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264" width="10.5703125" style="471"/>
    <col min="11265" max="11272" width="0" style="471" hidden="1" customWidth="1"/>
    <col min="11273" max="11275" width="3.7109375" style="471" customWidth="1"/>
    <col min="11276" max="11276" width="12.7109375" style="471" customWidth="1"/>
    <col min="11277" max="11277" width="51.140625" style="471" customWidth="1"/>
    <col min="11278" max="11278" width="0" style="471" hidden="1" customWidth="1"/>
    <col min="11279" max="11279" width="18.7109375" style="471" customWidth="1"/>
    <col min="11280" max="11281" width="0" style="471" hidden="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520" width="10.5703125" style="471"/>
    <col min="11521" max="11528" width="0" style="471" hidden="1" customWidth="1"/>
    <col min="11529" max="11531" width="3.7109375" style="471" customWidth="1"/>
    <col min="11532" max="11532" width="12.7109375" style="471" customWidth="1"/>
    <col min="11533" max="11533" width="51.140625" style="471" customWidth="1"/>
    <col min="11534" max="11534" width="0" style="471" hidden="1" customWidth="1"/>
    <col min="11535" max="11535" width="18.7109375" style="471" customWidth="1"/>
    <col min="11536" max="11537" width="0" style="471" hidden="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776" width="10.5703125" style="471"/>
    <col min="11777" max="11784" width="0" style="471" hidden="1" customWidth="1"/>
    <col min="11785" max="11787" width="3.7109375" style="471" customWidth="1"/>
    <col min="11788" max="11788" width="12.7109375" style="471" customWidth="1"/>
    <col min="11789" max="11789" width="51.140625" style="471" customWidth="1"/>
    <col min="11790" max="11790" width="0" style="471" hidden="1" customWidth="1"/>
    <col min="11791" max="11791" width="18.7109375" style="471" customWidth="1"/>
    <col min="11792" max="11793" width="0" style="471" hidden="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2032" width="10.5703125" style="471"/>
    <col min="12033" max="12040" width="0" style="471" hidden="1" customWidth="1"/>
    <col min="12041" max="12043" width="3.7109375" style="471" customWidth="1"/>
    <col min="12044" max="12044" width="12.7109375" style="471" customWidth="1"/>
    <col min="12045" max="12045" width="51.140625" style="471" customWidth="1"/>
    <col min="12046" max="12046" width="0" style="471" hidden="1" customWidth="1"/>
    <col min="12047" max="12047" width="18.7109375" style="471" customWidth="1"/>
    <col min="12048" max="12049" width="0" style="471" hidden="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288" width="10.5703125" style="471"/>
    <col min="12289" max="12296" width="0" style="471" hidden="1" customWidth="1"/>
    <col min="12297" max="12299" width="3.7109375" style="471" customWidth="1"/>
    <col min="12300" max="12300" width="12.7109375" style="471" customWidth="1"/>
    <col min="12301" max="12301" width="51.140625" style="471" customWidth="1"/>
    <col min="12302" max="12302" width="0" style="471" hidden="1" customWidth="1"/>
    <col min="12303" max="12303" width="18.7109375" style="471" customWidth="1"/>
    <col min="12304" max="12305" width="0" style="471" hidden="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544" width="10.5703125" style="471"/>
    <col min="12545" max="12552" width="0" style="471" hidden="1" customWidth="1"/>
    <col min="12553" max="12555" width="3.7109375" style="471" customWidth="1"/>
    <col min="12556" max="12556" width="12.7109375" style="471" customWidth="1"/>
    <col min="12557" max="12557" width="51.140625" style="471" customWidth="1"/>
    <col min="12558" max="12558" width="0" style="471" hidden="1" customWidth="1"/>
    <col min="12559" max="12559" width="18.7109375" style="471" customWidth="1"/>
    <col min="12560" max="12561" width="0" style="471" hidden="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800" width="10.5703125" style="471"/>
    <col min="12801" max="12808" width="0" style="471" hidden="1" customWidth="1"/>
    <col min="12809" max="12811" width="3.7109375" style="471" customWidth="1"/>
    <col min="12812" max="12812" width="12.7109375" style="471" customWidth="1"/>
    <col min="12813" max="12813" width="51.140625" style="471" customWidth="1"/>
    <col min="12814" max="12814" width="0" style="471" hidden="1" customWidth="1"/>
    <col min="12815" max="12815" width="18.7109375" style="471" customWidth="1"/>
    <col min="12816" max="12817" width="0" style="471" hidden="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3056" width="10.5703125" style="471"/>
    <col min="13057" max="13064" width="0" style="471" hidden="1" customWidth="1"/>
    <col min="13065" max="13067" width="3.7109375" style="471" customWidth="1"/>
    <col min="13068" max="13068" width="12.7109375" style="471" customWidth="1"/>
    <col min="13069" max="13069" width="51.140625" style="471" customWidth="1"/>
    <col min="13070" max="13070" width="0" style="471" hidden="1" customWidth="1"/>
    <col min="13071" max="13071" width="18.7109375" style="471" customWidth="1"/>
    <col min="13072" max="13073" width="0" style="471" hidden="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312" width="10.5703125" style="471"/>
    <col min="13313" max="13320" width="0" style="471" hidden="1" customWidth="1"/>
    <col min="13321" max="13323" width="3.7109375" style="471" customWidth="1"/>
    <col min="13324" max="13324" width="12.7109375" style="471" customWidth="1"/>
    <col min="13325" max="13325" width="51.140625" style="471" customWidth="1"/>
    <col min="13326" max="13326" width="0" style="471" hidden="1" customWidth="1"/>
    <col min="13327" max="13327" width="18.7109375" style="471" customWidth="1"/>
    <col min="13328" max="13329" width="0" style="471" hidden="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568" width="10.5703125" style="471"/>
    <col min="13569" max="13576" width="0" style="471" hidden="1" customWidth="1"/>
    <col min="13577" max="13579" width="3.7109375" style="471" customWidth="1"/>
    <col min="13580" max="13580" width="12.7109375" style="471" customWidth="1"/>
    <col min="13581" max="13581" width="51.140625" style="471" customWidth="1"/>
    <col min="13582" max="13582" width="0" style="471" hidden="1" customWidth="1"/>
    <col min="13583" max="13583" width="18.7109375" style="471" customWidth="1"/>
    <col min="13584" max="13585" width="0" style="471" hidden="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824" width="10.5703125" style="471"/>
    <col min="13825" max="13832" width="0" style="471" hidden="1" customWidth="1"/>
    <col min="13833" max="13835" width="3.7109375" style="471" customWidth="1"/>
    <col min="13836" max="13836" width="12.7109375" style="471" customWidth="1"/>
    <col min="13837" max="13837" width="51.140625" style="471" customWidth="1"/>
    <col min="13838" max="13838" width="0" style="471" hidden="1" customWidth="1"/>
    <col min="13839" max="13839" width="18.7109375" style="471" customWidth="1"/>
    <col min="13840" max="13841" width="0" style="471" hidden="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4080" width="10.5703125" style="471"/>
    <col min="14081" max="14088" width="0" style="471" hidden="1" customWidth="1"/>
    <col min="14089" max="14091" width="3.7109375" style="471" customWidth="1"/>
    <col min="14092" max="14092" width="12.7109375" style="471" customWidth="1"/>
    <col min="14093" max="14093" width="51.140625" style="471" customWidth="1"/>
    <col min="14094" max="14094" width="0" style="471" hidden="1" customWidth="1"/>
    <col min="14095" max="14095" width="18.7109375" style="471" customWidth="1"/>
    <col min="14096" max="14097" width="0" style="471" hidden="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336" width="10.5703125" style="471"/>
    <col min="14337" max="14344" width="0" style="471" hidden="1" customWidth="1"/>
    <col min="14345" max="14347" width="3.7109375" style="471" customWidth="1"/>
    <col min="14348" max="14348" width="12.7109375" style="471" customWidth="1"/>
    <col min="14349" max="14349" width="51.140625" style="471" customWidth="1"/>
    <col min="14350" max="14350" width="0" style="471" hidden="1" customWidth="1"/>
    <col min="14351" max="14351" width="18.7109375" style="471" customWidth="1"/>
    <col min="14352" max="14353" width="0" style="471" hidden="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592" width="10.5703125" style="471"/>
    <col min="14593" max="14600" width="0" style="471" hidden="1" customWidth="1"/>
    <col min="14601" max="14603" width="3.7109375" style="471" customWidth="1"/>
    <col min="14604" max="14604" width="12.7109375" style="471" customWidth="1"/>
    <col min="14605" max="14605" width="51.140625" style="471" customWidth="1"/>
    <col min="14606" max="14606" width="0" style="471" hidden="1" customWidth="1"/>
    <col min="14607" max="14607" width="18.7109375" style="471" customWidth="1"/>
    <col min="14608" max="14609" width="0" style="471" hidden="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848" width="10.5703125" style="471"/>
    <col min="14849" max="14856" width="0" style="471" hidden="1" customWidth="1"/>
    <col min="14857" max="14859" width="3.7109375" style="471" customWidth="1"/>
    <col min="14860" max="14860" width="12.7109375" style="471" customWidth="1"/>
    <col min="14861" max="14861" width="51.140625" style="471" customWidth="1"/>
    <col min="14862" max="14862" width="0" style="471" hidden="1" customWidth="1"/>
    <col min="14863" max="14863" width="18.7109375" style="471" customWidth="1"/>
    <col min="14864" max="14865" width="0" style="471" hidden="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5104" width="10.5703125" style="471"/>
    <col min="15105" max="15112" width="0" style="471" hidden="1" customWidth="1"/>
    <col min="15113" max="15115" width="3.7109375" style="471" customWidth="1"/>
    <col min="15116" max="15116" width="12.7109375" style="471" customWidth="1"/>
    <col min="15117" max="15117" width="51.140625" style="471" customWidth="1"/>
    <col min="15118" max="15118" width="0" style="471" hidden="1" customWidth="1"/>
    <col min="15119" max="15119" width="18.7109375" style="471" customWidth="1"/>
    <col min="15120" max="15121" width="0" style="471" hidden="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360" width="10.5703125" style="471"/>
    <col min="15361" max="15368" width="0" style="471" hidden="1" customWidth="1"/>
    <col min="15369" max="15371" width="3.7109375" style="471" customWidth="1"/>
    <col min="15372" max="15372" width="12.7109375" style="471" customWidth="1"/>
    <col min="15373" max="15373" width="51.140625" style="471" customWidth="1"/>
    <col min="15374" max="15374" width="0" style="471" hidden="1" customWidth="1"/>
    <col min="15375" max="15375" width="18.7109375" style="471" customWidth="1"/>
    <col min="15376" max="15377" width="0" style="471" hidden="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616" width="10.5703125" style="471"/>
    <col min="15617" max="15624" width="0" style="471" hidden="1" customWidth="1"/>
    <col min="15625" max="15627" width="3.7109375" style="471" customWidth="1"/>
    <col min="15628" max="15628" width="12.7109375" style="471" customWidth="1"/>
    <col min="15629" max="15629" width="51.140625" style="471" customWidth="1"/>
    <col min="15630" max="15630" width="0" style="471" hidden="1" customWidth="1"/>
    <col min="15631" max="15631" width="18.7109375" style="471" customWidth="1"/>
    <col min="15632" max="15633" width="0" style="471" hidden="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872" width="10.5703125" style="471"/>
    <col min="15873" max="15880" width="0" style="471" hidden="1" customWidth="1"/>
    <col min="15881" max="15883" width="3.7109375" style="471" customWidth="1"/>
    <col min="15884" max="15884" width="12.7109375" style="471" customWidth="1"/>
    <col min="15885" max="15885" width="51.140625" style="471" customWidth="1"/>
    <col min="15886" max="15886" width="0" style="471" hidden="1" customWidth="1"/>
    <col min="15887" max="15887" width="18.7109375" style="471" customWidth="1"/>
    <col min="15888" max="15889" width="0" style="471" hidden="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6128" width="10.5703125" style="471"/>
    <col min="16129" max="16136" width="0" style="471" hidden="1" customWidth="1"/>
    <col min="16137" max="16139" width="3.7109375" style="471" customWidth="1"/>
    <col min="16140" max="16140" width="12.7109375" style="471" customWidth="1"/>
    <col min="16141" max="16141" width="51.140625" style="471" customWidth="1"/>
    <col min="16142" max="16142" width="0" style="471" hidden="1" customWidth="1"/>
    <col min="16143" max="16143" width="18.7109375" style="471" customWidth="1"/>
    <col min="16144" max="16145" width="0" style="471" hidden="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384" width="10.5703125" style="471"/>
  </cols>
  <sheetData>
    <row r="1" spans="1:33" hidden="1"/>
    <row r="2" spans="1:33" hidden="1"/>
    <row r="3" spans="1:33" hidden="1"/>
    <row r="4" spans="1:33" ht="3" customHeight="1">
      <c r="J4" s="476"/>
      <c r="K4" s="476"/>
      <c r="L4" s="472"/>
      <c r="M4" s="472"/>
      <c r="N4" s="472"/>
      <c r="O4" s="479"/>
      <c r="P4" s="479"/>
      <c r="Q4" s="479"/>
      <c r="R4" s="479"/>
      <c r="S4" s="479"/>
      <c r="T4" s="479"/>
      <c r="U4" s="472"/>
    </row>
    <row r="5" spans="1:33" ht="22.5" customHeight="1">
      <c r="J5" s="476"/>
      <c r="K5" s="476"/>
      <c r="L5" s="1231" t="s">
        <v>630</v>
      </c>
      <c r="M5" s="1231"/>
      <c r="N5" s="1231"/>
      <c r="O5" s="1231"/>
      <c r="P5" s="1231"/>
      <c r="Q5" s="1231"/>
      <c r="R5" s="1231"/>
      <c r="S5" s="1231"/>
      <c r="T5" s="1231"/>
      <c r="U5" s="491"/>
    </row>
    <row r="6" spans="1:33" ht="3" customHeight="1">
      <c r="J6" s="476"/>
      <c r="K6" s="476"/>
      <c r="L6" s="472"/>
      <c r="M6" s="472"/>
      <c r="N6" s="472"/>
      <c r="O6" s="475"/>
      <c r="P6" s="475"/>
      <c r="Q6" s="475"/>
      <c r="R6" s="475"/>
      <c r="S6" s="475"/>
      <c r="T6" s="475"/>
      <c r="U6" s="472"/>
    </row>
    <row r="7" spans="1:33" s="486" customFormat="1" ht="22.5">
      <c r="A7" s="505"/>
      <c r="B7" s="505"/>
      <c r="C7" s="505"/>
      <c r="D7" s="505"/>
      <c r="E7" s="505"/>
      <c r="F7" s="505"/>
      <c r="G7" s="505"/>
      <c r="H7" s="505"/>
      <c r="L7" s="493"/>
      <c r="M7" s="611" t="s">
        <v>501</v>
      </c>
      <c r="N7" s="660"/>
      <c r="O7" s="1237" t="str">
        <f>IF(NameOrPr_ch="",IF(NameOrPr="","",NameOrPr),NameOrPr_ch)</f>
        <v>Комитет по тарифам Санкт-Петербурга</v>
      </c>
      <c r="P7" s="1237"/>
      <c r="Q7" s="1237"/>
      <c r="R7" s="1237"/>
      <c r="S7" s="1237"/>
      <c r="T7" s="1237"/>
      <c r="U7" s="576"/>
      <c r="V7" s="576"/>
      <c r="W7" s="513"/>
      <c r="X7" s="499"/>
      <c r="Y7" s="499"/>
      <c r="Z7" s="499"/>
      <c r="AA7" s="499"/>
      <c r="AB7" s="499"/>
      <c r="AC7" s="499"/>
      <c r="AD7" s="499"/>
      <c r="AE7" s="499"/>
      <c r="AF7" s="499"/>
      <c r="AG7" s="499"/>
    </row>
    <row r="8" spans="1:33" s="486" customFormat="1" ht="18.75">
      <c r="A8" s="505"/>
      <c r="B8" s="505"/>
      <c r="C8" s="505"/>
      <c r="D8" s="505"/>
      <c r="E8" s="505"/>
      <c r="F8" s="505"/>
      <c r="G8" s="505"/>
      <c r="H8" s="505"/>
      <c r="L8" s="493"/>
      <c r="M8" s="611" t="s">
        <v>595</v>
      </c>
      <c r="N8" s="660"/>
      <c r="O8" s="1237" t="str">
        <f>IF(datePr_ch="",IF(datePr="","",datePr),datePr_ch)</f>
        <v>14.06.2019</v>
      </c>
      <c r="P8" s="1237"/>
      <c r="Q8" s="1237"/>
      <c r="R8" s="1237"/>
      <c r="S8" s="1237"/>
      <c r="T8" s="1237"/>
      <c r="U8" s="576"/>
      <c r="V8" s="576"/>
      <c r="W8" s="513"/>
      <c r="X8" s="499"/>
      <c r="Y8" s="499"/>
      <c r="Z8" s="499"/>
      <c r="AA8" s="499"/>
      <c r="AB8" s="499"/>
      <c r="AC8" s="499"/>
      <c r="AD8" s="499"/>
      <c r="AE8" s="499"/>
      <c r="AF8" s="499"/>
      <c r="AG8" s="499"/>
    </row>
    <row r="9" spans="1:33" s="486" customFormat="1" ht="18.75">
      <c r="A9" s="505"/>
      <c r="B9" s="505"/>
      <c r="C9" s="505"/>
      <c r="D9" s="505"/>
      <c r="E9" s="505"/>
      <c r="F9" s="505"/>
      <c r="G9" s="505"/>
      <c r="H9" s="505"/>
      <c r="L9" s="151"/>
      <c r="M9" s="611" t="s">
        <v>594</v>
      </c>
      <c r="N9" s="660"/>
      <c r="O9" s="1237" t="str">
        <f>IF(numberPr_ch="",IF(numberPr="","",numberPr),numberPr_ch)</f>
        <v>52-р</v>
      </c>
      <c r="P9" s="1237"/>
      <c r="Q9" s="1237"/>
      <c r="R9" s="1237"/>
      <c r="S9" s="1237"/>
      <c r="T9" s="1237"/>
      <c r="U9" s="576"/>
      <c r="V9" s="576"/>
      <c r="W9" s="513"/>
      <c r="X9" s="499"/>
      <c r="Y9" s="499"/>
      <c r="Z9" s="499"/>
      <c r="AA9" s="499"/>
      <c r="AB9" s="499"/>
      <c r="AC9" s="499"/>
      <c r="AD9" s="499"/>
      <c r="AE9" s="499"/>
      <c r="AF9" s="499"/>
      <c r="AG9" s="499"/>
    </row>
    <row r="10" spans="1:33" s="486" customFormat="1" ht="18.75">
      <c r="A10" s="505"/>
      <c r="B10" s="505"/>
      <c r="C10" s="505"/>
      <c r="D10" s="505"/>
      <c r="E10" s="505"/>
      <c r="F10" s="505"/>
      <c r="G10" s="505"/>
      <c r="H10" s="505"/>
      <c r="L10" s="151"/>
      <c r="M10" s="611" t="s">
        <v>500</v>
      </c>
      <c r="N10" s="660"/>
      <c r="O10" s="1237" t="str">
        <f>IF(IstPub_ch="",IF(IstPub="","",IstPub),IstPub_ch)</f>
        <v>официальный сайт Комитета по тарифам Санкт-Петербурга</v>
      </c>
      <c r="P10" s="1237"/>
      <c r="Q10" s="1237"/>
      <c r="R10" s="1237"/>
      <c r="S10" s="1237"/>
      <c r="T10" s="1237"/>
      <c r="U10" s="576"/>
      <c r="V10" s="576"/>
      <c r="W10" s="513"/>
      <c r="X10" s="499"/>
      <c r="Y10" s="499"/>
      <c r="Z10" s="499"/>
      <c r="AA10" s="499"/>
      <c r="AB10" s="499"/>
      <c r="AC10" s="499"/>
      <c r="AD10" s="499"/>
      <c r="AE10" s="499"/>
      <c r="AF10" s="499"/>
      <c r="AG10" s="499"/>
    </row>
    <row r="11" spans="1:33" s="486" customFormat="1" ht="11.25" hidden="1">
      <c r="A11" s="505"/>
      <c r="B11" s="505"/>
      <c r="C11" s="505"/>
      <c r="D11" s="505"/>
      <c r="E11" s="505"/>
      <c r="F11" s="505"/>
      <c r="G11" s="505"/>
      <c r="H11" s="505"/>
      <c r="L11" s="151"/>
      <c r="M11" s="151"/>
      <c r="N11" s="483"/>
      <c r="O11" s="492"/>
      <c r="P11" s="492"/>
      <c r="Q11" s="492"/>
      <c r="R11" s="492"/>
      <c r="S11" s="492"/>
      <c r="T11" s="492"/>
      <c r="U11" s="497" t="s">
        <v>372</v>
      </c>
      <c r="X11" s="499"/>
      <c r="Y11" s="499"/>
      <c r="Z11" s="499"/>
      <c r="AA11" s="499"/>
      <c r="AB11" s="499"/>
      <c r="AC11" s="499"/>
      <c r="AD11" s="499"/>
      <c r="AE11" s="499"/>
      <c r="AF11" s="499"/>
      <c r="AG11" s="499"/>
    </row>
    <row r="12" spans="1:33" ht="15" customHeight="1">
      <c r="H12" s="504" t="s">
        <v>92</v>
      </c>
      <c r="J12" s="476"/>
      <c r="K12" s="476"/>
      <c r="L12" s="472"/>
      <c r="M12" s="472"/>
      <c r="N12" s="472"/>
      <c r="O12" s="1267"/>
      <c r="P12" s="1267"/>
      <c r="Q12" s="1267"/>
      <c r="R12" s="1267"/>
      <c r="S12" s="1267"/>
      <c r="T12" s="1267"/>
      <c r="U12" s="1267"/>
    </row>
    <row r="13" spans="1:33">
      <c r="J13" s="476"/>
      <c r="K13" s="476"/>
      <c r="L13" s="1169" t="s">
        <v>453</v>
      </c>
      <c r="M13" s="1169"/>
      <c r="N13" s="1169"/>
      <c r="O13" s="1169"/>
      <c r="P13" s="1169"/>
      <c r="Q13" s="1169"/>
      <c r="R13" s="1169"/>
      <c r="S13" s="1169"/>
      <c r="T13" s="1169"/>
      <c r="U13" s="1169"/>
      <c r="V13" s="1169"/>
      <c r="W13" s="1169" t="s">
        <v>454</v>
      </c>
    </row>
    <row r="14" spans="1:33" ht="14.25" customHeight="1">
      <c r="J14" s="476"/>
      <c r="K14" s="476"/>
      <c r="L14" s="1244" t="s">
        <v>91</v>
      </c>
      <c r="M14" s="1244" t="s">
        <v>638</v>
      </c>
      <c r="N14" s="469"/>
      <c r="O14" s="1245" t="s">
        <v>640</v>
      </c>
      <c r="P14" s="1246"/>
      <c r="Q14" s="1246"/>
      <c r="R14" s="1246"/>
      <c r="S14" s="1246"/>
      <c r="T14" s="1247"/>
      <c r="U14" s="1228" t="s">
        <v>340</v>
      </c>
      <c r="V14" s="1266" t="s">
        <v>274</v>
      </c>
      <c r="W14" s="1169"/>
    </row>
    <row r="15" spans="1:33" ht="14.25" customHeight="1">
      <c r="J15" s="476"/>
      <c r="K15" s="476"/>
      <c r="L15" s="1244"/>
      <c r="M15" s="1244"/>
      <c r="N15" s="468"/>
      <c r="O15" s="1250" t="s">
        <v>639</v>
      </c>
      <c r="P15" s="649"/>
      <c r="Q15" s="649"/>
      <c r="R15" s="1226" t="s">
        <v>653</v>
      </c>
      <c r="S15" s="1226"/>
      <c r="T15" s="1227"/>
      <c r="U15" s="1229"/>
      <c r="V15" s="1266"/>
      <c r="W15" s="1169"/>
    </row>
    <row r="16" spans="1:33" ht="30.75" customHeight="1">
      <c r="J16" s="476"/>
      <c r="K16" s="476"/>
      <c r="L16" s="1244"/>
      <c r="M16" s="1244"/>
      <c r="N16" s="467"/>
      <c r="O16" s="1251"/>
      <c r="P16" s="647"/>
      <c r="Q16" s="648"/>
      <c r="R16" s="530" t="s">
        <v>273</v>
      </c>
      <c r="S16" s="1239" t="s">
        <v>272</v>
      </c>
      <c r="T16" s="1240"/>
      <c r="U16" s="1230"/>
      <c r="V16" s="1266"/>
      <c r="W16" s="1169"/>
    </row>
    <row r="17" spans="1:33">
      <c r="J17" s="476"/>
      <c r="K17" s="484">
        <v>1</v>
      </c>
      <c r="L17" s="631" t="s">
        <v>92</v>
      </c>
      <c r="M17" s="631" t="s">
        <v>48</v>
      </c>
      <c r="N17" s="503" t="s">
        <v>48</v>
      </c>
      <c r="O17" s="632">
        <f ca="1">OFFSET(O17,0,-1)+1</f>
        <v>3</v>
      </c>
      <c r="P17" s="633">
        <f ca="1">OFFSET(P17,0,-1)</f>
        <v>3</v>
      </c>
      <c r="Q17" s="633">
        <f ca="1">OFFSET(Q17,0,-1)</f>
        <v>3</v>
      </c>
      <c r="R17" s="632">
        <f ca="1">OFFSET(R17,0,-1)+1</f>
        <v>4</v>
      </c>
      <c r="S17" s="1269">
        <f ca="1">OFFSET(S17,0,-1)+1</f>
        <v>5</v>
      </c>
      <c r="T17" s="1269"/>
      <c r="U17" s="632">
        <f ca="1">OFFSET(U17,0,-2)+1</f>
        <v>6</v>
      </c>
      <c r="V17" s="633">
        <f ca="1">OFFSET(V17,0,-1)</f>
        <v>6</v>
      </c>
      <c r="W17" s="632">
        <f ca="1">OFFSET(W17,0,-1)+1</f>
        <v>7</v>
      </c>
    </row>
    <row r="18" spans="1:33" ht="22.5">
      <c r="A18" s="1217">
        <v>1</v>
      </c>
      <c r="B18" s="895"/>
      <c r="C18" s="895"/>
      <c r="D18" s="895"/>
      <c r="E18" s="896"/>
      <c r="F18" s="897"/>
      <c r="G18" s="897"/>
      <c r="H18" s="897"/>
      <c r="I18" s="898"/>
      <c r="J18" s="893"/>
      <c r="K18" s="900"/>
      <c r="L18" s="587">
        <f>mergeValue(A18)</f>
        <v>1</v>
      </c>
      <c r="M18" s="635" t="s">
        <v>20</v>
      </c>
      <c r="N18" s="574"/>
      <c r="O18" s="1268"/>
      <c r="P18" s="1268"/>
      <c r="Q18" s="1268"/>
      <c r="R18" s="1268"/>
      <c r="S18" s="1268"/>
      <c r="T18" s="1268"/>
      <c r="U18" s="1268"/>
      <c r="V18" s="1268"/>
      <c r="W18" s="624" t="s">
        <v>475</v>
      </c>
    </row>
    <row r="19" spans="1:33" ht="22.5">
      <c r="A19" s="1217"/>
      <c r="B19" s="1217">
        <v>1</v>
      </c>
      <c r="C19" s="895"/>
      <c r="D19" s="895"/>
      <c r="E19" s="897"/>
      <c r="F19" s="897"/>
      <c r="G19" s="897"/>
      <c r="H19" s="897"/>
      <c r="I19" s="892"/>
      <c r="J19" s="891"/>
      <c r="K19" s="894"/>
      <c r="L19" s="587" t="str">
        <f>mergeValue(A19) &amp;"."&amp; mergeValue(B19)</f>
        <v>1.1</v>
      </c>
      <c r="M19" s="540" t="s">
        <v>16</v>
      </c>
      <c r="N19" s="574"/>
      <c r="O19" s="1268"/>
      <c r="P19" s="1268"/>
      <c r="Q19" s="1268"/>
      <c r="R19" s="1268"/>
      <c r="S19" s="1268"/>
      <c r="T19" s="1268"/>
      <c r="U19" s="1268"/>
      <c r="V19" s="1268"/>
      <c r="W19" s="624" t="s">
        <v>476</v>
      </c>
    </row>
    <row r="20" spans="1:33" ht="22.5">
      <c r="A20" s="1217"/>
      <c r="B20" s="1217"/>
      <c r="C20" s="1217">
        <v>1</v>
      </c>
      <c r="D20" s="895"/>
      <c r="E20" s="897"/>
      <c r="F20" s="897"/>
      <c r="G20" s="897"/>
      <c r="H20" s="897"/>
      <c r="I20" s="899"/>
      <c r="J20" s="891"/>
      <c r="K20" s="894"/>
      <c r="L20" s="587" t="str">
        <f>mergeValue(A20) &amp;"."&amp; mergeValue(B20)&amp;"."&amp; mergeValue(C20)</f>
        <v>1.1.1</v>
      </c>
      <c r="M20" s="541" t="s">
        <v>7</v>
      </c>
      <c r="N20" s="574"/>
      <c r="O20" s="1268"/>
      <c r="P20" s="1268"/>
      <c r="Q20" s="1268"/>
      <c r="R20" s="1268"/>
      <c r="S20" s="1268"/>
      <c r="T20" s="1268"/>
      <c r="U20" s="1268"/>
      <c r="V20" s="1268"/>
      <c r="W20" s="624" t="s">
        <v>632</v>
      </c>
    </row>
    <row r="21" spans="1:33" ht="22.5">
      <c r="A21" s="1217"/>
      <c r="B21" s="1217"/>
      <c r="C21" s="1217"/>
      <c r="D21" s="1217">
        <v>1</v>
      </c>
      <c r="E21" s="897"/>
      <c r="F21" s="897"/>
      <c r="G21" s="897"/>
      <c r="H21" s="897"/>
      <c r="I21" s="899"/>
      <c r="J21" s="891"/>
      <c r="K21" s="894"/>
      <c r="L21" s="587" t="str">
        <f>mergeValue(A21) &amp;"."&amp; mergeValue(B21)&amp;"."&amp; mergeValue(C21)&amp;"."&amp; mergeValue(D21)</f>
        <v>1.1.1.1</v>
      </c>
      <c r="M21" s="542" t="s">
        <v>22</v>
      </c>
      <c r="N21" s="574"/>
      <c r="O21" s="1268"/>
      <c r="P21" s="1268"/>
      <c r="Q21" s="1268"/>
      <c r="R21" s="1268"/>
      <c r="S21" s="1268"/>
      <c r="T21" s="1268"/>
      <c r="U21" s="1268"/>
      <c r="V21" s="1268"/>
      <c r="W21" s="624" t="s">
        <v>633</v>
      </c>
    </row>
    <row r="22" spans="1:33" ht="101.25">
      <c r="A22" s="1217"/>
      <c r="B22" s="1217"/>
      <c r="C22" s="1217"/>
      <c r="D22" s="1217"/>
      <c r="E22" s="1217">
        <v>1</v>
      </c>
      <c r="F22" s="897"/>
      <c r="G22" s="897"/>
      <c r="H22" s="895">
        <v>1</v>
      </c>
      <c r="I22" s="1217">
        <v>1</v>
      </c>
      <c r="J22" s="897"/>
      <c r="K22" s="902"/>
      <c r="L22" s="587" t="str">
        <f>mergeValue(A22) &amp;"."&amp; mergeValue(B22)&amp;"."&amp; mergeValue(C22)&amp;"."&amp; mergeValue(D22)&amp;"."&amp; mergeValue(E22)</f>
        <v>1.1.1.1.1</v>
      </c>
      <c r="M22" s="548" t="s">
        <v>9</v>
      </c>
      <c r="N22" s="575"/>
      <c r="O22" s="1219"/>
      <c r="P22" s="1219"/>
      <c r="Q22" s="1219"/>
      <c r="R22" s="1219"/>
      <c r="S22" s="1219"/>
      <c r="T22" s="1219"/>
      <c r="U22" s="1219"/>
      <c r="V22" s="1219"/>
      <c r="W22" s="624" t="s">
        <v>637</v>
      </c>
    </row>
    <row r="23" spans="1:33" ht="90">
      <c r="A23" s="1217"/>
      <c r="B23" s="1217"/>
      <c r="C23" s="1217"/>
      <c r="D23" s="1217"/>
      <c r="E23" s="1217"/>
      <c r="F23" s="1217">
        <v>1</v>
      </c>
      <c r="G23" s="895"/>
      <c r="H23" s="895"/>
      <c r="I23" s="1217"/>
      <c r="J23" s="1217">
        <v>1</v>
      </c>
      <c r="K23" s="903"/>
      <c r="L23" s="587" t="str">
        <f>mergeValue(A23) &amp;"."&amp; mergeValue(B23)&amp;"."&amp; mergeValue(C23)&amp;"."&amp; mergeValue(D23)&amp;"."&amp; mergeValue(E23)&amp;"."&amp; mergeValue(F23)</f>
        <v>1.1.1.1.1.1</v>
      </c>
      <c r="M23" s="549" t="s">
        <v>10</v>
      </c>
      <c r="N23" s="575"/>
      <c r="O23" s="1220"/>
      <c r="P23" s="1221"/>
      <c r="Q23" s="1221"/>
      <c r="R23" s="1221"/>
      <c r="S23" s="1221"/>
      <c r="T23" s="1221"/>
      <c r="U23" s="1221"/>
      <c r="V23" s="1222"/>
      <c r="W23" s="624" t="s">
        <v>635</v>
      </c>
      <c r="Y23" s="498" t="str">
        <f>strCheckUnique(Z23:Z26)</f>
        <v/>
      </c>
      <c r="AA23" s="498" t="str">
        <f>IF(O23="","",O23 &amp; ":_")</f>
        <v/>
      </c>
    </row>
    <row r="24" spans="1:33" ht="189" customHeight="1">
      <c r="A24" s="1217"/>
      <c r="B24" s="1217"/>
      <c r="C24" s="1217"/>
      <c r="D24" s="1217"/>
      <c r="E24" s="1217"/>
      <c r="F24" s="1217"/>
      <c r="G24" s="895">
        <v>1</v>
      </c>
      <c r="H24" s="895"/>
      <c r="I24" s="1217"/>
      <c r="J24" s="1217"/>
      <c r="K24" s="903">
        <v>1</v>
      </c>
      <c r="L24" s="587" t="str">
        <f>mergeValue(A24) &amp;"."&amp; mergeValue(B24)&amp;"."&amp; mergeValue(C24)&amp;"."&amp; mergeValue(D24)&amp;"."&amp; mergeValue(E24)&amp;"."&amp; mergeValue(F24)&amp;"."&amp; mergeValue(G24)</f>
        <v>1.1.1.1.1.1.1</v>
      </c>
      <c r="M24" s="1057"/>
      <c r="N24" s="580"/>
      <c r="O24" s="1066"/>
      <c r="P24" s="556"/>
      <c r="Q24" s="556"/>
      <c r="R24" s="1252"/>
      <c r="S24" s="1224" t="s">
        <v>83</v>
      </c>
      <c r="T24" s="1252"/>
      <c r="U24" s="1224" t="s">
        <v>84</v>
      </c>
      <c r="V24" s="572"/>
      <c r="W24" s="1234" t="s">
        <v>655</v>
      </c>
      <c r="X24" s="494" t="str">
        <f>strCheckDate(O25:V25)</f>
        <v/>
      </c>
      <c r="Y24" s="498"/>
      <c r="Z24" s="498" t="str">
        <f>IF(M24="","",M24 )</f>
        <v/>
      </c>
      <c r="AA24" s="498"/>
      <c r="AB24" s="498"/>
      <c r="AC24" s="498"/>
    </row>
    <row r="25" spans="1:33" ht="11.25" hidden="1">
      <c r="A25" s="1217"/>
      <c r="B25" s="1217"/>
      <c r="C25" s="1217"/>
      <c r="D25" s="1217"/>
      <c r="E25" s="1217"/>
      <c r="F25" s="1217"/>
      <c r="G25" s="895"/>
      <c r="H25" s="895"/>
      <c r="I25" s="1217"/>
      <c r="J25" s="1217"/>
      <c r="K25" s="903"/>
      <c r="L25" s="594"/>
      <c r="M25" s="640"/>
      <c r="N25" s="580"/>
      <c r="O25" s="578"/>
      <c r="P25" s="556"/>
      <c r="Q25" s="578" t="str">
        <f>R24 &amp; "-" &amp; T24</f>
        <v>-</v>
      </c>
      <c r="R25" s="1223"/>
      <c r="S25" s="1224"/>
      <c r="T25" s="1223"/>
      <c r="U25" s="1224"/>
      <c r="V25" s="572"/>
      <c r="W25" s="1235"/>
    </row>
    <row r="26" spans="1:33" s="470" customFormat="1" ht="15" customHeight="1">
      <c r="A26" s="1217"/>
      <c r="B26" s="1217"/>
      <c r="C26" s="1217"/>
      <c r="D26" s="1217"/>
      <c r="E26" s="1217"/>
      <c r="F26" s="1217"/>
      <c r="G26" s="897"/>
      <c r="H26" s="895"/>
      <c r="I26" s="1217"/>
      <c r="J26" s="1217"/>
      <c r="K26" s="902"/>
      <c r="L26" s="532"/>
      <c r="M26" s="551" t="s">
        <v>25</v>
      </c>
      <c r="N26" s="545"/>
      <c r="O26" s="539"/>
      <c r="P26" s="539"/>
      <c r="Q26" s="539"/>
      <c r="R26" s="567"/>
      <c r="S26" s="558"/>
      <c r="T26" s="557"/>
      <c r="U26" s="545"/>
      <c r="V26" s="554"/>
      <c r="W26" s="1236"/>
      <c r="X26" s="495"/>
      <c r="Y26" s="495"/>
      <c r="Z26" s="495"/>
      <c r="AA26" s="495"/>
      <c r="AB26" s="495"/>
      <c r="AC26" s="495"/>
      <c r="AD26" s="495"/>
      <c r="AE26" s="495"/>
      <c r="AF26" s="495"/>
      <c r="AG26" s="495"/>
    </row>
    <row r="27" spans="1:33" s="470" customFormat="1" ht="15" customHeight="1">
      <c r="A27" s="1217"/>
      <c r="B27" s="1217"/>
      <c r="C27" s="1217"/>
      <c r="D27" s="1217"/>
      <c r="E27" s="1217"/>
      <c r="F27" s="897"/>
      <c r="G27" s="897"/>
      <c r="H27" s="895"/>
      <c r="I27" s="1217"/>
      <c r="J27" s="897"/>
      <c r="K27" s="902"/>
      <c r="L27" s="532"/>
      <c r="M27" s="550" t="s">
        <v>11</v>
      </c>
      <c r="N27" s="544"/>
      <c r="O27" s="539"/>
      <c r="P27" s="539"/>
      <c r="Q27" s="539"/>
      <c r="R27" s="567"/>
      <c r="S27" s="558"/>
      <c r="T27" s="557"/>
      <c r="U27" s="544"/>
      <c r="V27" s="558"/>
      <c r="W27" s="554"/>
      <c r="X27" s="495"/>
      <c r="Y27" s="495"/>
      <c r="Z27" s="495"/>
      <c r="AA27" s="495"/>
      <c r="AB27" s="495"/>
      <c r="AC27" s="495"/>
      <c r="AD27" s="495"/>
      <c r="AE27" s="495"/>
      <c r="AF27" s="495"/>
      <c r="AG27" s="495"/>
    </row>
    <row r="28" spans="1:33" s="470" customFormat="1" ht="15" customHeight="1">
      <c r="A28" s="1217"/>
      <c r="B28" s="1217"/>
      <c r="C28" s="1217"/>
      <c r="D28" s="1217"/>
      <c r="E28" s="901"/>
      <c r="F28" s="897"/>
      <c r="G28" s="897"/>
      <c r="H28" s="897"/>
      <c r="I28" s="893"/>
      <c r="J28" s="890"/>
      <c r="K28" s="900"/>
      <c r="L28" s="532"/>
      <c r="M28" s="545" t="s">
        <v>12</v>
      </c>
      <c r="N28" s="543"/>
      <c r="O28" s="539"/>
      <c r="P28" s="539"/>
      <c r="Q28" s="539"/>
      <c r="R28" s="567"/>
      <c r="S28" s="558"/>
      <c r="T28" s="557"/>
      <c r="U28" s="543"/>
      <c r="V28" s="558"/>
      <c r="W28" s="554"/>
      <c r="X28" s="495"/>
      <c r="Y28" s="495"/>
      <c r="Z28" s="495"/>
      <c r="AA28" s="495"/>
      <c r="AB28" s="495"/>
      <c r="AC28" s="495"/>
      <c r="AD28" s="495"/>
      <c r="AE28" s="495"/>
      <c r="AF28" s="495"/>
      <c r="AG28" s="495"/>
    </row>
    <row r="29" spans="1:33" s="470" customFormat="1" ht="15" customHeight="1">
      <c r="A29" s="1217"/>
      <c r="B29" s="1217"/>
      <c r="C29" s="1217"/>
      <c r="D29" s="901"/>
      <c r="E29" s="901"/>
      <c r="F29" s="897"/>
      <c r="G29" s="897"/>
      <c r="H29" s="897"/>
      <c r="I29" s="893"/>
      <c r="J29" s="890"/>
      <c r="K29" s="900"/>
      <c r="L29" s="532"/>
      <c r="M29" s="544" t="s">
        <v>17</v>
      </c>
      <c r="N29" s="543"/>
      <c r="O29" s="539"/>
      <c r="P29" s="539"/>
      <c r="Q29" s="539"/>
      <c r="R29" s="567"/>
      <c r="S29" s="558"/>
      <c r="T29" s="557"/>
      <c r="U29" s="543"/>
      <c r="V29" s="558"/>
      <c r="W29" s="554"/>
      <c r="X29" s="495"/>
      <c r="Y29" s="495"/>
      <c r="Z29" s="495"/>
      <c r="AA29" s="495"/>
      <c r="AB29" s="495"/>
      <c r="AC29" s="495"/>
      <c r="AD29" s="495"/>
      <c r="AE29" s="495"/>
      <c r="AF29" s="495"/>
      <c r="AG29" s="495"/>
    </row>
    <row r="30" spans="1:33" s="470" customFormat="1" ht="15" customHeight="1">
      <c r="A30" s="1217"/>
      <c r="B30" s="1217"/>
      <c r="C30" s="901"/>
      <c r="D30" s="901"/>
      <c r="E30" s="901"/>
      <c r="F30" s="901"/>
      <c r="G30" s="906"/>
      <c r="H30" s="893"/>
      <c r="I30" s="904"/>
      <c r="J30" s="890"/>
      <c r="K30" s="905"/>
      <c r="L30" s="532"/>
      <c r="M30" s="543" t="s">
        <v>18</v>
      </c>
      <c r="N30" s="543"/>
      <c r="O30" s="539"/>
      <c r="P30" s="539"/>
      <c r="Q30" s="539"/>
      <c r="R30" s="567"/>
      <c r="S30" s="558"/>
      <c r="T30" s="557"/>
      <c r="U30" s="543"/>
      <c r="V30" s="558"/>
      <c r="W30" s="554"/>
      <c r="X30" s="495"/>
      <c r="Y30" s="495"/>
      <c r="Z30" s="495"/>
      <c r="AA30" s="495"/>
      <c r="AB30" s="495"/>
      <c r="AC30" s="495"/>
      <c r="AD30" s="495"/>
      <c r="AE30" s="495"/>
      <c r="AF30" s="495"/>
      <c r="AG30" s="495"/>
    </row>
    <row r="31" spans="1:33" s="470" customFormat="1" ht="15" customHeight="1">
      <c r="A31" s="1217"/>
      <c r="B31" s="901"/>
      <c r="C31" s="901"/>
      <c r="D31" s="901"/>
      <c r="E31" s="901"/>
      <c r="F31" s="901"/>
      <c r="G31" s="906"/>
      <c r="H31" s="893"/>
      <c r="I31" s="893"/>
      <c r="J31" s="890"/>
      <c r="K31" s="900"/>
      <c r="L31" s="532"/>
      <c r="M31" s="552" t="s">
        <v>19</v>
      </c>
      <c r="N31" s="543"/>
      <c r="O31" s="539"/>
      <c r="P31" s="539"/>
      <c r="Q31" s="539"/>
      <c r="R31" s="567"/>
      <c r="S31" s="558"/>
      <c r="T31" s="557"/>
      <c r="U31" s="543"/>
      <c r="V31" s="558"/>
      <c r="W31" s="554"/>
      <c r="X31" s="495"/>
      <c r="Y31" s="495"/>
      <c r="Z31" s="495"/>
      <c r="AA31" s="495"/>
      <c r="AB31" s="495"/>
      <c r="AC31" s="495"/>
      <c r="AD31" s="495"/>
      <c r="AE31" s="495"/>
      <c r="AF31" s="495"/>
      <c r="AG31" s="495"/>
    </row>
    <row r="32" spans="1:33" s="470" customFormat="1" ht="15" customHeight="1">
      <c r="A32" s="889"/>
      <c r="B32" s="889"/>
      <c r="C32" s="889"/>
      <c r="D32" s="889"/>
      <c r="E32" s="889"/>
      <c r="F32" s="889"/>
      <c r="G32" s="889"/>
      <c r="H32" s="889"/>
      <c r="I32" s="889"/>
      <c r="J32" s="889"/>
      <c r="K32" s="889"/>
      <c r="L32" s="532"/>
      <c r="M32" s="559" t="s">
        <v>308</v>
      </c>
      <c r="N32" s="543"/>
      <c r="O32" s="539"/>
      <c r="P32" s="539"/>
      <c r="Q32" s="539"/>
      <c r="R32" s="567"/>
      <c r="S32" s="558"/>
      <c r="T32" s="557"/>
      <c r="U32" s="543"/>
      <c r="V32" s="558"/>
      <c r="W32" s="554"/>
      <c r="X32" s="495"/>
      <c r="Y32" s="495"/>
      <c r="Z32" s="495"/>
      <c r="AA32" s="495"/>
      <c r="AB32" s="495"/>
      <c r="AC32" s="495"/>
      <c r="AD32" s="495"/>
      <c r="AE32" s="495"/>
      <c r="AF32" s="495"/>
      <c r="AG32" s="495"/>
    </row>
    <row r="33" spans="12:23" ht="3" customHeight="1">
      <c r="L33" s="480"/>
      <c r="M33" s="480"/>
      <c r="N33" s="480"/>
      <c r="O33" s="480"/>
      <c r="P33" s="480"/>
      <c r="Q33" s="480"/>
      <c r="R33" s="480"/>
      <c r="S33" s="480"/>
      <c r="T33" s="480"/>
      <c r="U33" s="480"/>
    </row>
    <row r="34" spans="12:23" ht="133.5" customHeight="1">
      <c r="L34" s="1">
        <v>1</v>
      </c>
      <c r="M34" s="1210" t="s">
        <v>631</v>
      </c>
      <c r="N34" s="1210"/>
      <c r="O34" s="1210"/>
      <c r="P34" s="1210"/>
      <c r="Q34" s="1210"/>
      <c r="R34" s="1210"/>
      <c r="S34" s="1210"/>
      <c r="T34" s="1210"/>
      <c r="U34" s="1210"/>
      <c r="V34" s="1210"/>
      <c r="W34" s="1210"/>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3"/>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50</v>
      </c>
    </row>
    <row r="2" spans="1:20" ht="22.5">
      <c r="F2" s="1211" t="s">
        <v>490</v>
      </c>
      <c r="G2" s="1212"/>
      <c r="H2" s="1213"/>
      <c r="I2" s="634"/>
    </row>
    <row r="3" spans="1:20" ht="3" customHeight="1"/>
    <row r="4" spans="1:20" s="564" customFormat="1" ht="11.25">
      <c r="A4" s="584"/>
      <c r="B4" s="584"/>
      <c r="C4" s="584"/>
      <c r="D4" s="584"/>
      <c r="F4" s="1169" t="s">
        <v>453</v>
      </c>
      <c r="G4" s="1169"/>
      <c r="H4" s="1169"/>
      <c r="I4" s="1214"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4"/>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14.06.2019</v>
      </c>
      <c r="I7" s="575" t="s">
        <v>492</v>
      </c>
      <c r="J7" s="609"/>
      <c r="K7" s="584"/>
      <c r="L7" s="584"/>
      <c r="M7" s="584"/>
      <c r="N7" s="584"/>
      <c r="O7" s="584"/>
      <c r="P7" s="584"/>
      <c r="Q7" s="584"/>
      <c r="R7" s="584"/>
      <c r="S7" s="584"/>
      <c r="T7" s="584"/>
    </row>
    <row r="8" spans="1:20" s="564" customFormat="1" ht="45">
      <c r="A8" s="1215">
        <v>1</v>
      </c>
      <c r="B8" s="584"/>
      <c r="C8" s="584"/>
      <c r="D8" s="584"/>
      <c r="F8" s="610" t="str">
        <f>"2." &amp;mergeValue(A8)</f>
        <v>2.1</v>
      </c>
      <c r="G8" s="626" t="s">
        <v>493</v>
      </c>
      <c r="H8" s="598" t="str">
        <f>IF('Перечень тарифов'!R37="","наименование отсутствует","" &amp; 'Перечень тарифов'!R37 &amp; "")</f>
        <v>наименование отсутствует</v>
      </c>
      <c r="I8" s="575" t="s">
        <v>589</v>
      </c>
      <c r="J8" s="609"/>
      <c r="K8" s="584"/>
      <c r="L8" s="584"/>
      <c r="M8" s="584"/>
      <c r="N8" s="584"/>
      <c r="O8" s="584"/>
      <c r="P8" s="584"/>
      <c r="Q8" s="584"/>
      <c r="R8" s="584"/>
      <c r="S8" s="584"/>
      <c r="T8" s="584"/>
    </row>
    <row r="9" spans="1:20" s="564" customFormat="1" ht="22.5">
      <c r="A9" s="1215"/>
      <c r="B9" s="584"/>
      <c r="C9" s="584"/>
      <c r="D9" s="584"/>
      <c r="F9" s="610" t="str">
        <f>"3." &amp;mergeValue(A9)</f>
        <v>3.1</v>
      </c>
      <c r="G9" s="626" t="s">
        <v>494</v>
      </c>
      <c r="H9" s="598" t="str">
        <f>IF('Перечень тарифов'!F37="","наименование отсутствует","" &amp; 'Перечень тарифов'!F37 &amp; "")</f>
        <v>Производство. Теплоноситель; Передача. Теплоноситель; Сбыт. Теплоноситель</v>
      </c>
      <c r="I9" s="575" t="s">
        <v>587</v>
      </c>
      <c r="J9" s="609"/>
      <c r="K9" s="584"/>
      <c r="L9" s="584"/>
      <c r="M9" s="584"/>
      <c r="N9" s="584"/>
      <c r="O9" s="584"/>
      <c r="P9" s="584"/>
      <c r="Q9" s="584"/>
      <c r="R9" s="584"/>
      <c r="S9" s="584"/>
      <c r="T9" s="584"/>
    </row>
    <row r="10" spans="1:20" s="564" customFormat="1" ht="22.5">
      <c r="A10" s="1215"/>
      <c r="B10" s="584"/>
      <c r="C10" s="584"/>
      <c r="D10" s="584"/>
      <c r="F10" s="610" t="str">
        <f>"4."&amp;mergeValue(A10)</f>
        <v>4.1</v>
      </c>
      <c r="G10" s="626" t="s">
        <v>495</v>
      </c>
      <c r="H10" s="599" t="s">
        <v>457</v>
      </c>
      <c r="I10" s="575"/>
      <c r="J10" s="609"/>
      <c r="K10" s="584"/>
      <c r="L10" s="584"/>
      <c r="M10" s="584"/>
      <c r="N10" s="584"/>
      <c r="O10" s="584"/>
      <c r="P10" s="584"/>
      <c r="Q10" s="584"/>
      <c r="R10" s="584"/>
      <c r="S10" s="584"/>
      <c r="T10" s="584"/>
    </row>
    <row r="11" spans="1:20" s="564" customFormat="1" ht="18.75">
      <c r="A11" s="1215"/>
      <c r="B11" s="1215">
        <v>1</v>
      </c>
      <c r="C11" s="617"/>
      <c r="D11" s="617"/>
      <c r="F11" s="610" t="str">
        <f>"4."&amp;mergeValue(A11) &amp;"."&amp;mergeValue(B11)</f>
        <v>4.1.1</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5"/>
      <c r="B12" s="1215"/>
      <c r="C12" s="1215">
        <v>1</v>
      </c>
      <c r="D12" s="617"/>
      <c r="F12" s="610" t="str">
        <f>"4."&amp;mergeValue(A12) &amp;"."&amp;mergeValue(B12)&amp;"."&amp;mergeValue(C12)</f>
        <v>4.1.1.1</v>
      </c>
      <c r="G12" s="616" t="s">
        <v>496</v>
      </c>
      <c r="H12" s="598" t="str">
        <f>IF(Территории!H13="","","" &amp; Территории!H13 &amp; "")</f>
        <v>город Санкт-Петербург</v>
      </c>
      <c r="I12" s="575" t="s">
        <v>499</v>
      </c>
      <c r="J12" s="609"/>
      <c r="K12" s="584"/>
      <c r="L12" s="584"/>
      <c r="M12" s="584"/>
      <c r="N12" s="584"/>
      <c r="O12" s="584"/>
      <c r="P12" s="584"/>
      <c r="Q12" s="584"/>
      <c r="R12" s="584"/>
      <c r="S12" s="584"/>
      <c r="T12" s="584"/>
    </row>
    <row r="13" spans="1:20" s="564" customFormat="1" ht="56.25">
      <c r="A13" s="1215"/>
      <c r="B13" s="1215"/>
      <c r="C13" s="1215"/>
      <c r="D13" s="617">
        <v>1</v>
      </c>
      <c r="F13" s="610" t="str">
        <f>"4."&amp;mergeValue(A13) &amp;"."&amp;mergeValue(B13)&amp;"."&amp;mergeValue(C13)&amp;"."&amp;mergeValue(D13)</f>
        <v>4.1.1.1.1</v>
      </c>
      <c r="G13" s="627" t="s">
        <v>497</v>
      </c>
      <c r="H13" s="598" t="str">
        <f>IF(Территории!R14="","","" &amp; Территории!R14 &amp; "")</f>
        <v>город Санкт-Петербург (40000000)</v>
      </c>
      <c r="I13" s="1097" t="s">
        <v>590</v>
      </c>
      <c r="J13" s="609"/>
      <c r="K13" s="584"/>
      <c r="L13" s="584"/>
      <c r="M13" s="584"/>
      <c r="N13" s="584"/>
      <c r="O13" s="584"/>
      <c r="P13" s="584"/>
      <c r="Q13" s="584"/>
      <c r="R13" s="584"/>
      <c r="S13" s="584"/>
      <c r="T13" s="584"/>
    </row>
    <row r="14" spans="1:20" s="607" customFormat="1" ht="3" customHeight="1">
      <c r="A14" s="608"/>
      <c r="B14" s="608"/>
      <c r="C14" s="608"/>
      <c r="D14" s="608"/>
      <c r="F14" s="619"/>
      <c r="G14" s="620"/>
      <c r="H14" s="621"/>
      <c r="I14" s="622"/>
      <c r="J14" s="608"/>
      <c r="K14" s="608"/>
      <c r="L14" s="608"/>
      <c r="M14" s="608"/>
      <c r="N14" s="608"/>
      <c r="O14" s="608"/>
      <c r="P14" s="608"/>
      <c r="Q14" s="608"/>
      <c r="R14" s="608"/>
      <c r="S14" s="608"/>
      <c r="T14" s="608"/>
    </row>
    <row r="15" spans="1:20" s="607" customFormat="1" ht="15" customHeight="1">
      <c r="A15" s="608"/>
      <c r="B15" s="608"/>
      <c r="C15" s="608"/>
      <c r="D15" s="608"/>
      <c r="F15" s="606"/>
      <c r="G15" s="1210" t="s">
        <v>592</v>
      </c>
      <c r="H15" s="1210"/>
      <c r="I15" s="588"/>
      <c r="J15" s="608"/>
      <c r="K15" s="608"/>
      <c r="L15" s="608"/>
      <c r="M15" s="608"/>
      <c r="N15" s="608"/>
      <c r="O15" s="608"/>
      <c r="P15" s="608"/>
      <c r="Q15" s="608"/>
      <c r="R15" s="608"/>
      <c r="S15" s="608"/>
      <c r="T15" s="608"/>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U30"/>
  <sheetViews>
    <sheetView showGridLines="0" topLeftCell="I4" zoomScaleNormal="100" workbookViewId="0">
      <selection activeCell="U35" sqref="U35"/>
    </sheetView>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10.5703125" style="517" customWidth="1"/>
    <col min="16" max="17" width="1.7109375" style="517" hidden="1" customWidth="1"/>
    <col min="18" max="18" width="11.7109375" style="517" customWidth="1"/>
    <col min="19" max="19" width="3.7109375" style="517" customWidth="1"/>
    <col min="20" max="20" width="11.7109375" style="517" customWidth="1"/>
    <col min="21" max="21" width="8.5703125" style="517" customWidth="1"/>
    <col min="22" max="22" width="10.5703125" style="1049" customWidth="1"/>
    <col min="23" max="24" width="1.7109375" style="1049" hidden="1" customWidth="1"/>
    <col min="25" max="25" width="11.7109375" style="1049" customWidth="1"/>
    <col min="26" max="26" width="3.7109375" style="1049" customWidth="1"/>
    <col min="27" max="27" width="11.7109375" style="1049" customWidth="1"/>
    <col min="28" max="28" width="8.5703125" style="1049" customWidth="1"/>
    <col min="29" max="29" width="10.5703125" style="1049" customWidth="1"/>
    <col min="30" max="31" width="1.7109375" style="1049" hidden="1" customWidth="1"/>
    <col min="32" max="32" width="11.7109375" style="1049" customWidth="1"/>
    <col min="33" max="33" width="3.7109375" style="1049" customWidth="1"/>
    <col min="34" max="34" width="11.7109375" style="1049" customWidth="1"/>
    <col min="35" max="35" width="8.5703125" style="1049" customWidth="1"/>
    <col min="36" max="36" width="10.5703125" style="1049" customWidth="1"/>
    <col min="37" max="38" width="1.7109375" style="1049" hidden="1" customWidth="1"/>
    <col min="39" max="39" width="11.7109375" style="1049" customWidth="1"/>
    <col min="40" max="40" width="3.7109375" style="1049" customWidth="1"/>
    <col min="41" max="41" width="11.7109375" style="1049" customWidth="1"/>
    <col min="42" max="42" width="8.5703125" style="1049" customWidth="1"/>
    <col min="43" max="43" width="10.5703125" style="1049" customWidth="1"/>
    <col min="44" max="45" width="1.7109375" style="1049" hidden="1" customWidth="1"/>
    <col min="46" max="46" width="11.7109375" style="1049" customWidth="1"/>
    <col min="47" max="47" width="3.7109375" style="1049" customWidth="1"/>
    <col min="48" max="48" width="11.7109375" style="1049" customWidth="1"/>
    <col min="49" max="49" width="8.5703125" style="1049" customWidth="1"/>
    <col min="50" max="50" width="10.5703125" style="1049" customWidth="1"/>
    <col min="51" max="52" width="1.7109375" style="1049" hidden="1" customWidth="1"/>
    <col min="53" max="53" width="11.7109375" style="1049" customWidth="1"/>
    <col min="54" max="54" width="3.7109375" style="1049" customWidth="1"/>
    <col min="55" max="55" width="11.7109375" style="1049" customWidth="1"/>
    <col min="56" max="56" width="8.5703125" style="1049" customWidth="1"/>
    <col min="57" max="57" width="10.5703125" style="1049" customWidth="1"/>
    <col min="58" max="59" width="1.7109375" style="1049" hidden="1" customWidth="1"/>
    <col min="60" max="60" width="11.7109375" style="1049" customWidth="1"/>
    <col min="61" max="61" width="3.7109375" style="1049" customWidth="1"/>
    <col min="62" max="62" width="11.7109375" style="1049" customWidth="1"/>
    <col min="63" max="63" width="8.5703125" style="1049" customWidth="1"/>
    <col min="64" max="64" width="10.5703125" style="1049" customWidth="1"/>
    <col min="65" max="66" width="1.7109375" style="1049" hidden="1" customWidth="1"/>
    <col min="67" max="67" width="11.7109375" style="1049" customWidth="1"/>
    <col min="68" max="68" width="3.7109375" style="1049" customWidth="1"/>
    <col min="69" max="69" width="11.7109375" style="1049" customWidth="1"/>
    <col min="70" max="70" width="8.5703125" style="1049" customWidth="1"/>
    <col min="71" max="71" width="10.5703125" style="1049" customWidth="1"/>
    <col min="72" max="73" width="1.7109375" style="1049" hidden="1" customWidth="1"/>
    <col min="74" max="74" width="11.7109375" style="1049" customWidth="1"/>
    <col min="75" max="75" width="3.7109375" style="1049" customWidth="1"/>
    <col min="76" max="76" width="11.7109375" style="1049" customWidth="1"/>
    <col min="77" max="77" width="8.5703125" style="1049" customWidth="1"/>
    <col min="78" max="78" width="10.5703125" style="1049" customWidth="1"/>
    <col min="79" max="80" width="1.7109375" style="1049" hidden="1" customWidth="1"/>
    <col min="81" max="81" width="11.7109375" style="1049" customWidth="1"/>
    <col min="82" max="82" width="3.7109375" style="1049" customWidth="1"/>
    <col min="83" max="83" width="11.7109375" style="1049" customWidth="1"/>
    <col min="84" max="84" width="8.5703125" style="1049" hidden="1" customWidth="1"/>
    <col min="85" max="85" width="4.7109375" style="517" customWidth="1"/>
    <col min="86" max="86" width="115.7109375" style="517" customWidth="1"/>
    <col min="87" max="98" width="10.5703125" style="579"/>
    <col min="99" max="319" width="10.5703125" style="517"/>
    <col min="320" max="327" width="0" style="517" hidden="1" customWidth="1"/>
    <col min="328" max="330" width="3.7109375" style="517" customWidth="1"/>
    <col min="331" max="331" width="12.7109375" style="517" customWidth="1"/>
    <col min="332" max="332" width="47.42578125" style="517" customWidth="1"/>
    <col min="333" max="336" width="0" style="517" hidden="1" customWidth="1"/>
    <col min="337" max="337" width="11.7109375" style="517" customWidth="1"/>
    <col min="338" max="338" width="6.42578125" style="517" bestFit="1" customWidth="1"/>
    <col min="339" max="339" width="11.7109375" style="517" customWidth="1"/>
    <col min="340" max="340" width="0" style="517" hidden="1" customWidth="1"/>
    <col min="341" max="341" width="3.7109375" style="517" customWidth="1"/>
    <col min="342" max="342" width="11.140625" style="517" bestFit="1" customWidth="1"/>
    <col min="343" max="575" width="10.5703125" style="517"/>
    <col min="576" max="583" width="0" style="517" hidden="1" customWidth="1"/>
    <col min="584" max="586" width="3.7109375" style="517" customWidth="1"/>
    <col min="587" max="587" width="12.7109375" style="517" customWidth="1"/>
    <col min="588" max="588" width="47.42578125" style="517" customWidth="1"/>
    <col min="589" max="592" width="0" style="517" hidden="1" customWidth="1"/>
    <col min="593" max="593" width="11.7109375" style="517" customWidth="1"/>
    <col min="594" max="594" width="6.42578125" style="517" bestFit="1" customWidth="1"/>
    <col min="595" max="595" width="11.7109375" style="517" customWidth="1"/>
    <col min="596" max="596" width="0" style="517" hidden="1" customWidth="1"/>
    <col min="597" max="597" width="3.7109375" style="517" customWidth="1"/>
    <col min="598" max="598" width="11.140625" style="517" bestFit="1" customWidth="1"/>
    <col min="599" max="831" width="10.5703125" style="517"/>
    <col min="832" max="839" width="0" style="517" hidden="1" customWidth="1"/>
    <col min="840" max="842" width="3.7109375" style="517" customWidth="1"/>
    <col min="843" max="843" width="12.7109375" style="517" customWidth="1"/>
    <col min="844" max="844" width="47.42578125" style="517" customWidth="1"/>
    <col min="845" max="848" width="0" style="517" hidden="1" customWidth="1"/>
    <col min="849" max="849" width="11.7109375" style="517" customWidth="1"/>
    <col min="850" max="850" width="6.42578125" style="517" bestFit="1" customWidth="1"/>
    <col min="851" max="851" width="11.7109375" style="517" customWidth="1"/>
    <col min="852" max="852" width="0" style="517" hidden="1" customWidth="1"/>
    <col min="853" max="853" width="3.7109375" style="517" customWidth="1"/>
    <col min="854" max="854" width="11.140625" style="517" bestFit="1" customWidth="1"/>
    <col min="855" max="1087" width="10.5703125" style="517"/>
    <col min="1088" max="1095" width="0" style="517" hidden="1" customWidth="1"/>
    <col min="1096" max="1098" width="3.7109375" style="517" customWidth="1"/>
    <col min="1099" max="1099" width="12.7109375" style="517" customWidth="1"/>
    <col min="1100" max="1100" width="47.42578125" style="517" customWidth="1"/>
    <col min="1101" max="1104" width="0" style="517" hidden="1" customWidth="1"/>
    <col min="1105" max="1105" width="11.7109375" style="517" customWidth="1"/>
    <col min="1106" max="1106" width="6.42578125" style="517" bestFit="1" customWidth="1"/>
    <col min="1107" max="1107" width="11.7109375" style="517" customWidth="1"/>
    <col min="1108" max="1108" width="0" style="517" hidden="1" customWidth="1"/>
    <col min="1109" max="1109" width="3.7109375" style="517" customWidth="1"/>
    <col min="1110" max="1110" width="11.140625" style="517" bestFit="1" customWidth="1"/>
    <col min="1111" max="1343" width="10.5703125" style="517"/>
    <col min="1344" max="1351" width="0" style="517" hidden="1" customWidth="1"/>
    <col min="1352" max="1354" width="3.7109375" style="517" customWidth="1"/>
    <col min="1355" max="1355" width="12.7109375" style="517" customWidth="1"/>
    <col min="1356" max="1356" width="47.42578125" style="517" customWidth="1"/>
    <col min="1357" max="1360" width="0" style="517" hidden="1" customWidth="1"/>
    <col min="1361" max="1361" width="11.7109375" style="517" customWidth="1"/>
    <col min="1362" max="1362" width="6.42578125" style="517" bestFit="1" customWidth="1"/>
    <col min="1363" max="1363" width="11.7109375" style="517" customWidth="1"/>
    <col min="1364" max="1364" width="0" style="517" hidden="1" customWidth="1"/>
    <col min="1365" max="1365" width="3.7109375" style="517" customWidth="1"/>
    <col min="1366" max="1366" width="11.140625" style="517" bestFit="1" customWidth="1"/>
    <col min="1367" max="1599" width="10.5703125" style="517"/>
    <col min="1600" max="1607" width="0" style="517" hidden="1" customWidth="1"/>
    <col min="1608" max="1610" width="3.7109375" style="517" customWidth="1"/>
    <col min="1611" max="1611" width="12.7109375" style="517" customWidth="1"/>
    <col min="1612" max="1612" width="47.42578125" style="517" customWidth="1"/>
    <col min="1613" max="1616" width="0" style="517" hidden="1" customWidth="1"/>
    <col min="1617" max="1617" width="11.7109375" style="517" customWidth="1"/>
    <col min="1618" max="1618" width="6.42578125" style="517" bestFit="1" customWidth="1"/>
    <col min="1619" max="1619" width="11.7109375" style="517" customWidth="1"/>
    <col min="1620" max="1620" width="0" style="517" hidden="1" customWidth="1"/>
    <col min="1621" max="1621" width="3.7109375" style="517" customWidth="1"/>
    <col min="1622" max="1622" width="11.140625" style="517" bestFit="1" customWidth="1"/>
    <col min="1623" max="1855" width="10.5703125" style="517"/>
    <col min="1856" max="1863" width="0" style="517" hidden="1" customWidth="1"/>
    <col min="1864" max="1866" width="3.7109375" style="517" customWidth="1"/>
    <col min="1867" max="1867" width="12.7109375" style="517" customWidth="1"/>
    <col min="1868" max="1868" width="47.42578125" style="517" customWidth="1"/>
    <col min="1869" max="1872" width="0" style="517" hidden="1" customWidth="1"/>
    <col min="1873" max="1873" width="11.7109375" style="517" customWidth="1"/>
    <col min="1874" max="1874" width="6.42578125" style="517" bestFit="1" customWidth="1"/>
    <col min="1875" max="1875" width="11.7109375" style="517" customWidth="1"/>
    <col min="1876" max="1876" width="0" style="517" hidden="1" customWidth="1"/>
    <col min="1877" max="1877" width="3.7109375" style="517" customWidth="1"/>
    <col min="1878" max="1878" width="11.140625" style="517" bestFit="1" customWidth="1"/>
    <col min="1879" max="2111" width="10.5703125" style="517"/>
    <col min="2112" max="2119" width="0" style="517" hidden="1" customWidth="1"/>
    <col min="2120" max="2122" width="3.7109375" style="517" customWidth="1"/>
    <col min="2123" max="2123" width="12.7109375" style="517" customWidth="1"/>
    <col min="2124" max="2124" width="47.42578125" style="517" customWidth="1"/>
    <col min="2125" max="2128" width="0" style="517" hidden="1" customWidth="1"/>
    <col min="2129" max="2129" width="11.7109375" style="517" customWidth="1"/>
    <col min="2130" max="2130" width="6.42578125" style="517" bestFit="1" customWidth="1"/>
    <col min="2131" max="2131" width="11.7109375" style="517" customWidth="1"/>
    <col min="2132" max="2132" width="0" style="517" hidden="1" customWidth="1"/>
    <col min="2133" max="2133" width="3.7109375" style="517" customWidth="1"/>
    <col min="2134" max="2134" width="11.140625" style="517" bestFit="1" customWidth="1"/>
    <col min="2135" max="2367" width="10.5703125" style="517"/>
    <col min="2368" max="2375" width="0" style="517" hidden="1" customWidth="1"/>
    <col min="2376" max="2378" width="3.7109375" style="517" customWidth="1"/>
    <col min="2379" max="2379" width="12.7109375" style="517" customWidth="1"/>
    <col min="2380" max="2380" width="47.42578125" style="517" customWidth="1"/>
    <col min="2381" max="2384" width="0" style="517" hidden="1" customWidth="1"/>
    <col min="2385" max="2385" width="11.7109375" style="517" customWidth="1"/>
    <col min="2386" max="2386" width="6.42578125" style="517" bestFit="1" customWidth="1"/>
    <col min="2387" max="2387" width="11.7109375" style="517" customWidth="1"/>
    <col min="2388" max="2388" width="0" style="517" hidden="1" customWidth="1"/>
    <col min="2389" max="2389" width="3.7109375" style="517" customWidth="1"/>
    <col min="2390" max="2390" width="11.140625" style="517" bestFit="1" customWidth="1"/>
    <col min="2391" max="2623" width="10.5703125" style="517"/>
    <col min="2624" max="2631" width="0" style="517" hidden="1" customWidth="1"/>
    <col min="2632" max="2634" width="3.7109375" style="517" customWidth="1"/>
    <col min="2635" max="2635" width="12.7109375" style="517" customWidth="1"/>
    <col min="2636" max="2636" width="47.42578125" style="517" customWidth="1"/>
    <col min="2637" max="2640" width="0" style="517" hidden="1" customWidth="1"/>
    <col min="2641" max="2641" width="11.7109375" style="517" customWidth="1"/>
    <col min="2642" max="2642" width="6.42578125" style="517" bestFit="1" customWidth="1"/>
    <col min="2643" max="2643" width="11.7109375" style="517" customWidth="1"/>
    <col min="2644" max="2644" width="0" style="517" hidden="1" customWidth="1"/>
    <col min="2645" max="2645" width="3.7109375" style="517" customWidth="1"/>
    <col min="2646" max="2646" width="11.140625" style="517" bestFit="1" customWidth="1"/>
    <col min="2647" max="2879" width="10.5703125" style="517"/>
    <col min="2880" max="2887" width="0" style="517" hidden="1" customWidth="1"/>
    <col min="2888" max="2890" width="3.7109375" style="517" customWidth="1"/>
    <col min="2891" max="2891" width="12.7109375" style="517" customWidth="1"/>
    <col min="2892" max="2892" width="47.42578125" style="517" customWidth="1"/>
    <col min="2893" max="2896" width="0" style="517" hidden="1" customWidth="1"/>
    <col min="2897" max="2897" width="11.7109375" style="517" customWidth="1"/>
    <col min="2898" max="2898" width="6.42578125" style="517" bestFit="1" customWidth="1"/>
    <col min="2899" max="2899" width="11.7109375" style="517" customWidth="1"/>
    <col min="2900" max="2900" width="0" style="517" hidden="1" customWidth="1"/>
    <col min="2901" max="2901" width="3.7109375" style="517" customWidth="1"/>
    <col min="2902" max="2902" width="11.140625" style="517" bestFit="1" customWidth="1"/>
    <col min="2903" max="3135" width="10.5703125" style="517"/>
    <col min="3136" max="3143" width="0" style="517" hidden="1" customWidth="1"/>
    <col min="3144" max="3146" width="3.7109375" style="517" customWidth="1"/>
    <col min="3147" max="3147" width="12.7109375" style="517" customWidth="1"/>
    <col min="3148" max="3148" width="47.42578125" style="517" customWidth="1"/>
    <col min="3149" max="3152" width="0" style="517" hidden="1" customWidth="1"/>
    <col min="3153" max="3153" width="11.7109375" style="517" customWidth="1"/>
    <col min="3154" max="3154" width="6.42578125" style="517" bestFit="1" customWidth="1"/>
    <col min="3155" max="3155" width="11.7109375" style="517" customWidth="1"/>
    <col min="3156" max="3156" width="0" style="517" hidden="1" customWidth="1"/>
    <col min="3157" max="3157" width="3.7109375" style="517" customWidth="1"/>
    <col min="3158" max="3158" width="11.140625" style="517" bestFit="1" customWidth="1"/>
    <col min="3159" max="3391" width="10.5703125" style="517"/>
    <col min="3392" max="3399" width="0" style="517" hidden="1" customWidth="1"/>
    <col min="3400" max="3402" width="3.7109375" style="517" customWidth="1"/>
    <col min="3403" max="3403" width="12.7109375" style="517" customWidth="1"/>
    <col min="3404" max="3404" width="47.42578125" style="517" customWidth="1"/>
    <col min="3405" max="3408" width="0" style="517" hidden="1" customWidth="1"/>
    <col min="3409" max="3409" width="11.7109375" style="517" customWidth="1"/>
    <col min="3410" max="3410" width="6.42578125" style="517" bestFit="1" customWidth="1"/>
    <col min="3411" max="3411" width="11.7109375" style="517" customWidth="1"/>
    <col min="3412" max="3412" width="0" style="517" hidden="1" customWidth="1"/>
    <col min="3413" max="3413" width="3.7109375" style="517" customWidth="1"/>
    <col min="3414" max="3414" width="11.140625" style="517" bestFit="1" customWidth="1"/>
    <col min="3415" max="3647" width="10.5703125" style="517"/>
    <col min="3648" max="3655" width="0" style="517" hidden="1" customWidth="1"/>
    <col min="3656" max="3658" width="3.7109375" style="517" customWidth="1"/>
    <col min="3659" max="3659" width="12.7109375" style="517" customWidth="1"/>
    <col min="3660" max="3660" width="47.42578125" style="517" customWidth="1"/>
    <col min="3661" max="3664" width="0" style="517" hidden="1" customWidth="1"/>
    <col min="3665" max="3665" width="11.7109375" style="517" customWidth="1"/>
    <col min="3666" max="3666" width="6.42578125" style="517" bestFit="1" customWidth="1"/>
    <col min="3667" max="3667" width="11.7109375" style="517" customWidth="1"/>
    <col min="3668" max="3668" width="0" style="517" hidden="1" customWidth="1"/>
    <col min="3669" max="3669" width="3.7109375" style="517" customWidth="1"/>
    <col min="3670" max="3670" width="11.140625" style="517" bestFit="1" customWidth="1"/>
    <col min="3671" max="3903" width="10.5703125" style="517"/>
    <col min="3904" max="3911" width="0" style="517" hidden="1" customWidth="1"/>
    <col min="3912" max="3914" width="3.7109375" style="517" customWidth="1"/>
    <col min="3915" max="3915" width="12.7109375" style="517" customWidth="1"/>
    <col min="3916" max="3916" width="47.42578125" style="517" customWidth="1"/>
    <col min="3917" max="3920" width="0" style="517" hidden="1" customWidth="1"/>
    <col min="3921" max="3921" width="11.7109375" style="517" customWidth="1"/>
    <col min="3922" max="3922" width="6.42578125" style="517" bestFit="1" customWidth="1"/>
    <col min="3923" max="3923" width="11.7109375" style="517" customWidth="1"/>
    <col min="3924" max="3924" width="0" style="517" hidden="1" customWidth="1"/>
    <col min="3925" max="3925" width="3.7109375" style="517" customWidth="1"/>
    <col min="3926" max="3926" width="11.140625" style="517" bestFit="1" customWidth="1"/>
    <col min="3927" max="4159" width="10.5703125" style="517"/>
    <col min="4160" max="4167" width="0" style="517" hidden="1" customWidth="1"/>
    <col min="4168" max="4170" width="3.7109375" style="517" customWidth="1"/>
    <col min="4171" max="4171" width="12.7109375" style="517" customWidth="1"/>
    <col min="4172" max="4172" width="47.42578125" style="517" customWidth="1"/>
    <col min="4173" max="4176" width="0" style="517" hidden="1" customWidth="1"/>
    <col min="4177" max="4177" width="11.7109375" style="517" customWidth="1"/>
    <col min="4178" max="4178" width="6.42578125" style="517" bestFit="1" customWidth="1"/>
    <col min="4179" max="4179" width="11.7109375" style="517" customWidth="1"/>
    <col min="4180" max="4180" width="0" style="517" hidden="1" customWidth="1"/>
    <col min="4181" max="4181" width="3.7109375" style="517" customWidth="1"/>
    <col min="4182" max="4182" width="11.140625" style="517" bestFit="1" customWidth="1"/>
    <col min="4183" max="4415" width="10.5703125" style="517"/>
    <col min="4416" max="4423" width="0" style="517" hidden="1" customWidth="1"/>
    <col min="4424" max="4426" width="3.7109375" style="517" customWidth="1"/>
    <col min="4427" max="4427" width="12.7109375" style="517" customWidth="1"/>
    <col min="4428" max="4428" width="47.42578125" style="517" customWidth="1"/>
    <col min="4429" max="4432" width="0" style="517" hidden="1" customWidth="1"/>
    <col min="4433" max="4433" width="11.7109375" style="517" customWidth="1"/>
    <col min="4434" max="4434" width="6.42578125" style="517" bestFit="1" customWidth="1"/>
    <col min="4435" max="4435" width="11.7109375" style="517" customWidth="1"/>
    <col min="4436" max="4436" width="0" style="517" hidden="1" customWidth="1"/>
    <col min="4437" max="4437" width="3.7109375" style="517" customWidth="1"/>
    <col min="4438" max="4438" width="11.140625" style="517" bestFit="1" customWidth="1"/>
    <col min="4439" max="4671" width="10.5703125" style="517"/>
    <col min="4672" max="4679" width="0" style="517" hidden="1" customWidth="1"/>
    <col min="4680" max="4682" width="3.7109375" style="517" customWidth="1"/>
    <col min="4683" max="4683" width="12.7109375" style="517" customWidth="1"/>
    <col min="4684" max="4684" width="47.42578125" style="517" customWidth="1"/>
    <col min="4685" max="4688" width="0" style="517" hidden="1" customWidth="1"/>
    <col min="4689" max="4689" width="11.7109375" style="517" customWidth="1"/>
    <col min="4690" max="4690" width="6.42578125" style="517" bestFit="1" customWidth="1"/>
    <col min="4691" max="4691" width="11.7109375" style="517" customWidth="1"/>
    <col min="4692" max="4692" width="0" style="517" hidden="1" customWidth="1"/>
    <col min="4693" max="4693" width="3.7109375" style="517" customWidth="1"/>
    <col min="4694" max="4694" width="11.140625" style="517" bestFit="1" customWidth="1"/>
    <col min="4695" max="4927" width="10.5703125" style="517"/>
    <col min="4928" max="4935" width="0" style="517" hidden="1" customWidth="1"/>
    <col min="4936" max="4938" width="3.7109375" style="517" customWidth="1"/>
    <col min="4939" max="4939" width="12.7109375" style="517" customWidth="1"/>
    <col min="4940" max="4940" width="47.42578125" style="517" customWidth="1"/>
    <col min="4941" max="4944" width="0" style="517" hidden="1" customWidth="1"/>
    <col min="4945" max="4945" width="11.7109375" style="517" customWidth="1"/>
    <col min="4946" max="4946" width="6.42578125" style="517" bestFit="1" customWidth="1"/>
    <col min="4947" max="4947" width="11.7109375" style="517" customWidth="1"/>
    <col min="4948" max="4948" width="0" style="517" hidden="1" customWidth="1"/>
    <col min="4949" max="4949" width="3.7109375" style="517" customWidth="1"/>
    <col min="4950" max="4950" width="11.140625" style="517" bestFit="1" customWidth="1"/>
    <col min="4951" max="5183" width="10.5703125" style="517"/>
    <col min="5184" max="5191" width="0" style="517" hidden="1" customWidth="1"/>
    <col min="5192" max="5194" width="3.7109375" style="517" customWidth="1"/>
    <col min="5195" max="5195" width="12.7109375" style="517" customWidth="1"/>
    <col min="5196" max="5196" width="47.42578125" style="517" customWidth="1"/>
    <col min="5197" max="5200" width="0" style="517" hidden="1" customWidth="1"/>
    <col min="5201" max="5201" width="11.7109375" style="517" customWidth="1"/>
    <col min="5202" max="5202" width="6.42578125" style="517" bestFit="1" customWidth="1"/>
    <col min="5203" max="5203" width="11.7109375" style="517" customWidth="1"/>
    <col min="5204" max="5204" width="0" style="517" hidden="1" customWidth="1"/>
    <col min="5205" max="5205" width="3.7109375" style="517" customWidth="1"/>
    <col min="5206" max="5206" width="11.140625" style="517" bestFit="1" customWidth="1"/>
    <col min="5207" max="5439" width="10.5703125" style="517"/>
    <col min="5440" max="5447" width="0" style="517" hidden="1" customWidth="1"/>
    <col min="5448" max="5450" width="3.7109375" style="517" customWidth="1"/>
    <col min="5451" max="5451" width="12.7109375" style="517" customWidth="1"/>
    <col min="5452" max="5452" width="47.42578125" style="517" customWidth="1"/>
    <col min="5453" max="5456" width="0" style="517" hidden="1" customWidth="1"/>
    <col min="5457" max="5457" width="11.7109375" style="517" customWidth="1"/>
    <col min="5458" max="5458" width="6.42578125" style="517" bestFit="1" customWidth="1"/>
    <col min="5459" max="5459" width="11.7109375" style="517" customWidth="1"/>
    <col min="5460" max="5460" width="0" style="517" hidden="1" customWidth="1"/>
    <col min="5461" max="5461" width="3.7109375" style="517" customWidth="1"/>
    <col min="5462" max="5462" width="11.140625" style="517" bestFit="1" customWidth="1"/>
    <col min="5463" max="5695" width="10.5703125" style="517"/>
    <col min="5696" max="5703" width="0" style="517" hidden="1" customWidth="1"/>
    <col min="5704" max="5706" width="3.7109375" style="517" customWidth="1"/>
    <col min="5707" max="5707" width="12.7109375" style="517" customWidth="1"/>
    <col min="5708" max="5708" width="47.42578125" style="517" customWidth="1"/>
    <col min="5709" max="5712" width="0" style="517" hidden="1" customWidth="1"/>
    <col min="5713" max="5713" width="11.7109375" style="517" customWidth="1"/>
    <col min="5714" max="5714" width="6.42578125" style="517" bestFit="1" customWidth="1"/>
    <col min="5715" max="5715" width="11.7109375" style="517" customWidth="1"/>
    <col min="5716" max="5716" width="0" style="517" hidden="1" customWidth="1"/>
    <col min="5717" max="5717" width="3.7109375" style="517" customWidth="1"/>
    <col min="5718" max="5718" width="11.140625" style="517" bestFit="1" customWidth="1"/>
    <col min="5719" max="5951" width="10.5703125" style="517"/>
    <col min="5952" max="5959" width="0" style="517" hidden="1" customWidth="1"/>
    <col min="5960" max="5962" width="3.7109375" style="517" customWidth="1"/>
    <col min="5963" max="5963" width="12.7109375" style="517" customWidth="1"/>
    <col min="5964" max="5964" width="47.42578125" style="517" customWidth="1"/>
    <col min="5965" max="5968" width="0" style="517" hidden="1" customWidth="1"/>
    <col min="5969" max="5969" width="11.7109375" style="517" customWidth="1"/>
    <col min="5970" max="5970" width="6.42578125" style="517" bestFit="1" customWidth="1"/>
    <col min="5971" max="5971" width="11.7109375" style="517" customWidth="1"/>
    <col min="5972" max="5972" width="0" style="517" hidden="1" customWidth="1"/>
    <col min="5973" max="5973" width="3.7109375" style="517" customWidth="1"/>
    <col min="5974" max="5974" width="11.140625" style="517" bestFit="1" customWidth="1"/>
    <col min="5975" max="6207" width="10.5703125" style="517"/>
    <col min="6208" max="6215" width="0" style="517" hidden="1" customWidth="1"/>
    <col min="6216" max="6218" width="3.7109375" style="517" customWidth="1"/>
    <col min="6219" max="6219" width="12.7109375" style="517" customWidth="1"/>
    <col min="6220" max="6220" width="47.42578125" style="517" customWidth="1"/>
    <col min="6221" max="6224" width="0" style="517" hidden="1" customWidth="1"/>
    <col min="6225" max="6225" width="11.7109375" style="517" customWidth="1"/>
    <col min="6226" max="6226" width="6.42578125" style="517" bestFit="1" customWidth="1"/>
    <col min="6227" max="6227" width="11.7109375" style="517" customWidth="1"/>
    <col min="6228" max="6228" width="0" style="517" hidden="1" customWidth="1"/>
    <col min="6229" max="6229" width="3.7109375" style="517" customWidth="1"/>
    <col min="6230" max="6230" width="11.140625" style="517" bestFit="1" customWidth="1"/>
    <col min="6231" max="6463" width="10.5703125" style="517"/>
    <col min="6464" max="6471" width="0" style="517" hidden="1" customWidth="1"/>
    <col min="6472" max="6474" width="3.7109375" style="517" customWidth="1"/>
    <col min="6475" max="6475" width="12.7109375" style="517" customWidth="1"/>
    <col min="6476" max="6476" width="47.42578125" style="517" customWidth="1"/>
    <col min="6477" max="6480" width="0" style="517" hidden="1" customWidth="1"/>
    <col min="6481" max="6481" width="11.7109375" style="517" customWidth="1"/>
    <col min="6482" max="6482" width="6.42578125" style="517" bestFit="1" customWidth="1"/>
    <col min="6483" max="6483" width="11.7109375" style="517" customWidth="1"/>
    <col min="6484" max="6484" width="0" style="517" hidden="1" customWidth="1"/>
    <col min="6485" max="6485" width="3.7109375" style="517" customWidth="1"/>
    <col min="6486" max="6486" width="11.140625" style="517" bestFit="1" customWidth="1"/>
    <col min="6487" max="6719" width="10.5703125" style="517"/>
    <col min="6720" max="6727" width="0" style="517" hidden="1" customWidth="1"/>
    <col min="6728" max="6730" width="3.7109375" style="517" customWidth="1"/>
    <col min="6731" max="6731" width="12.7109375" style="517" customWidth="1"/>
    <col min="6732" max="6732" width="47.42578125" style="517" customWidth="1"/>
    <col min="6733" max="6736" width="0" style="517" hidden="1" customWidth="1"/>
    <col min="6737" max="6737" width="11.7109375" style="517" customWidth="1"/>
    <col min="6738" max="6738" width="6.42578125" style="517" bestFit="1" customWidth="1"/>
    <col min="6739" max="6739" width="11.7109375" style="517" customWidth="1"/>
    <col min="6740" max="6740" width="0" style="517" hidden="1" customWidth="1"/>
    <col min="6741" max="6741" width="3.7109375" style="517" customWidth="1"/>
    <col min="6742" max="6742" width="11.140625" style="517" bestFit="1" customWidth="1"/>
    <col min="6743" max="6975" width="10.5703125" style="517"/>
    <col min="6976" max="6983" width="0" style="517" hidden="1" customWidth="1"/>
    <col min="6984" max="6986" width="3.7109375" style="517" customWidth="1"/>
    <col min="6987" max="6987" width="12.7109375" style="517" customWidth="1"/>
    <col min="6988" max="6988" width="47.42578125" style="517" customWidth="1"/>
    <col min="6989" max="6992" width="0" style="517" hidden="1" customWidth="1"/>
    <col min="6993" max="6993" width="11.7109375" style="517" customWidth="1"/>
    <col min="6994" max="6994" width="6.42578125" style="517" bestFit="1" customWidth="1"/>
    <col min="6995" max="6995" width="11.7109375" style="517" customWidth="1"/>
    <col min="6996" max="6996" width="0" style="517" hidden="1" customWidth="1"/>
    <col min="6997" max="6997" width="3.7109375" style="517" customWidth="1"/>
    <col min="6998" max="6998" width="11.140625" style="517" bestFit="1" customWidth="1"/>
    <col min="6999" max="7231" width="10.5703125" style="517"/>
    <col min="7232" max="7239" width="0" style="517" hidden="1" customWidth="1"/>
    <col min="7240" max="7242" width="3.7109375" style="517" customWidth="1"/>
    <col min="7243" max="7243" width="12.7109375" style="517" customWidth="1"/>
    <col min="7244" max="7244" width="47.42578125" style="517" customWidth="1"/>
    <col min="7245" max="7248" width="0" style="517" hidden="1" customWidth="1"/>
    <col min="7249" max="7249" width="11.7109375" style="517" customWidth="1"/>
    <col min="7250" max="7250" width="6.42578125" style="517" bestFit="1" customWidth="1"/>
    <col min="7251" max="7251" width="11.7109375" style="517" customWidth="1"/>
    <col min="7252" max="7252" width="0" style="517" hidden="1" customWidth="1"/>
    <col min="7253" max="7253" width="3.7109375" style="517" customWidth="1"/>
    <col min="7254" max="7254" width="11.140625" style="517" bestFit="1" customWidth="1"/>
    <col min="7255" max="7487" width="10.5703125" style="517"/>
    <col min="7488" max="7495" width="0" style="517" hidden="1" customWidth="1"/>
    <col min="7496" max="7498" width="3.7109375" style="517" customWidth="1"/>
    <col min="7499" max="7499" width="12.7109375" style="517" customWidth="1"/>
    <col min="7500" max="7500" width="47.42578125" style="517" customWidth="1"/>
    <col min="7501" max="7504" width="0" style="517" hidden="1" customWidth="1"/>
    <col min="7505" max="7505" width="11.7109375" style="517" customWidth="1"/>
    <col min="7506" max="7506" width="6.42578125" style="517" bestFit="1" customWidth="1"/>
    <col min="7507" max="7507" width="11.7109375" style="517" customWidth="1"/>
    <col min="7508" max="7508" width="0" style="517" hidden="1" customWidth="1"/>
    <col min="7509" max="7509" width="3.7109375" style="517" customWidth="1"/>
    <col min="7510" max="7510" width="11.140625" style="517" bestFit="1" customWidth="1"/>
    <col min="7511" max="7743" width="10.5703125" style="517"/>
    <col min="7744" max="7751" width="0" style="517" hidden="1" customWidth="1"/>
    <col min="7752" max="7754" width="3.7109375" style="517" customWidth="1"/>
    <col min="7755" max="7755" width="12.7109375" style="517" customWidth="1"/>
    <col min="7756" max="7756" width="47.42578125" style="517" customWidth="1"/>
    <col min="7757" max="7760" width="0" style="517" hidden="1" customWidth="1"/>
    <col min="7761" max="7761" width="11.7109375" style="517" customWidth="1"/>
    <col min="7762" max="7762" width="6.42578125" style="517" bestFit="1" customWidth="1"/>
    <col min="7763" max="7763" width="11.7109375" style="517" customWidth="1"/>
    <col min="7764" max="7764" width="0" style="517" hidden="1" customWidth="1"/>
    <col min="7765" max="7765" width="3.7109375" style="517" customWidth="1"/>
    <col min="7766" max="7766" width="11.140625" style="517" bestFit="1" customWidth="1"/>
    <col min="7767" max="7999" width="10.5703125" style="517"/>
    <col min="8000" max="8007" width="0" style="517" hidden="1" customWidth="1"/>
    <col min="8008" max="8010" width="3.7109375" style="517" customWidth="1"/>
    <col min="8011" max="8011" width="12.7109375" style="517" customWidth="1"/>
    <col min="8012" max="8012" width="47.42578125" style="517" customWidth="1"/>
    <col min="8013" max="8016" width="0" style="517" hidden="1" customWidth="1"/>
    <col min="8017" max="8017" width="11.7109375" style="517" customWidth="1"/>
    <col min="8018" max="8018" width="6.42578125" style="517" bestFit="1" customWidth="1"/>
    <col min="8019" max="8019" width="11.7109375" style="517" customWidth="1"/>
    <col min="8020" max="8020" width="0" style="517" hidden="1" customWidth="1"/>
    <col min="8021" max="8021" width="3.7109375" style="517" customWidth="1"/>
    <col min="8022" max="8022" width="11.140625" style="517" bestFit="1" customWidth="1"/>
    <col min="8023" max="8255" width="10.5703125" style="517"/>
    <col min="8256" max="8263" width="0" style="517" hidden="1" customWidth="1"/>
    <col min="8264" max="8266" width="3.7109375" style="517" customWidth="1"/>
    <col min="8267" max="8267" width="12.7109375" style="517" customWidth="1"/>
    <col min="8268" max="8268" width="47.42578125" style="517" customWidth="1"/>
    <col min="8269" max="8272" width="0" style="517" hidden="1" customWidth="1"/>
    <col min="8273" max="8273" width="11.7109375" style="517" customWidth="1"/>
    <col min="8274" max="8274" width="6.42578125" style="517" bestFit="1" customWidth="1"/>
    <col min="8275" max="8275" width="11.7109375" style="517" customWidth="1"/>
    <col min="8276" max="8276" width="0" style="517" hidden="1" customWidth="1"/>
    <col min="8277" max="8277" width="3.7109375" style="517" customWidth="1"/>
    <col min="8278" max="8278" width="11.140625" style="517" bestFit="1" customWidth="1"/>
    <col min="8279" max="8511" width="10.5703125" style="517"/>
    <col min="8512" max="8519" width="0" style="517" hidden="1" customWidth="1"/>
    <col min="8520" max="8522" width="3.7109375" style="517" customWidth="1"/>
    <col min="8523" max="8523" width="12.7109375" style="517" customWidth="1"/>
    <col min="8524" max="8524" width="47.42578125" style="517" customWidth="1"/>
    <col min="8525" max="8528" width="0" style="517" hidden="1" customWidth="1"/>
    <col min="8529" max="8529" width="11.7109375" style="517" customWidth="1"/>
    <col min="8530" max="8530" width="6.42578125" style="517" bestFit="1" customWidth="1"/>
    <col min="8531" max="8531" width="11.7109375" style="517" customWidth="1"/>
    <col min="8532" max="8532" width="0" style="517" hidden="1" customWidth="1"/>
    <col min="8533" max="8533" width="3.7109375" style="517" customWidth="1"/>
    <col min="8534" max="8534" width="11.140625" style="517" bestFit="1" customWidth="1"/>
    <col min="8535" max="8767" width="10.5703125" style="517"/>
    <col min="8768" max="8775" width="0" style="517" hidden="1" customWidth="1"/>
    <col min="8776" max="8778" width="3.7109375" style="517" customWidth="1"/>
    <col min="8779" max="8779" width="12.7109375" style="517" customWidth="1"/>
    <col min="8780" max="8780" width="47.42578125" style="517" customWidth="1"/>
    <col min="8781" max="8784" width="0" style="517" hidden="1" customWidth="1"/>
    <col min="8785" max="8785" width="11.7109375" style="517" customWidth="1"/>
    <col min="8786" max="8786" width="6.42578125" style="517" bestFit="1" customWidth="1"/>
    <col min="8787" max="8787" width="11.7109375" style="517" customWidth="1"/>
    <col min="8788" max="8788" width="0" style="517" hidden="1" customWidth="1"/>
    <col min="8789" max="8789" width="3.7109375" style="517" customWidth="1"/>
    <col min="8790" max="8790" width="11.140625" style="517" bestFit="1" customWidth="1"/>
    <col min="8791" max="9023" width="10.5703125" style="517"/>
    <col min="9024" max="9031" width="0" style="517" hidden="1" customWidth="1"/>
    <col min="9032" max="9034" width="3.7109375" style="517" customWidth="1"/>
    <col min="9035" max="9035" width="12.7109375" style="517" customWidth="1"/>
    <col min="9036" max="9036" width="47.42578125" style="517" customWidth="1"/>
    <col min="9037" max="9040" width="0" style="517" hidden="1" customWidth="1"/>
    <col min="9041" max="9041" width="11.7109375" style="517" customWidth="1"/>
    <col min="9042" max="9042" width="6.42578125" style="517" bestFit="1" customWidth="1"/>
    <col min="9043" max="9043" width="11.7109375" style="517" customWidth="1"/>
    <col min="9044" max="9044" width="0" style="517" hidden="1" customWidth="1"/>
    <col min="9045" max="9045" width="3.7109375" style="517" customWidth="1"/>
    <col min="9046" max="9046" width="11.140625" style="517" bestFit="1" customWidth="1"/>
    <col min="9047" max="9279" width="10.5703125" style="517"/>
    <col min="9280" max="9287" width="0" style="517" hidden="1" customWidth="1"/>
    <col min="9288" max="9290" width="3.7109375" style="517" customWidth="1"/>
    <col min="9291" max="9291" width="12.7109375" style="517" customWidth="1"/>
    <col min="9292" max="9292" width="47.42578125" style="517" customWidth="1"/>
    <col min="9293" max="9296" width="0" style="517" hidden="1" customWidth="1"/>
    <col min="9297" max="9297" width="11.7109375" style="517" customWidth="1"/>
    <col min="9298" max="9298" width="6.42578125" style="517" bestFit="1" customWidth="1"/>
    <col min="9299" max="9299" width="11.7109375" style="517" customWidth="1"/>
    <col min="9300" max="9300" width="0" style="517" hidden="1" customWidth="1"/>
    <col min="9301" max="9301" width="3.7109375" style="517" customWidth="1"/>
    <col min="9302" max="9302" width="11.140625" style="517" bestFit="1" customWidth="1"/>
    <col min="9303" max="9535" width="10.5703125" style="517"/>
    <col min="9536" max="9543" width="0" style="517" hidden="1" customWidth="1"/>
    <col min="9544" max="9546" width="3.7109375" style="517" customWidth="1"/>
    <col min="9547" max="9547" width="12.7109375" style="517" customWidth="1"/>
    <col min="9548" max="9548" width="47.42578125" style="517" customWidth="1"/>
    <col min="9549" max="9552" width="0" style="517" hidden="1" customWidth="1"/>
    <col min="9553" max="9553" width="11.7109375" style="517" customWidth="1"/>
    <col min="9554" max="9554" width="6.42578125" style="517" bestFit="1" customWidth="1"/>
    <col min="9555" max="9555" width="11.7109375" style="517" customWidth="1"/>
    <col min="9556" max="9556" width="0" style="517" hidden="1" customWidth="1"/>
    <col min="9557" max="9557" width="3.7109375" style="517" customWidth="1"/>
    <col min="9558" max="9558" width="11.140625" style="517" bestFit="1" customWidth="1"/>
    <col min="9559" max="9791" width="10.5703125" style="517"/>
    <col min="9792" max="9799" width="0" style="517" hidden="1" customWidth="1"/>
    <col min="9800" max="9802" width="3.7109375" style="517" customWidth="1"/>
    <col min="9803" max="9803" width="12.7109375" style="517" customWidth="1"/>
    <col min="9804" max="9804" width="47.42578125" style="517" customWidth="1"/>
    <col min="9805" max="9808" width="0" style="517" hidden="1" customWidth="1"/>
    <col min="9809" max="9809" width="11.7109375" style="517" customWidth="1"/>
    <col min="9810" max="9810" width="6.42578125" style="517" bestFit="1" customWidth="1"/>
    <col min="9811" max="9811" width="11.7109375" style="517" customWidth="1"/>
    <col min="9812" max="9812" width="0" style="517" hidden="1" customWidth="1"/>
    <col min="9813" max="9813" width="3.7109375" style="517" customWidth="1"/>
    <col min="9814" max="9814" width="11.140625" style="517" bestFit="1" customWidth="1"/>
    <col min="9815" max="10047" width="10.5703125" style="517"/>
    <col min="10048" max="10055" width="0" style="517" hidden="1" customWidth="1"/>
    <col min="10056" max="10058" width="3.7109375" style="517" customWidth="1"/>
    <col min="10059" max="10059" width="12.7109375" style="517" customWidth="1"/>
    <col min="10060" max="10060" width="47.42578125" style="517" customWidth="1"/>
    <col min="10061" max="10064" width="0" style="517" hidden="1" customWidth="1"/>
    <col min="10065" max="10065" width="11.7109375" style="517" customWidth="1"/>
    <col min="10066" max="10066" width="6.42578125" style="517" bestFit="1" customWidth="1"/>
    <col min="10067" max="10067" width="11.7109375" style="517" customWidth="1"/>
    <col min="10068" max="10068" width="0" style="517" hidden="1" customWidth="1"/>
    <col min="10069" max="10069" width="3.7109375" style="517" customWidth="1"/>
    <col min="10070" max="10070" width="11.140625" style="517" bestFit="1" customWidth="1"/>
    <col min="10071" max="10303" width="10.5703125" style="517"/>
    <col min="10304" max="10311" width="0" style="517" hidden="1" customWidth="1"/>
    <col min="10312" max="10314" width="3.7109375" style="517" customWidth="1"/>
    <col min="10315" max="10315" width="12.7109375" style="517" customWidth="1"/>
    <col min="10316" max="10316" width="47.42578125" style="517" customWidth="1"/>
    <col min="10317" max="10320" width="0" style="517" hidden="1" customWidth="1"/>
    <col min="10321" max="10321" width="11.7109375" style="517" customWidth="1"/>
    <col min="10322" max="10322" width="6.42578125" style="517" bestFit="1" customWidth="1"/>
    <col min="10323" max="10323" width="11.7109375" style="517" customWidth="1"/>
    <col min="10324" max="10324" width="0" style="517" hidden="1" customWidth="1"/>
    <col min="10325" max="10325" width="3.7109375" style="517" customWidth="1"/>
    <col min="10326" max="10326" width="11.140625" style="517" bestFit="1" customWidth="1"/>
    <col min="10327" max="10559" width="10.5703125" style="517"/>
    <col min="10560" max="10567" width="0" style="517" hidden="1" customWidth="1"/>
    <col min="10568" max="10570" width="3.7109375" style="517" customWidth="1"/>
    <col min="10571" max="10571" width="12.7109375" style="517" customWidth="1"/>
    <col min="10572" max="10572" width="47.42578125" style="517" customWidth="1"/>
    <col min="10573" max="10576" width="0" style="517" hidden="1" customWidth="1"/>
    <col min="10577" max="10577" width="11.7109375" style="517" customWidth="1"/>
    <col min="10578" max="10578" width="6.42578125" style="517" bestFit="1" customWidth="1"/>
    <col min="10579" max="10579" width="11.7109375" style="517" customWidth="1"/>
    <col min="10580" max="10580" width="0" style="517" hidden="1" customWidth="1"/>
    <col min="10581" max="10581" width="3.7109375" style="517" customWidth="1"/>
    <col min="10582" max="10582" width="11.140625" style="517" bestFit="1" customWidth="1"/>
    <col min="10583" max="10815" width="10.5703125" style="517"/>
    <col min="10816" max="10823" width="0" style="517" hidden="1" customWidth="1"/>
    <col min="10824" max="10826" width="3.7109375" style="517" customWidth="1"/>
    <col min="10827" max="10827" width="12.7109375" style="517" customWidth="1"/>
    <col min="10828" max="10828" width="47.42578125" style="517" customWidth="1"/>
    <col min="10829" max="10832" width="0" style="517" hidden="1" customWidth="1"/>
    <col min="10833" max="10833" width="11.7109375" style="517" customWidth="1"/>
    <col min="10834" max="10834" width="6.42578125" style="517" bestFit="1" customWidth="1"/>
    <col min="10835" max="10835" width="11.7109375" style="517" customWidth="1"/>
    <col min="10836" max="10836" width="0" style="517" hidden="1" customWidth="1"/>
    <col min="10837" max="10837" width="3.7109375" style="517" customWidth="1"/>
    <col min="10838" max="10838" width="11.140625" style="517" bestFit="1" customWidth="1"/>
    <col min="10839" max="11071" width="10.5703125" style="517"/>
    <col min="11072" max="11079" width="0" style="517" hidden="1" customWidth="1"/>
    <col min="11080" max="11082" width="3.7109375" style="517" customWidth="1"/>
    <col min="11083" max="11083" width="12.7109375" style="517" customWidth="1"/>
    <col min="11084" max="11084" width="47.42578125" style="517" customWidth="1"/>
    <col min="11085" max="11088" width="0" style="517" hidden="1" customWidth="1"/>
    <col min="11089" max="11089" width="11.7109375" style="517" customWidth="1"/>
    <col min="11090" max="11090" width="6.42578125" style="517" bestFit="1" customWidth="1"/>
    <col min="11091" max="11091" width="11.7109375" style="517" customWidth="1"/>
    <col min="11092" max="11092" width="0" style="517" hidden="1" customWidth="1"/>
    <col min="11093" max="11093" width="3.7109375" style="517" customWidth="1"/>
    <col min="11094" max="11094" width="11.140625" style="517" bestFit="1" customWidth="1"/>
    <col min="11095" max="11327" width="10.5703125" style="517"/>
    <col min="11328" max="11335" width="0" style="517" hidden="1" customWidth="1"/>
    <col min="11336" max="11338" width="3.7109375" style="517" customWidth="1"/>
    <col min="11339" max="11339" width="12.7109375" style="517" customWidth="1"/>
    <col min="11340" max="11340" width="47.42578125" style="517" customWidth="1"/>
    <col min="11341" max="11344" width="0" style="517" hidden="1" customWidth="1"/>
    <col min="11345" max="11345" width="11.7109375" style="517" customWidth="1"/>
    <col min="11346" max="11346" width="6.42578125" style="517" bestFit="1" customWidth="1"/>
    <col min="11347" max="11347" width="11.7109375" style="517" customWidth="1"/>
    <col min="11348" max="11348" width="0" style="517" hidden="1" customWidth="1"/>
    <col min="11349" max="11349" width="3.7109375" style="517" customWidth="1"/>
    <col min="11350" max="11350" width="11.140625" style="517" bestFit="1" customWidth="1"/>
    <col min="11351" max="11583" width="10.5703125" style="517"/>
    <col min="11584" max="11591" width="0" style="517" hidden="1" customWidth="1"/>
    <col min="11592" max="11594" width="3.7109375" style="517" customWidth="1"/>
    <col min="11595" max="11595" width="12.7109375" style="517" customWidth="1"/>
    <col min="11596" max="11596" width="47.42578125" style="517" customWidth="1"/>
    <col min="11597" max="11600" width="0" style="517" hidden="1" customWidth="1"/>
    <col min="11601" max="11601" width="11.7109375" style="517" customWidth="1"/>
    <col min="11602" max="11602" width="6.42578125" style="517" bestFit="1" customWidth="1"/>
    <col min="11603" max="11603" width="11.7109375" style="517" customWidth="1"/>
    <col min="11604" max="11604" width="0" style="517" hidden="1" customWidth="1"/>
    <col min="11605" max="11605" width="3.7109375" style="517" customWidth="1"/>
    <col min="11606" max="11606" width="11.140625" style="517" bestFit="1" customWidth="1"/>
    <col min="11607" max="11839" width="10.5703125" style="517"/>
    <col min="11840" max="11847" width="0" style="517" hidden="1" customWidth="1"/>
    <col min="11848" max="11850" width="3.7109375" style="517" customWidth="1"/>
    <col min="11851" max="11851" width="12.7109375" style="517" customWidth="1"/>
    <col min="11852" max="11852" width="47.42578125" style="517" customWidth="1"/>
    <col min="11853" max="11856" width="0" style="517" hidden="1" customWidth="1"/>
    <col min="11857" max="11857" width="11.7109375" style="517" customWidth="1"/>
    <col min="11858" max="11858" width="6.42578125" style="517" bestFit="1" customWidth="1"/>
    <col min="11859" max="11859" width="11.7109375" style="517" customWidth="1"/>
    <col min="11860" max="11860" width="0" style="517" hidden="1" customWidth="1"/>
    <col min="11861" max="11861" width="3.7109375" style="517" customWidth="1"/>
    <col min="11862" max="11862" width="11.140625" style="517" bestFit="1" customWidth="1"/>
    <col min="11863" max="12095" width="10.5703125" style="517"/>
    <col min="12096" max="12103" width="0" style="517" hidden="1" customWidth="1"/>
    <col min="12104" max="12106" width="3.7109375" style="517" customWidth="1"/>
    <col min="12107" max="12107" width="12.7109375" style="517" customWidth="1"/>
    <col min="12108" max="12108" width="47.42578125" style="517" customWidth="1"/>
    <col min="12109" max="12112" width="0" style="517" hidden="1" customWidth="1"/>
    <col min="12113" max="12113" width="11.7109375" style="517" customWidth="1"/>
    <col min="12114" max="12114" width="6.42578125" style="517" bestFit="1" customWidth="1"/>
    <col min="12115" max="12115" width="11.7109375" style="517" customWidth="1"/>
    <col min="12116" max="12116" width="0" style="517" hidden="1" customWidth="1"/>
    <col min="12117" max="12117" width="3.7109375" style="517" customWidth="1"/>
    <col min="12118" max="12118" width="11.140625" style="517" bestFit="1" customWidth="1"/>
    <col min="12119" max="12351" width="10.5703125" style="517"/>
    <col min="12352" max="12359" width="0" style="517" hidden="1" customWidth="1"/>
    <col min="12360" max="12362" width="3.7109375" style="517" customWidth="1"/>
    <col min="12363" max="12363" width="12.7109375" style="517" customWidth="1"/>
    <col min="12364" max="12364" width="47.42578125" style="517" customWidth="1"/>
    <col min="12365" max="12368" width="0" style="517" hidden="1" customWidth="1"/>
    <col min="12369" max="12369" width="11.7109375" style="517" customWidth="1"/>
    <col min="12370" max="12370" width="6.42578125" style="517" bestFit="1" customWidth="1"/>
    <col min="12371" max="12371" width="11.7109375" style="517" customWidth="1"/>
    <col min="12372" max="12372" width="0" style="517" hidden="1" customWidth="1"/>
    <col min="12373" max="12373" width="3.7109375" style="517" customWidth="1"/>
    <col min="12374" max="12374" width="11.140625" style="517" bestFit="1" customWidth="1"/>
    <col min="12375" max="12607" width="10.5703125" style="517"/>
    <col min="12608" max="12615" width="0" style="517" hidden="1" customWidth="1"/>
    <col min="12616" max="12618" width="3.7109375" style="517" customWidth="1"/>
    <col min="12619" max="12619" width="12.7109375" style="517" customWidth="1"/>
    <col min="12620" max="12620" width="47.42578125" style="517" customWidth="1"/>
    <col min="12621" max="12624" width="0" style="517" hidden="1" customWidth="1"/>
    <col min="12625" max="12625" width="11.7109375" style="517" customWidth="1"/>
    <col min="12626" max="12626" width="6.42578125" style="517" bestFit="1" customWidth="1"/>
    <col min="12627" max="12627" width="11.7109375" style="517" customWidth="1"/>
    <col min="12628" max="12628" width="0" style="517" hidden="1" customWidth="1"/>
    <col min="12629" max="12629" width="3.7109375" style="517" customWidth="1"/>
    <col min="12630" max="12630" width="11.140625" style="517" bestFit="1" customWidth="1"/>
    <col min="12631" max="12863" width="10.5703125" style="517"/>
    <col min="12864" max="12871" width="0" style="517" hidden="1" customWidth="1"/>
    <col min="12872" max="12874" width="3.7109375" style="517" customWidth="1"/>
    <col min="12875" max="12875" width="12.7109375" style="517" customWidth="1"/>
    <col min="12876" max="12876" width="47.42578125" style="517" customWidth="1"/>
    <col min="12877" max="12880" width="0" style="517" hidden="1" customWidth="1"/>
    <col min="12881" max="12881" width="11.7109375" style="517" customWidth="1"/>
    <col min="12882" max="12882" width="6.42578125" style="517" bestFit="1" customWidth="1"/>
    <col min="12883" max="12883" width="11.7109375" style="517" customWidth="1"/>
    <col min="12884" max="12884" width="0" style="517" hidden="1" customWidth="1"/>
    <col min="12885" max="12885" width="3.7109375" style="517" customWidth="1"/>
    <col min="12886" max="12886" width="11.140625" style="517" bestFit="1" customWidth="1"/>
    <col min="12887" max="13119" width="10.5703125" style="517"/>
    <col min="13120" max="13127" width="0" style="517" hidden="1" customWidth="1"/>
    <col min="13128" max="13130" width="3.7109375" style="517" customWidth="1"/>
    <col min="13131" max="13131" width="12.7109375" style="517" customWidth="1"/>
    <col min="13132" max="13132" width="47.42578125" style="517" customWidth="1"/>
    <col min="13133" max="13136" width="0" style="517" hidden="1" customWidth="1"/>
    <col min="13137" max="13137" width="11.7109375" style="517" customWidth="1"/>
    <col min="13138" max="13138" width="6.42578125" style="517" bestFit="1" customWidth="1"/>
    <col min="13139" max="13139" width="11.7109375" style="517" customWidth="1"/>
    <col min="13140" max="13140" width="0" style="517" hidden="1" customWidth="1"/>
    <col min="13141" max="13141" width="3.7109375" style="517" customWidth="1"/>
    <col min="13142" max="13142" width="11.140625" style="517" bestFit="1" customWidth="1"/>
    <col min="13143" max="13375" width="10.5703125" style="517"/>
    <col min="13376" max="13383" width="0" style="517" hidden="1" customWidth="1"/>
    <col min="13384" max="13386" width="3.7109375" style="517" customWidth="1"/>
    <col min="13387" max="13387" width="12.7109375" style="517" customWidth="1"/>
    <col min="13388" max="13388" width="47.42578125" style="517" customWidth="1"/>
    <col min="13389" max="13392" width="0" style="517" hidden="1" customWidth="1"/>
    <col min="13393" max="13393" width="11.7109375" style="517" customWidth="1"/>
    <col min="13394" max="13394" width="6.42578125" style="517" bestFit="1" customWidth="1"/>
    <col min="13395" max="13395" width="11.7109375" style="517" customWidth="1"/>
    <col min="13396" max="13396" width="0" style="517" hidden="1" customWidth="1"/>
    <col min="13397" max="13397" width="3.7109375" style="517" customWidth="1"/>
    <col min="13398" max="13398" width="11.140625" style="517" bestFit="1" customWidth="1"/>
    <col min="13399" max="13631" width="10.5703125" style="517"/>
    <col min="13632" max="13639" width="0" style="517" hidden="1" customWidth="1"/>
    <col min="13640" max="13642" width="3.7109375" style="517" customWidth="1"/>
    <col min="13643" max="13643" width="12.7109375" style="517" customWidth="1"/>
    <col min="13644" max="13644" width="47.42578125" style="517" customWidth="1"/>
    <col min="13645" max="13648" width="0" style="517" hidden="1" customWidth="1"/>
    <col min="13649" max="13649" width="11.7109375" style="517" customWidth="1"/>
    <col min="13650" max="13650" width="6.42578125" style="517" bestFit="1" customWidth="1"/>
    <col min="13651" max="13651" width="11.7109375" style="517" customWidth="1"/>
    <col min="13652" max="13652" width="0" style="517" hidden="1" customWidth="1"/>
    <col min="13653" max="13653" width="3.7109375" style="517" customWidth="1"/>
    <col min="13654" max="13654" width="11.140625" style="517" bestFit="1" customWidth="1"/>
    <col min="13655" max="13887" width="10.5703125" style="517"/>
    <col min="13888" max="13895" width="0" style="517" hidden="1" customWidth="1"/>
    <col min="13896" max="13898" width="3.7109375" style="517" customWidth="1"/>
    <col min="13899" max="13899" width="12.7109375" style="517" customWidth="1"/>
    <col min="13900" max="13900" width="47.42578125" style="517" customWidth="1"/>
    <col min="13901" max="13904" width="0" style="517" hidden="1" customWidth="1"/>
    <col min="13905" max="13905" width="11.7109375" style="517" customWidth="1"/>
    <col min="13906" max="13906" width="6.42578125" style="517" bestFit="1" customWidth="1"/>
    <col min="13907" max="13907" width="11.7109375" style="517" customWidth="1"/>
    <col min="13908" max="13908" width="0" style="517" hidden="1" customWidth="1"/>
    <col min="13909" max="13909" width="3.7109375" style="517" customWidth="1"/>
    <col min="13910" max="13910" width="11.140625" style="517" bestFit="1" customWidth="1"/>
    <col min="13911" max="14143" width="10.5703125" style="517"/>
    <col min="14144" max="14151" width="0" style="517" hidden="1" customWidth="1"/>
    <col min="14152" max="14154" width="3.7109375" style="517" customWidth="1"/>
    <col min="14155" max="14155" width="12.7109375" style="517" customWidth="1"/>
    <col min="14156" max="14156" width="47.42578125" style="517" customWidth="1"/>
    <col min="14157" max="14160" width="0" style="517" hidden="1" customWidth="1"/>
    <col min="14161" max="14161" width="11.7109375" style="517" customWidth="1"/>
    <col min="14162" max="14162" width="6.42578125" style="517" bestFit="1" customWidth="1"/>
    <col min="14163" max="14163" width="11.7109375" style="517" customWidth="1"/>
    <col min="14164" max="14164" width="0" style="517" hidden="1" customWidth="1"/>
    <col min="14165" max="14165" width="3.7109375" style="517" customWidth="1"/>
    <col min="14166" max="14166" width="11.140625" style="517" bestFit="1" customWidth="1"/>
    <col min="14167" max="14399" width="10.5703125" style="517"/>
    <col min="14400" max="14407" width="0" style="517" hidden="1" customWidth="1"/>
    <col min="14408" max="14410" width="3.7109375" style="517" customWidth="1"/>
    <col min="14411" max="14411" width="12.7109375" style="517" customWidth="1"/>
    <col min="14412" max="14412" width="47.42578125" style="517" customWidth="1"/>
    <col min="14413" max="14416" width="0" style="517" hidden="1" customWidth="1"/>
    <col min="14417" max="14417" width="11.7109375" style="517" customWidth="1"/>
    <col min="14418" max="14418" width="6.42578125" style="517" bestFit="1" customWidth="1"/>
    <col min="14419" max="14419" width="11.7109375" style="517" customWidth="1"/>
    <col min="14420" max="14420" width="0" style="517" hidden="1" customWidth="1"/>
    <col min="14421" max="14421" width="3.7109375" style="517" customWidth="1"/>
    <col min="14422" max="14422" width="11.140625" style="517" bestFit="1" customWidth="1"/>
    <col min="14423" max="14655" width="10.5703125" style="517"/>
    <col min="14656" max="14663" width="0" style="517" hidden="1" customWidth="1"/>
    <col min="14664" max="14666" width="3.7109375" style="517" customWidth="1"/>
    <col min="14667" max="14667" width="12.7109375" style="517" customWidth="1"/>
    <col min="14668" max="14668" width="47.42578125" style="517" customWidth="1"/>
    <col min="14669" max="14672" width="0" style="517" hidden="1" customWidth="1"/>
    <col min="14673" max="14673" width="11.7109375" style="517" customWidth="1"/>
    <col min="14674" max="14674" width="6.42578125" style="517" bestFit="1" customWidth="1"/>
    <col min="14675" max="14675" width="11.7109375" style="517" customWidth="1"/>
    <col min="14676" max="14676" width="0" style="517" hidden="1" customWidth="1"/>
    <col min="14677" max="14677" width="3.7109375" style="517" customWidth="1"/>
    <col min="14678" max="14678" width="11.140625" style="517" bestFit="1" customWidth="1"/>
    <col min="14679" max="14911" width="10.5703125" style="517"/>
    <col min="14912" max="14919" width="0" style="517" hidden="1" customWidth="1"/>
    <col min="14920" max="14922" width="3.7109375" style="517" customWidth="1"/>
    <col min="14923" max="14923" width="12.7109375" style="517" customWidth="1"/>
    <col min="14924" max="14924" width="47.42578125" style="517" customWidth="1"/>
    <col min="14925" max="14928" width="0" style="517" hidden="1" customWidth="1"/>
    <col min="14929" max="14929" width="11.7109375" style="517" customWidth="1"/>
    <col min="14930" max="14930" width="6.42578125" style="517" bestFit="1" customWidth="1"/>
    <col min="14931" max="14931" width="11.7109375" style="517" customWidth="1"/>
    <col min="14932" max="14932" width="0" style="517" hidden="1" customWidth="1"/>
    <col min="14933" max="14933" width="3.7109375" style="517" customWidth="1"/>
    <col min="14934" max="14934" width="11.140625" style="517" bestFit="1" customWidth="1"/>
    <col min="14935" max="15167" width="10.5703125" style="517"/>
    <col min="15168" max="15175" width="0" style="517" hidden="1" customWidth="1"/>
    <col min="15176" max="15178" width="3.7109375" style="517" customWidth="1"/>
    <col min="15179" max="15179" width="12.7109375" style="517" customWidth="1"/>
    <col min="15180" max="15180" width="47.42578125" style="517" customWidth="1"/>
    <col min="15181" max="15184" width="0" style="517" hidden="1" customWidth="1"/>
    <col min="15185" max="15185" width="11.7109375" style="517" customWidth="1"/>
    <col min="15186" max="15186" width="6.42578125" style="517" bestFit="1" customWidth="1"/>
    <col min="15187" max="15187" width="11.7109375" style="517" customWidth="1"/>
    <col min="15188" max="15188" width="0" style="517" hidden="1" customWidth="1"/>
    <col min="15189" max="15189" width="3.7109375" style="517" customWidth="1"/>
    <col min="15190" max="15190" width="11.140625" style="517" bestFit="1" customWidth="1"/>
    <col min="15191" max="15423" width="10.5703125" style="517"/>
    <col min="15424" max="15431" width="0" style="517" hidden="1" customWidth="1"/>
    <col min="15432" max="15434" width="3.7109375" style="517" customWidth="1"/>
    <col min="15435" max="15435" width="12.7109375" style="517" customWidth="1"/>
    <col min="15436" max="15436" width="47.42578125" style="517" customWidth="1"/>
    <col min="15437" max="15440" width="0" style="517" hidden="1" customWidth="1"/>
    <col min="15441" max="15441" width="11.7109375" style="517" customWidth="1"/>
    <col min="15442" max="15442" width="6.42578125" style="517" bestFit="1" customWidth="1"/>
    <col min="15443" max="15443" width="11.7109375" style="517" customWidth="1"/>
    <col min="15444" max="15444" width="0" style="517" hidden="1" customWidth="1"/>
    <col min="15445" max="15445" width="3.7109375" style="517" customWidth="1"/>
    <col min="15446" max="15446" width="11.140625" style="517" bestFit="1" customWidth="1"/>
    <col min="15447" max="15679" width="10.5703125" style="517"/>
    <col min="15680" max="15687" width="0" style="517" hidden="1" customWidth="1"/>
    <col min="15688" max="15690" width="3.7109375" style="517" customWidth="1"/>
    <col min="15691" max="15691" width="12.7109375" style="517" customWidth="1"/>
    <col min="15692" max="15692" width="47.42578125" style="517" customWidth="1"/>
    <col min="15693" max="15696" width="0" style="517" hidden="1" customWidth="1"/>
    <col min="15697" max="15697" width="11.7109375" style="517" customWidth="1"/>
    <col min="15698" max="15698" width="6.42578125" style="517" bestFit="1" customWidth="1"/>
    <col min="15699" max="15699" width="11.7109375" style="517" customWidth="1"/>
    <col min="15700" max="15700" width="0" style="517" hidden="1" customWidth="1"/>
    <col min="15701" max="15701" width="3.7109375" style="517" customWidth="1"/>
    <col min="15702" max="15702" width="11.140625" style="517" bestFit="1" customWidth="1"/>
    <col min="15703" max="15935" width="10.5703125" style="517"/>
    <col min="15936" max="15943" width="0" style="517" hidden="1" customWidth="1"/>
    <col min="15944" max="15946" width="3.7109375" style="517" customWidth="1"/>
    <col min="15947" max="15947" width="12.7109375" style="517" customWidth="1"/>
    <col min="15948" max="15948" width="47.42578125" style="517" customWidth="1"/>
    <col min="15949" max="15952" width="0" style="517" hidden="1" customWidth="1"/>
    <col min="15953" max="15953" width="11.7109375" style="517" customWidth="1"/>
    <col min="15954" max="15954" width="6.42578125" style="517" bestFit="1" customWidth="1"/>
    <col min="15955" max="15955" width="11.7109375" style="517" customWidth="1"/>
    <col min="15956" max="15956" width="0" style="517" hidden="1" customWidth="1"/>
    <col min="15957" max="15957" width="3.7109375" style="517" customWidth="1"/>
    <col min="15958" max="15958" width="11.140625" style="517" bestFit="1" customWidth="1"/>
    <col min="15959" max="16191" width="10.5703125" style="517"/>
    <col min="16192" max="16199" width="0" style="517" hidden="1" customWidth="1"/>
    <col min="16200" max="16202" width="3.7109375" style="517" customWidth="1"/>
    <col min="16203" max="16203" width="12.7109375" style="517" customWidth="1"/>
    <col min="16204" max="16204" width="47.42578125" style="517" customWidth="1"/>
    <col min="16205" max="16208" width="0" style="517" hidden="1" customWidth="1"/>
    <col min="16209" max="16209" width="11.7109375" style="517" customWidth="1"/>
    <col min="16210" max="16210" width="6.42578125" style="517" bestFit="1" customWidth="1"/>
    <col min="16211" max="16211" width="11.7109375" style="517" customWidth="1"/>
    <col min="16212" max="16212" width="0" style="517" hidden="1" customWidth="1"/>
    <col min="16213" max="16213" width="3.7109375" style="517" customWidth="1"/>
    <col min="16214" max="16214" width="11.140625" style="517" bestFit="1" customWidth="1"/>
    <col min="16215" max="16384" width="10.5703125" style="517"/>
  </cols>
  <sheetData>
    <row r="1" spans="1:98" ht="14.25" hidden="1" customHeight="1"/>
    <row r="2" spans="1:98" ht="14.25" hidden="1" customHeight="1"/>
    <row r="3" spans="1:98" ht="14.25" hidden="1" customHeight="1"/>
    <row r="4" spans="1:98" ht="3" customHeight="1">
      <c r="J4" s="523"/>
      <c r="K4" s="523"/>
      <c r="L4" s="518"/>
      <c r="M4" s="518"/>
      <c r="N4" s="518"/>
      <c r="O4" s="526"/>
      <c r="P4" s="526"/>
      <c r="Q4" s="526"/>
      <c r="R4" s="526"/>
      <c r="S4" s="526"/>
      <c r="T4" s="526"/>
      <c r="U4" s="518"/>
      <c r="V4" s="992"/>
      <c r="W4" s="992"/>
      <c r="X4" s="992"/>
      <c r="Y4" s="992"/>
      <c r="Z4" s="992"/>
      <c r="AA4" s="992"/>
      <c r="AB4" s="985"/>
      <c r="AC4" s="992"/>
      <c r="AD4" s="992"/>
      <c r="AE4" s="992"/>
      <c r="AF4" s="992"/>
      <c r="AG4" s="992"/>
      <c r="AH4" s="992"/>
      <c r="AI4" s="985"/>
      <c r="AJ4" s="992"/>
      <c r="AK4" s="992"/>
      <c r="AL4" s="992"/>
      <c r="AM4" s="992"/>
      <c r="AN4" s="992"/>
      <c r="AO4" s="992"/>
      <c r="AP4" s="985"/>
      <c r="AQ4" s="992"/>
      <c r="AR4" s="992"/>
      <c r="AS4" s="992"/>
      <c r="AT4" s="992"/>
      <c r="AU4" s="992"/>
      <c r="AV4" s="992"/>
      <c r="AW4" s="985"/>
      <c r="AX4" s="992"/>
      <c r="AY4" s="992"/>
      <c r="AZ4" s="992"/>
      <c r="BA4" s="992"/>
      <c r="BB4" s="992"/>
      <c r="BC4" s="992"/>
      <c r="BD4" s="985"/>
      <c r="BE4" s="992"/>
      <c r="BF4" s="992"/>
      <c r="BG4" s="992"/>
      <c r="BH4" s="992"/>
      <c r="BI4" s="992"/>
      <c r="BJ4" s="992"/>
      <c r="BK4" s="985"/>
      <c r="BL4" s="992"/>
      <c r="BM4" s="992"/>
      <c r="BN4" s="992"/>
      <c r="BO4" s="992"/>
      <c r="BP4" s="992"/>
      <c r="BQ4" s="992"/>
      <c r="BR4" s="985"/>
      <c r="BS4" s="992"/>
      <c r="BT4" s="992"/>
      <c r="BU4" s="992"/>
      <c r="BV4" s="992"/>
      <c r="BW4" s="992"/>
      <c r="BX4" s="992"/>
      <c r="BY4" s="985"/>
      <c r="BZ4" s="992"/>
      <c r="CA4" s="992"/>
      <c r="CB4" s="992"/>
      <c r="CC4" s="992"/>
      <c r="CD4" s="992"/>
      <c r="CE4" s="992"/>
      <c r="CF4" s="985"/>
    </row>
    <row r="5" spans="1:98" ht="22.5" customHeight="1">
      <c r="J5" s="523"/>
      <c r="K5" s="523"/>
      <c r="L5" s="1231" t="s">
        <v>656</v>
      </c>
      <c r="M5" s="1231"/>
      <c r="N5" s="1231"/>
      <c r="O5" s="1231"/>
      <c r="P5" s="1231"/>
      <c r="Q5" s="1231"/>
      <c r="R5" s="1231"/>
      <c r="S5" s="1231"/>
      <c r="T5" s="1231"/>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573"/>
      <c r="AZ5" s="573"/>
      <c r="BA5" s="573"/>
      <c r="BB5" s="573"/>
      <c r="BC5" s="573"/>
      <c r="BD5" s="573"/>
      <c r="BE5" s="573"/>
      <c r="BF5" s="573"/>
      <c r="BG5" s="573"/>
      <c r="BH5" s="573"/>
      <c r="BI5" s="573"/>
      <c r="BJ5" s="573"/>
      <c r="BK5" s="573"/>
      <c r="BL5" s="573"/>
      <c r="BM5" s="573"/>
      <c r="BN5" s="573"/>
      <c r="BO5" s="573"/>
      <c r="BP5" s="573"/>
      <c r="BQ5" s="573"/>
      <c r="BR5" s="573"/>
      <c r="BS5" s="573"/>
      <c r="BT5" s="573"/>
      <c r="BU5" s="573"/>
      <c r="BV5" s="573"/>
      <c r="BW5" s="573"/>
      <c r="BX5" s="573"/>
      <c r="BY5" s="573"/>
      <c r="BZ5" s="573"/>
      <c r="CA5" s="573"/>
      <c r="CB5" s="573"/>
      <c r="CC5" s="573"/>
      <c r="CD5" s="573"/>
      <c r="CE5" s="573"/>
      <c r="CF5" s="573"/>
    </row>
    <row r="6" spans="1:98" ht="3" customHeight="1">
      <c r="J6" s="523"/>
      <c r="K6" s="523"/>
      <c r="L6" s="518"/>
      <c r="M6" s="518"/>
      <c r="N6" s="518"/>
      <c r="O6" s="522"/>
      <c r="P6" s="522"/>
      <c r="Q6" s="522"/>
      <c r="R6" s="522"/>
      <c r="S6" s="522"/>
      <c r="T6" s="522"/>
      <c r="U6" s="518"/>
      <c r="V6" s="749"/>
      <c r="W6" s="749"/>
      <c r="X6" s="749"/>
      <c r="Y6" s="749"/>
      <c r="Z6" s="749"/>
      <c r="AA6" s="749"/>
      <c r="AB6" s="985"/>
      <c r="AC6" s="749"/>
      <c r="AD6" s="749"/>
      <c r="AE6" s="749"/>
      <c r="AF6" s="749"/>
      <c r="AG6" s="749"/>
      <c r="AH6" s="749"/>
      <c r="AI6" s="985"/>
      <c r="AJ6" s="749"/>
      <c r="AK6" s="749"/>
      <c r="AL6" s="749"/>
      <c r="AM6" s="749"/>
      <c r="AN6" s="749"/>
      <c r="AO6" s="749"/>
      <c r="AP6" s="985"/>
      <c r="AQ6" s="749"/>
      <c r="AR6" s="749"/>
      <c r="AS6" s="749"/>
      <c r="AT6" s="749"/>
      <c r="AU6" s="749"/>
      <c r="AV6" s="749"/>
      <c r="AW6" s="985"/>
      <c r="AX6" s="749"/>
      <c r="AY6" s="749"/>
      <c r="AZ6" s="749"/>
      <c r="BA6" s="749"/>
      <c r="BB6" s="749"/>
      <c r="BC6" s="749"/>
      <c r="BD6" s="985"/>
      <c r="BE6" s="749"/>
      <c r="BF6" s="749"/>
      <c r="BG6" s="749"/>
      <c r="BH6" s="749"/>
      <c r="BI6" s="749"/>
      <c r="BJ6" s="749"/>
      <c r="BK6" s="985"/>
      <c r="BL6" s="749"/>
      <c r="BM6" s="749"/>
      <c r="BN6" s="749"/>
      <c r="BO6" s="749"/>
      <c r="BP6" s="749"/>
      <c r="BQ6" s="749"/>
      <c r="BR6" s="985"/>
      <c r="BS6" s="749"/>
      <c r="BT6" s="749"/>
      <c r="BU6" s="749"/>
      <c r="BV6" s="749"/>
      <c r="BW6" s="749"/>
      <c r="BX6" s="749"/>
      <c r="BY6" s="985"/>
      <c r="BZ6" s="749"/>
      <c r="CA6" s="749"/>
      <c r="CB6" s="749"/>
      <c r="CC6" s="749"/>
      <c r="CD6" s="749"/>
      <c r="CE6" s="749"/>
      <c r="CF6" s="985"/>
    </row>
    <row r="7" spans="1:98" s="564" customFormat="1" ht="22.5">
      <c r="A7" s="584"/>
      <c r="B7" s="584"/>
      <c r="C7" s="584"/>
      <c r="D7" s="584"/>
      <c r="E7" s="584"/>
      <c r="F7" s="584"/>
      <c r="G7" s="584"/>
      <c r="H7" s="584"/>
      <c r="L7" s="493"/>
      <c r="M7" s="611" t="s">
        <v>501</v>
      </c>
      <c r="N7" s="660"/>
      <c r="O7" s="1270" t="str">
        <f>IF(NameOrPr_ch="",IF(NameOrPr="","",NameOrPr),NameOrPr_ch)</f>
        <v>Комитет по тарифам Санкт-Петербурга</v>
      </c>
      <c r="P7" s="1271"/>
      <c r="Q7" s="1271"/>
      <c r="R7" s="1271"/>
      <c r="S7" s="1271"/>
      <c r="T7" s="1272"/>
      <c r="U7" s="66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84"/>
      <c r="CJ7" s="584"/>
      <c r="CK7" s="584"/>
      <c r="CL7" s="584"/>
      <c r="CM7" s="584"/>
      <c r="CN7" s="584"/>
      <c r="CO7" s="584"/>
      <c r="CP7" s="584"/>
      <c r="CQ7" s="584"/>
      <c r="CR7" s="584"/>
      <c r="CS7" s="584"/>
      <c r="CT7" s="584"/>
    </row>
    <row r="8" spans="1:98" s="564" customFormat="1" ht="18.75">
      <c r="A8" s="584"/>
      <c r="B8" s="584"/>
      <c r="C8" s="584"/>
      <c r="D8" s="584"/>
      <c r="E8" s="584"/>
      <c r="F8" s="584"/>
      <c r="G8" s="584"/>
      <c r="H8" s="584"/>
      <c r="L8" s="493"/>
      <c r="M8" s="611" t="s">
        <v>595</v>
      </c>
      <c r="N8" s="660"/>
      <c r="O8" s="1270" t="str">
        <f>IF(datePr_ch="",IF(datePr="","",datePr),datePr_ch)</f>
        <v>14.06.2019</v>
      </c>
      <c r="P8" s="1271"/>
      <c r="Q8" s="1271"/>
      <c r="R8" s="1271"/>
      <c r="S8" s="1271"/>
      <c r="T8" s="1272"/>
      <c r="U8" s="661"/>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84"/>
      <c r="CJ8" s="584"/>
      <c r="CK8" s="584"/>
      <c r="CL8" s="584"/>
      <c r="CM8" s="584"/>
      <c r="CN8" s="584"/>
      <c r="CO8" s="584"/>
      <c r="CP8" s="584"/>
      <c r="CQ8" s="584"/>
      <c r="CR8" s="584"/>
      <c r="CS8" s="584"/>
      <c r="CT8" s="584"/>
    </row>
    <row r="9" spans="1:98" s="564" customFormat="1" ht="18.75">
      <c r="A9" s="584"/>
      <c r="B9" s="584"/>
      <c r="C9" s="584"/>
      <c r="D9" s="584"/>
      <c r="E9" s="584"/>
      <c r="F9" s="584"/>
      <c r="G9" s="584"/>
      <c r="H9" s="584"/>
      <c r="L9" s="546"/>
      <c r="M9" s="611" t="s">
        <v>594</v>
      </c>
      <c r="N9" s="660"/>
      <c r="O9" s="1270" t="str">
        <f>IF(numberPr_ch="",IF(numberPr="","",numberPr),numberPr_ch)</f>
        <v>52-р</v>
      </c>
      <c r="P9" s="1271"/>
      <c r="Q9" s="1271"/>
      <c r="R9" s="1271"/>
      <c r="S9" s="1271"/>
      <c r="T9" s="1272"/>
      <c r="U9" s="661"/>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84"/>
      <c r="CJ9" s="584"/>
      <c r="CK9" s="584"/>
      <c r="CL9" s="584"/>
      <c r="CM9" s="584"/>
      <c r="CN9" s="584"/>
      <c r="CO9" s="584"/>
      <c r="CP9" s="584"/>
      <c r="CQ9" s="584"/>
      <c r="CR9" s="584"/>
      <c r="CS9" s="584"/>
      <c r="CT9" s="584"/>
    </row>
    <row r="10" spans="1:98" s="564" customFormat="1" ht="18.75">
      <c r="A10" s="584"/>
      <c r="B10" s="584"/>
      <c r="C10" s="584"/>
      <c r="D10" s="584"/>
      <c r="E10" s="584"/>
      <c r="F10" s="584"/>
      <c r="G10" s="584"/>
      <c r="H10" s="584"/>
      <c r="L10" s="546"/>
      <c r="M10" s="611" t="s">
        <v>500</v>
      </c>
      <c r="N10" s="660"/>
      <c r="O10" s="1270" t="str">
        <f>IF(IstPub_ch="",IF(IstPub="","",IstPub),IstPub_ch)</f>
        <v>официальный сайт Комитета по тарифам Санкт-Петербурга</v>
      </c>
      <c r="P10" s="1271"/>
      <c r="Q10" s="1271"/>
      <c r="R10" s="1271"/>
      <c r="S10" s="1271"/>
      <c r="T10" s="1272"/>
      <c r="U10" s="661"/>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84"/>
      <c r="CJ10" s="584"/>
      <c r="CK10" s="584"/>
      <c r="CL10" s="584"/>
      <c r="CM10" s="584"/>
      <c r="CN10" s="584"/>
      <c r="CO10" s="584"/>
      <c r="CP10" s="584"/>
      <c r="CQ10" s="584"/>
      <c r="CR10" s="584"/>
      <c r="CS10" s="584"/>
      <c r="CT10" s="584"/>
    </row>
    <row r="11" spans="1:98" s="564" customFormat="1" ht="11.25" hidden="1" customHeight="1">
      <c r="A11" s="584"/>
      <c r="B11" s="584"/>
      <c r="C11" s="584"/>
      <c r="D11" s="584"/>
      <c r="E11" s="584"/>
      <c r="F11" s="584"/>
      <c r="G11" s="584"/>
      <c r="H11" s="584"/>
      <c r="L11" s="1232"/>
      <c r="M11" s="1232"/>
      <c r="N11" s="560"/>
      <c r="O11" s="1273"/>
      <c r="P11" s="1273"/>
      <c r="Q11" s="1273"/>
      <c r="R11" s="1273"/>
      <c r="S11" s="1273"/>
      <c r="T11" s="1273"/>
      <c r="U11" s="582" t="s">
        <v>372</v>
      </c>
      <c r="V11" s="1273"/>
      <c r="W11" s="1273"/>
      <c r="X11" s="1273"/>
      <c r="Y11" s="1273"/>
      <c r="Z11" s="1273"/>
      <c r="AA11" s="1273"/>
      <c r="AB11" s="1004" t="s">
        <v>372</v>
      </c>
      <c r="AC11" s="1273"/>
      <c r="AD11" s="1273"/>
      <c r="AE11" s="1273"/>
      <c r="AF11" s="1273"/>
      <c r="AG11" s="1273"/>
      <c r="AH11" s="1273"/>
      <c r="AI11" s="1004" t="s">
        <v>372</v>
      </c>
      <c r="AJ11" s="1273"/>
      <c r="AK11" s="1273"/>
      <c r="AL11" s="1273"/>
      <c r="AM11" s="1273"/>
      <c r="AN11" s="1273"/>
      <c r="AO11" s="1273"/>
      <c r="AP11" s="1004" t="s">
        <v>372</v>
      </c>
      <c r="AQ11" s="1273"/>
      <c r="AR11" s="1273"/>
      <c r="AS11" s="1273"/>
      <c r="AT11" s="1273"/>
      <c r="AU11" s="1273"/>
      <c r="AV11" s="1273"/>
      <c r="AW11" s="1004" t="s">
        <v>372</v>
      </c>
      <c r="AX11" s="1273"/>
      <c r="AY11" s="1273"/>
      <c r="AZ11" s="1273"/>
      <c r="BA11" s="1273"/>
      <c r="BB11" s="1273"/>
      <c r="BC11" s="1273"/>
      <c r="BD11" s="1004" t="s">
        <v>372</v>
      </c>
      <c r="BE11" s="1273"/>
      <c r="BF11" s="1273"/>
      <c r="BG11" s="1273"/>
      <c r="BH11" s="1273"/>
      <c r="BI11" s="1273"/>
      <c r="BJ11" s="1273"/>
      <c r="BK11" s="1004" t="s">
        <v>372</v>
      </c>
      <c r="BL11" s="1273"/>
      <c r="BM11" s="1273"/>
      <c r="BN11" s="1273"/>
      <c r="BO11" s="1273"/>
      <c r="BP11" s="1273"/>
      <c r="BQ11" s="1273"/>
      <c r="BR11" s="1004" t="s">
        <v>372</v>
      </c>
      <c r="BS11" s="1273"/>
      <c r="BT11" s="1273"/>
      <c r="BU11" s="1273"/>
      <c r="BV11" s="1273"/>
      <c r="BW11" s="1273"/>
      <c r="BX11" s="1273"/>
      <c r="BY11" s="1004" t="s">
        <v>372</v>
      </c>
      <c r="BZ11" s="1273"/>
      <c r="CA11" s="1273"/>
      <c r="CB11" s="1273"/>
      <c r="CC11" s="1273"/>
      <c r="CD11" s="1273"/>
      <c r="CE11" s="1273"/>
      <c r="CF11" s="1004" t="s">
        <v>372</v>
      </c>
      <c r="CI11" s="584"/>
      <c r="CJ11" s="584"/>
      <c r="CK11" s="584"/>
      <c r="CL11" s="584"/>
      <c r="CM11" s="584"/>
      <c r="CN11" s="584"/>
      <c r="CO11" s="584"/>
      <c r="CP11" s="584"/>
      <c r="CQ11" s="584"/>
      <c r="CR11" s="584"/>
      <c r="CS11" s="584"/>
      <c r="CT11" s="584"/>
    </row>
    <row r="12" spans="1:98">
      <c r="J12" s="523"/>
      <c r="K12" s="523"/>
      <c r="L12" s="518"/>
      <c r="M12" s="518"/>
      <c r="N12" s="518"/>
      <c r="O12" s="1274"/>
      <c r="P12" s="1274"/>
      <c r="Q12" s="1274"/>
      <c r="R12" s="1274"/>
      <c r="S12" s="1274"/>
      <c r="T12" s="1274"/>
      <c r="U12" s="1274"/>
      <c r="V12" s="1274" t="s">
        <v>1039</v>
      </c>
      <c r="W12" s="1274"/>
      <c r="X12" s="1274"/>
      <c r="Y12" s="1274"/>
      <c r="Z12" s="1274"/>
      <c r="AA12" s="1274"/>
      <c r="AB12" s="1274"/>
      <c r="AC12" s="1274" t="s">
        <v>1039</v>
      </c>
      <c r="AD12" s="1274"/>
      <c r="AE12" s="1274"/>
      <c r="AF12" s="1274"/>
      <c r="AG12" s="1274"/>
      <c r="AH12" s="1274"/>
      <c r="AI12" s="1274"/>
      <c r="AJ12" s="1274" t="s">
        <v>1039</v>
      </c>
      <c r="AK12" s="1274"/>
      <c r="AL12" s="1274"/>
      <c r="AM12" s="1274"/>
      <c r="AN12" s="1274"/>
      <c r="AO12" s="1274"/>
      <c r="AP12" s="1274"/>
      <c r="AQ12" s="1274" t="s">
        <v>1039</v>
      </c>
      <c r="AR12" s="1274"/>
      <c r="AS12" s="1274"/>
      <c r="AT12" s="1274"/>
      <c r="AU12" s="1274"/>
      <c r="AV12" s="1274"/>
      <c r="AW12" s="1274"/>
      <c r="AX12" s="1274" t="s">
        <v>1039</v>
      </c>
      <c r="AY12" s="1274"/>
      <c r="AZ12" s="1274"/>
      <c r="BA12" s="1274"/>
      <c r="BB12" s="1274"/>
      <c r="BC12" s="1274"/>
      <c r="BD12" s="1274"/>
      <c r="BE12" s="1274" t="s">
        <v>1039</v>
      </c>
      <c r="BF12" s="1274"/>
      <c r="BG12" s="1274"/>
      <c r="BH12" s="1274"/>
      <c r="BI12" s="1274"/>
      <c r="BJ12" s="1274"/>
      <c r="BK12" s="1274"/>
      <c r="BL12" s="1274" t="s">
        <v>1039</v>
      </c>
      <c r="BM12" s="1274"/>
      <c r="BN12" s="1274"/>
      <c r="BO12" s="1274"/>
      <c r="BP12" s="1274"/>
      <c r="BQ12" s="1274"/>
      <c r="BR12" s="1274"/>
      <c r="BS12" s="1274" t="s">
        <v>1039</v>
      </c>
      <c r="BT12" s="1274"/>
      <c r="BU12" s="1274"/>
      <c r="BV12" s="1274"/>
      <c r="BW12" s="1274"/>
      <c r="BX12" s="1274"/>
      <c r="BY12" s="1274"/>
      <c r="BZ12" s="1274" t="s">
        <v>1039</v>
      </c>
      <c r="CA12" s="1274"/>
      <c r="CB12" s="1274"/>
      <c r="CC12" s="1274"/>
      <c r="CD12" s="1274"/>
      <c r="CE12" s="1274"/>
      <c r="CF12" s="1274"/>
    </row>
    <row r="13" spans="1:98" ht="14.25" customHeight="1">
      <c r="J13" s="523"/>
      <c r="K13" s="523"/>
      <c r="L13" s="1169" t="s">
        <v>453</v>
      </c>
      <c r="M13" s="1169"/>
      <c r="N13" s="1169"/>
      <c r="O13" s="1169"/>
      <c r="P13" s="1169"/>
      <c r="Q13" s="1169"/>
      <c r="R13" s="1169"/>
      <c r="S13" s="1169"/>
      <c r="T13" s="1169"/>
      <c r="U13" s="1169"/>
      <c r="V13" s="1169"/>
      <c r="W13" s="1169"/>
      <c r="X13" s="1169"/>
      <c r="Y13" s="1169"/>
      <c r="Z13" s="1169"/>
      <c r="AA13" s="1169"/>
      <c r="AB13" s="1169"/>
      <c r="AC13" s="1169"/>
      <c r="AD13" s="1169"/>
      <c r="AE13" s="1169"/>
      <c r="AF13" s="1169"/>
      <c r="AG13" s="1169"/>
      <c r="AH13" s="1169"/>
      <c r="AI13" s="1169"/>
      <c r="AJ13" s="1169"/>
      <c r="AK13" s="1169"/>
      <c r="AL13" s="1169"/>
      <c r="AM13" s="1169"/>
      <c r="AN13" s="1169"/>
      <c r="AO13" s="1169"/>
      <c r="AP13" s="1169"/>
      <c r="AQ13" s="1169"/>
      <c r="AR13" s="1169"/>
      <c r="AS13" s="1169"/>
      <c r="AT13" s="1169"/>
      <c r="AU13" s="1169"/>
      <c r="AV13" s="1169"/>
      <c r="AW13" s="1169"/>
      <c r="AX13" s="1169"/>
      <c r="AY13" s="1169"/>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t="s">
        <v>454</v>
      </c>
    </row>
    <row r="14" spans="1:98" ht="14.25" customHeight="1">
      <c r="J14" s="523"/>
      <c r="K14" s="523"/>
      <c r="L14" s="1244" t="s">
        <v>91</v>
      </c>
      <c r="M14" s="1244" t="s">
        <v>638</v>
      </c>
      <c r="N14" s="515"/>
      <c r="O14" s="1245" t="s">
        <v>640</v>
      </c>
      <c r="P14" s="1246"/>
      <c r="Q14" s="1246"/>
      <c r="R14" s="1246"/>
      <c r="S14" s="1246"/>
      <c r="T14" s="1247"/>
      <c r="U14" s="1228" t="s">
        <v>340</v>
      </c>
      <c r="V14" s="1245" t="s">
        <v>640</v>
      </c>
      <c r="W14" s="1246"/>
      <c r="X14" s="1246"/>
      <c r="Y14" s="1246"/>
      <c r="Z14" s="1246"/>
      <c r="AA14" s="1247"/>
      <c r="AB14" s="1228" t="s">
        <v>340</v>
      </c>
      <c r="AC14" s="1245" t="s">
        <v>640</v>
      </c>
      <c r="AD14" s="1246"/>
      <c r="AE14" s="1246"/>
      <c r="AF14" s="1246"/>
      <c r="AG14" s="1246"/>
      <c r="AH14" s="1247"/>
      <c r="AI14" s="1228" t="s">
        <v>340</v>
      </c>
      <c r="AJ14" s="1245" t="s">
        <v>640</v>
      </c>
      <c r="AK14" s="1246"/>
      <c r="AL14" s="1246"/>
      <c r="AM14" s="1246"/>
      <c r="AN14" s="1246"/>
      <c r="AO14" s="1247"/>
      <c r="AP14" s="1228" t="s">
        <v>340</v>
      </c>
      <c r="AQ14" s="1245" t="s">
        <v>640</v>
      </c>
      <c r="AR14" s="1246"/>
      <c r="AS14" s="1246"/>
      <c r="AT14" s="1246"/>
      <c r="AU14" s="1246"/>
      <c r="AV14" s="1247"/>
      <c r="AW14" s="1228" t="s">
        <v>340</v>
      </c>
      <c r="AX14" s="1245" t="s">
        <v>640</v>
      </c>
      <c r="AY14" s="1246"/>
      <c r="AZ14" s="1246"/>
      <c r="BA14" s="1246"/>
      <c r="BB14" s="1246"/>
      <c r="BC14" s="1247"/>
      <c r="BD14" s="1228" t="s">
        <v>340</v>
      </c>
      <c r="BE14" s="1245" t="s">
        <v>640</v>
      </c>
      <c r="BF14" s="1246"/>
      <c r="BG14" s="1246"/>
      <c r="BH14" s="1246"/>
      <c r="BI14" s="1246"/>
      <c r="BJ14" s="1247"/>
      <c r="BK14" s="1228" t="s">
        <v>340</v>
      </c>
      <c r="BL14" s="1245" t="s">
        <v>640</v>
      </c>
      <c r="BM14" s="1246"/>
      <c r="BN14" s="1246"/>
      <c r="BO14" s="1246"/>
      <c r="BP14" s="1246"/>
      <c r="BQ14" s="1247"/>
      <c r="BR14" s="1228" t="s">
        <v>340</v>
      </c>
      <c r="BS14" s="1245" t="s">
        <v>640</v>
      </c>
      <c r="BT14" s="1246"/>
      <c r="BU14" s="1246"/>
      <c r="BV14" s="1246"/>
      <c r="BW14" s="1246"/>
      <c r="BX14" s="1247"/>
      <c r="BY14" s="1228" t="s">
        <v>340</v>
      </c>
      <c r="BZ14" s="1245" t="s">
        <v>640</v>
      </c>
      <c r="CA14" s="1246"/>
      <c r="CB14" s="1246"/>
      <c r="CC14" s="1246"/>
      <c r="CD14" s="1246"/>
      <c r="CE14" s="1247"/>
      <c r="CF14" s="1228" t="s">
        <v>340</v>
      </c>
      <c r="CG14" s="1241" t="s">
        <v>274</v>
      </c>
      <c r="CH14" s="1169"/>
    </row>
    <row r="15" spans="1:98" ht="14.25" customHeight="1">
      <c r="J15" s="523"/>
      <c r="K15" s="523"/>
      <c r="L15" s="1244"/>
      <c r="M15" s="1244"/>
      <c r="N15" s="515"/>
      <c r="O15" s="1250" t="s">
        <v>620</v>
      </c>
      <c r="P15" s="1248"/>
      <c r="Q15" s="1249"/>
      <c r="R15" s="1226" t="s">
        <v>653</v>
      </c>
      <c r="S15" s="1226"/>
      <c r="T15" s="1227"/>
      <c r="U15" s="1229"/>
      <c r="V15" s="1250" t="s">
        <v>620</v>
      </c>
      <c r="W15" s="1248"/>
      <c r="X15" s="1249"/>
      <c r="Y15" s="1226" t="s">
        <v>653</v>
      </c>
      <c r="Z15" s="1226"/>
      <c r="AA15" s="1227"/>
      <c r="AB15" s="1229"/>
      <c r="AC15" s="1250" t="s">
        <v>620</v>
      </c>
      <c r="AD15" s="1248"/>
      <c r="AE15" s="1249"/>
      <c r="AF15" s="1226" t="s">
        <v>653</v>
      </c>
      <c r="AG15" s="1226"/>
      <c r="AH15" s="1227"/>
      <c r="AI15" s="1229"/>
      <c r="AJ15" s="1250" t="s">
        <v>620</v>
      </c>
      <c r="AK15" s="1248"/>
      <c r="AL15" s="1249"/>
      <c r="AM15" s="1226" t="s">
        <v>653</v>
      </c>
      <c r="AN15" s="1226"/>
      <c r="AO15" s="1227"/>
      <c r="AP15" s="1229"/>
      <c r="AQ15" s="1250" t="s">
        <v>620</v>
      </c>
      <c r="AR15" s="1248"/>
      <c r="AS15" s="1249"/>
      <c r="AT15" s="1226" t="s">
        <v>653</v>
      </c>
      <c r="AU15" s="1226"/>
      <c r="AV15" s="1227"/>
      <c r="AW15" s="1229"/>
      <c r="AX15" s="1250" t="s">
        <v>620</v>
      </c>
      <c r="AY15" s="1248"/>
      <c r="AZ15" s="1249"/>
      <c r="BA15" s="1226" t="s">
        <v>653</v>
      </c>
      <c r="BB15" s="1226"/>
      <c r="BC15" s="1227"/>
      <c r="BD15" s="1229"/>
      <c r="BE15" s="1250" t="s">
        <v>620</v>
      </c>
      <c r="BF15" s="1248"/>
      <c r="BG15" s="1249"/>
      <c r="BH15" s="1226" t="s">
        <v>653</v>
      </c>
      <c r="BI15" s="1226"/>
      <c r="BJ15" s="1227"/>
      <c r="BK15" s="1229"/>
      <c r="BL15" s="1250" t="s">
        <v>620</v>
      </c>
      <c r="BM15" s="1248"/>
      <c r="BN15" s="1249"/>
      <c r="BO15" s="1226" t="s">
        <v>653</v>
      </c>
      <c r="BP15" s="1226"/>
      <c r="BQ15" s="1227"/>
      <c r="BR15" s="1229"/>
      <c r="BS15" s="1250" t="s">
        <v>620</v>
      </c>
      <c r="BT15" s="1248"/>
      <c r="BU15" s="1249"/>
      <c r="BV15" s="1226" t="s">
        <v>653</v>
      </c>
      <c r="BW15" s="1226"/>
      <c r="BX15" s="1227"/>
      <c r="BY15" s="1229"/>
      <c r="BZ15" s="1250" t="s">
        <v>620</v>
      </c>
      <c r="CA15" s="1248"/>
      <c r="CB15" s="1249"/>
      <c r="CC15" s="1226" t="s">
        <v>653</v>
      </c>
      <c r="CD15" s="1226"/>
      <c r="CE15" s="1227"/>
      <c r="CF15" s="1229"/>
      <c r="CG15" s="1242"/>
      <c r="CH15" s="1169"/>
    </row>
    <row r="16" spans="1:98" ht="30" customHeight="1">
      <c r="J16" s="523"/>
      <c r="K16" s="523"/>
      <c r="L16" s="1244"/>
      <c r="M16" s="1244"/>
      <c r="N16" s="514"/>
      <c r="O16" s="1251"/>
      <c r="P16" s="529"/>
      <c r="Q16" s="529"/>
      <c r="R16" s="530" t="s">
        <v>273</v>
      </c>
      <c r="S16" s="1239" t="s">
        <v>272</v>
      </c>
      <c r="T16" s="1240"/>
      <c r="U16" s="1230"/>
      <c r="V16" s="1251"/>
      <c r="W16" s="750"/>
      <c r="X16" s="750"/>
      <c r="Y16" s="1115" t="s">
        <v>273</v>
      </c>
      <c r="Z16" s="1239" t="s">
        <v>272</v>
      </c>
      <c r="AA16" s="1240"/>
      <c r="AB16" s="1230"/>
      <c r="AC16" s="1251"/>
      <c r="AD16" s="750"/>
      <c r="AE16" s="750"/>
      <c r="AF16" s="1115" t="s">
        <v>273</v>
      </c>
      <c r="AG16" s="1239" t="s">
        <v>272</v>
      </c>
      <c r="AH16" s="1240"/>
      <c r="AI16" s="1230"/>
      <c r="AJ16" s="1251"/>
      <c r="AK16" s="750"/>
      <c r="AL16" s="750"/>
      <c r="AM16" s="1115" t="s">
        <v>273</v>
      </c>
      <c r="AN16" s="1239" t="s">
        <v>272</v>
      </c>
      <c r="AO16" s="1240"/>
      <c r="AP16" s="1230"/>
      <c r="AQ16" s="1251"/>
      <c r="AR16" s="750"/>
      <c r="AS16" s="750"/>
      <c r="AT16" s="1115" t="s">
        <v>273</v>
      </c>
      <c r="AU16" s="1239" t="s">
        <v>272</v>
      </c>
      <c r="AV16" s="1240"/>
      <c r="AW16" s="1230"/>
      <c r="AX16" s="1251"/>
      <c r="AY16" s="750"/>
      <c r="AZ16" s="750"/>
      <c r="BA16" s="1115" t="s">
        <v>273</v>
      </c>
      <c r="BB16" s="1239" t="s">
        <v>272</v>
      </c>
      <c r="BC16" s="1240"/>
      <c r="BD16" s="1230"/>
      <c r="BE16" s="1251"/>
      <c r="BF16" s="750"/>
      <c r="BG16" s="750"/>
      <c r="BH16" s="1115" t="s">
        <v>273</v>
      </c>
      <c r="BI16" s="1239" t="s">
        <v>272</v>
      </c>
      <c r="BJ16" s="1240"/>
      <c r="BK16" s="1230"/>
      <c r="BL16" s="1251"/>
      <c r="BM16" s="750"/>
      <c r="BN16" s="750"/>
      <c r="BO16" s="1115" t="s">
        <v>273</v>
      </c>
      <c r="BP16" s="1239" t="s">
        <v>272</v>
      </c>
      <c r="BQ16" s="1240"/>
      <c r="BR16" s="1230"/>
      <c r="BS16" s="1251"/>
      <c r="BT16" s="750"/>
      <c r="BU16" s="750"/>
      <c r="BV16" s="1115" t="s">
        <v>273</v>
      </c>
      <c r="BW16" s="1239" t="s">
        <v>272</v>
      </c>
      <c r="BX16" s="1240"/>
      <c r="BY16" s="1230"/>
      <c r="BZ16" s="1251"/>
      <c r="CA16" s="750"/>
      <c r="CB16" s="750"/>
      <c r="CC16" s="1115" t="s">
        <v>273</v>
      </c>
      <c r="CD16" s="1239" t="s">
        <v>272</v>
      </c>
      <c r="CE16" s="1240"/>
      <c r="CF16" s="1230"/>
      <c r="CG16" s="1243"/>
      <c r="CH16" s="1169"/>
    </row>
    <row r="17" spans="1:99">
      <c r="J17" s="523"/>
      <c r="K17" s="563">
        <v>1</v>
      </c>
      <c r="L17" s="641" t="s">
        <v>92</v>
      </c>
      <c r="M17" s="641" t="s">
        <v>48</v>
      </c>
      <c r="N17" s="662" t="s">
        <v>48</v>
      </c>
      <c r="O17" s="642">
        <f ca="1">OFFSET(O17,0,-1)+1</f>
        <v>3</v>
      </c>
      <c r="P17" s="643">
        <f ca="1">OFFSET(P17,0,-1)</f>
        <v>3</v>
      </c>
      <c r="Q17" s="643">
        <f ca="1">OFFSET(Q17,0,-1)</f>
        <v>3</v>
      </c>
      <c r="R17" s="642">
        <f ca="1">OFFSET(R17,0,-1)+1</f>
        <v>4</v>
      </c>
      <c r="S17" s="1233">
        <f ca="1">OFFSET(S17,0,-1)+1</f>
        <v>5</v>
      </c>
      <c r="T17" s="1233"/>
      <c r="U17" s="642">
        <f ca="1">OFFSET(U17,0,-2)+1</f>
        <v>6</v>
      </c>
      <c r="V17" s="1110">
        <f ca="1">OFFSET(V17,0,-1)+1</f>
        <v>7</v>
      </c>
      <c r="W17" s="643">
        <f ca="1">OFFSET(W17,0,-1)</f>
        <v>7</v>
      </c>
      <c r="X17" s="643">
        <f ca="1">OFFSET(X17,0,-1)</f>
        <v>7</v>
      </c>
      <c r="Y17" s="1110">
        <f ca="1">OFFSET(Y17,0,-1)+1</f>
        <v>8</v>
      </c>
      <c r="Z17" s="1233">
        <f ca="1">OFFSET(Z17,0,-1)+1</f>
        <v>9</v>
      </c>
      <c r="AA17" s="1233"/>
      <c r="AB17" s="1110">
        <f ca="1">OFFSET(AB17,0,-2)+1</f>
        <v>10</v>
      </c>
      <c r="AC17" s="1110">
        <f ca="1">OFFSET(AC17,0,-1)+1</f>
        <v>11</v>
      </c>
      <c r="AD17" s="643">
        <f ca="1">OFFSET(AD17,0,-1)</f>
        <v>11</v>
      </c>
      <c r="AE17" s="643">
        <f ca="1">OFFSET(AE17,0,-1)</f>
        <v>11</v>
      </c>
      <c r="AF17" s="1110">
        <f ca="1">OFFSET(AF17,0,-1)+1</f>
        <v>12</v>
      </c>
      <c r="AG17" s="1233">
        <f ca="1">OFFSET(AG17,0,-1)+1</f>
        <v>13</v>
      </c>
      <c r="AH17" s="1233"/>
      <c r="AI17" s="1110">
        <f ca="1">OFFSET(AI17,0,-2)+1</f>
        <v>14</v>
      </c>
      <c r="AJ17" s="1110">
        <f ca="1">OFFSET(AJ17,0,-1)+1</f>
        <v>15</v>
      </c>
      <c r="AK17" s="643">
        <f ca="1">OFFSET(AK17,0,-1)</f>
        <v>15</v>
      </c>
      <c r="AL17" s="643">
        <f ca="1">OFFSET(AL17,0,-1)</f>
        <v>15</v>
      </c>
      <c r="AM17" s="1110">
        <f ca="1">OFFSET(AM17,0,-1)+1</f>
        <v>16</v>
      </c>
      <c r="AN17" s="1233">
        <f ca="1">OFFSET(AN17,0,-1)+1</f>
        <v>17</v>
      </c>
      <c r="AO17" s="1233"/>
      <c r="AP17" s="1110">
        <f ca="1">OFFSET(AP17,0,-2)+1</f>
        <v>18</v>
      </c>
      <c r="AQ17" s="1110">
        <f ca="1">OFFSET(AQ17,0,-1)+1</f>
        <v>19</v>
      </c>
      <c r="AR17" s="643">
        <f ca="1">OFFSET(AR17,0,-1)</f>
        <v>19</v>
      </c>
      <c r="AS17" s="643">
        <f ca="1">OFFSET(AS17,0,-1)</f>
        <v>19</v>
      </c>
      <c r="AT17" s="1110">
        <f ca="1">OFFSET(AT17,0,-1)+1</f>
        <v>20</v>
      </c>
      <c r="AU17" s="1233">
        <f ca="1">OFFSET(AU17,0,-1)+1</f>
        <v>21</v>
      </c>
      <c r="AV17" s="1233"/>
      <c r="AW17" s="1110">
        <f ca="1">OFFSET(AW17,0,-2)+1</f>
        <v>22</v>
      </c>
      <c r="AX17" s="1110">
        <f ca="1">OFFSET(AX17,0,-1)+1</f>
        <v>23</v>
      </c>
      <c r="AY17" s="643">
        <f ca="1">OFFSET(AY17,0,-1)</f>
        <v>23</v>
      </c>
      <c r="AZ17" s="643">
        <f ca="1">OFFSET(AZ17,0,-1)</f>
        <v>23</v>
      </c>
      <c r="BA17" s="1110">
        <f ca="1">OFFSET(BA17,0,-1)+1</f>
        <v>24</v>
      </c>
      <c r="BB17" s="1233">
        <f ca="1">OFFSET(BB17,0,-1)+1</f>
        <v>25</v>
      </c>
      <c r="BC17" s="1233"/>
      <c r="BD17" s="1110">
        <f ca="1">OFFSET(BD17,0,-2)+1</f>
        <v>26</v>
      </c>
      <c r="BE17" s="1110">
        <f ca="1">OFFSET(BE17,0,-1)+1</f>
        <v>27</v>
      </c>
      <c r="BF17" s="643">
        <f ca="1">OFFSET(BF17,0,-1)</f>
        <v>27</v>
      </c>
      <c r="BG17" s="643">
        <f ca="1">OFFSET(BG17,0,-1)</f>
        <v>27</v>
      </c>
      <c r="BH17" s="1110">
        <f ca="1">OFFSET(BH17,0,-1)+1</f>
        <v>28</v>
      </c>
      <c r="BI17" s="1233">
        <f ca="1">OFFSET(BI17,0,-1)+1</f>
        <v>29</v>
      </c>
      <c r="BJ17" s="1233"/>
      <c r="BK17" s="1110">
        <f ca="1">OFFSET(BK17,0,-2)+1</f>
        <v>30</v>
      </c>
      <c r="BL17" s="1110">
        <f ca="1">OFFSET(BL17,0,-1)+1</f>
        <v>31</v>
      </c>
      <c r="BM17" s="643">
        <f ca="1">OFFSET(BM17,0,-1)</f>
        <v>31</v>
      </c>
      <c r="BN17" s="643">
        <f ca="1">OFFSET(BN17,0,-1)</f>
        <v>31</v>
      </c>
      <c r="BO17" s="1110">
        <f ca="1">OFFSET(BO17,0,-1)+1</f>
        <v>32</v>
      </c>
      <c r="BP17" s="1233">
        <f ca="1">OFFSET(BP17,0,-1)+1</f>
        <v>33</v>
      </c>
      <c r="BQ17" s="1233"/>
      <c r="BR17" s="1110">
        <f ca="1">OFFSET(BR17,0,-2)+1</f>
        <v>34</v>
      </c>
      <c r="BS17" s="1110">
        <f ca="1">OFFSET(BS17,0,-1)+1</f>
        <v>35</v>
      </c>
      <c r="BT17" s="643">
        <f ca="1">OFFSET(BT17,0,-1)</f>
        <v>35</v>
      </c>
      <c r="BU17" s="643">
        <f ca="1">OFFSET(BU17,0,-1)</f>
        <v>35</v>
      </c>
      <c r="BV17" s="1110">
        <f ca="1">OFFSET(BV17,0,-1)+1</f>
        <v>36</v>
      </c>
      <c r="BW17" s="1233">
        <f ca="1">OFFSET(BW17,0,-1)+1</f>
        <v>37</v>
      </c>
      <c r="BX17" s="1233"/>
      <c r="BY17" s="1110">
        <f ca="1">OFFSET(BY17,0,-2)+1</f>
        <v>38</v>
      </c>
      <c r="BZ17" s="1110">
        <f ca="1">OFFSET(BZ17,0,-1)+1</f>
        <v>39</v>
      </c>
      <c r="CA17" s="643">
        <f ca="1">OFFSET(CA17,0,-1)</f>
        <v>39</v>
      </c>
      <c r="CB17" s="643">
        <f ca="1">OFFSET(CB17,0,-1)</f>
        <v>39</v>
      </c>
      <c r="CC17" s="1110">
        <f ca="1">OFFSET(CC17,0,-1)+1</f>
        <v>40</v>
      </c>
      <c r="CD17" s="1233">
        <f ca="1">OFFSET(CD17,0,-1)+1</f>
        <v>41</v>
      </c>
      <c r="CE17" s="1233"/>
      <c r="CF17" s="1110">
        <f ca="1">OFFSET(CF17,0,-2)+1</f>
        <v>42</v>
      </c>
      <c r="CG17" s="643">
        <f ca="1">OFFSET(CG17,0,-1)</f>
        <v>42</v>
      </c>
      <c r="CH17" s="642">
        <f ca="1">OFFSET(CH17,0,-1)+1</f>
        <v>43</v>
      </c>
    </row>
    <row r="18" spans="1:99" ht="22.5">
      <c r="A18" s="1217">
        <v>1</v>
      </c>
      <c r="B18" s="913"/>
      <c r="C18" s="913"/>
      <c r="D18" s="913"/>
      <c r="E18" s="914"/>
      <c r="F18" s="915"/>
      <c r="G18" s="913"/>
      <c r="H18" s="913"/>
      <c r="I18" s="916"/>
      <c r="J18" s="911"/>
      <c r="K18" s="920">
        <v>1</v>
      </c>
      <c r="L18" s="587">
        <f>mergeValue(A18)</f>
        <v>1</v>
      </c>
      <c r="M18" s="635" t="s">
        <v>20</v>
      </c>
      <c r="N18" s="574"/>
      <c r="O18" s="1268" t="str">
        <f>IF('Перечень тарифов'!J37="","","" &amp; 'Перечень тарифов'!J37 &amp; "")</f>
        <v>Тариф на теплоноситель, поставляемый потребителям</v>
      </c>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68"/>
      <c r="BT18" s="1268"/>
      <c r="BU18" s="1268"/>
      <c r="BV18" s="1268"/>
      <c r="BW18" s="1268"/>
      <c r="BX18" s="1268"/>
      <c r="BY18" s="1268"/>
      <c r="BZ18" s="1268"/>
      <c r="CA18" s="1268"/>
      <c r="CB18" s="1268"/>
      <c r="CC18" s="1268"/>
      <c r="CD18" s="1268"/>
      <c r="CE18" s="1268"/>
      <c r="CF18" s="1268"/>
      <c r="CG18" s="1268"/>
      <c r="CH18" s="624" t="s">
        <v>657</v>
      </c>
    </row>
    <row r="19" spans="1:99" hidden="1">
      <c r="A19" s="1217"/>
      <c r="B19" s="1217">
        <v>1</v>
      </c>
      <c r="C19" s="913"/>
      <c r="D19" s="913"/>
      <c r="E19" s="915"/>
      <c r="F19" s="915"/>
      <c r="G19" s="913"/>
      <c r="H19" s="913"/>
      <c r="I19" s="910"/>
      <c r="J19" s="909"/>
      <c r="K19" s="920">
        <v>1</v>
      </c>
      <c r="L19" s="587" t="str">
        <f>mergeValue(A19) &amp;"."&amp; mergeValue(B19)</f>
        <v>1.1</v>
      </c>
      <c r="M19" s="540"/>
      <c r="N19" s="574"/>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68"/>
      <c r="BT19" s="1268"/>
      <c r="BU19" s="1268"/>
      <c r="BV19" s="1268"/>
      <c r="BW19" s="1268"/>
      <c r="BX19" s="1268"/>
      <c r="BY19" s="1268"/>
      <c r="BZ19" s="1268"/>
      <c r="CA19" s="1268"/>
      <c r="CB19" s="1268"/>
      <c r="CC19" s="1268"/>
      <c r="CD19" s="1268"/>
      <c r="CE19" s="1268"/>
      <c r="CF19" s="1268"/>
      <c r="CG19" s="1268"/>
      <c r="CH19" s="624"/>
    </row>
    <row r="20" spans="1:99" hidden="1">
      <c r="A20" s="1217"/>
      <c r="B20" s="1217"/>
      <c r="C20" s="1217">
        <v>1</v>
      </c>
      <c r="D20" s="913"/>
      <c r="E20" s="915"/>
      <c r="F20" s="915"/>
      <c r="G20" s="913"/>
      <c r="H20" s="913"/>
      <c r="I20" s="917"/>
      <c r="J20" s="909"/>
      <c r="K20" s="920">
        <v>1</v>
      </c>
      <c r="L20" s="587" t="str">
        <f>mergeValue(A20) &amp;"."&amp; mergeValue(B20)&amp;"."&amp; mergeValue(C20)</f>
        <v>1.1.1</v>
      </c>
      <c r="M20" s="541"/>
      <c r="N20" s="574"/>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68"/>
      <c r="BT20" s="1268"/>
      <c r="BU20" s="1268"/>
      <c r="BV20" s="1268"/>
      <c r="BW20" s="1268"/>
      <c r="BX20" s="1268"/>
      <c r="BY20" s="1268"/>
      <c r="BZ20" s="1268"/>
      <c r="CA20" s="1268"/>
      <c r="CB20" s="1268"/>
      <c r="CC20" s="1268"/>
      <c r="CD20" s="1268"/>
      <c r="CE20" s="1268"/>
      <c r="CF20" s="1268"/>
      <c r="CG20" s="1268"/>
      <c r="CH20" s="624"/>
    </row>
    <row r="21" spans="1:99" hidden="1">
      <c r="A21" s="1217"/>
      <c r="B21" s="1217"/>
      <c r="C21" s="1217"/>
      <c r="D21" s="1217">
        <v>1</v>
      </c>
      <c r="E21" s="915"/>
      <c r="F21" s="915"/>
      <c r="G21" s="913"/>
      <c r="H21" s="913"/>
      <c r="I21" s="1217">
        <v>1</v>
      </c>
      <c r="J21" s="909"/>
      <c r="K21" s="920">
        <v>1</v>
      </c>
      <c r="L21" s="587" t="str">
        <f>mergeValue(A21) &amp;"."&amp; mergeValue(B21)&amp;"."&amp; mergeValue(C21)&amp;"."&amp; mergeValue(D21)</f>
        <v>1.1.1.1</v>
      </c>
      <c r="M21" s="542"/>
      <c r="N21" s="574"/>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c r="CB21" s="1268"/>
      <c r="CC21" s="1268"/>
      <c r="CD21" s="1268"/>
      <c r="CE21" s="1268"/>
      <c r="CF21" s="1268"/>
      <c r="CG21" s="1268"/>
      <c r="CH21" s="624"/>
    </row>
    <row r="22" spans="1:99" ht="11.25" hidden="1" customHeight="1">
      <c r="A22" s="1217"/>
      <c r="B22" s="1217"/>
      <c r="C22" s="1217"/>
      <c r="D22" s="1217"/>
      <c r="E22" s="1217">
        <v>1</v>
      </c>
      <c r="F22" s="915"/>
      <c r="G22" s="913"/>
      <c r="H22" s="913"/>
      <c r="I22" s="1217"/>
      <c r="J22" s="915"/>
      <c r="K22" s="920">
        <v>1</v>
      </c>
      <c r="L22" s="587"/>
      <c r="M22" s="548"/>
      <c r="N22" s="575"/>
      <c r="O22" s="625"/>
      <c r="P22" s="625"/>
      <c r="Q22" s="625"/>
      <c r="R22" s="625"/>
      <c r="S22" s="625"/>
      <c r="T22" s="625"/>
      <c r="U22" s="587"/>
      <c r="V22" s="1118"/>
      <c r="W22" s="1118"/>
      <c r="X22" s="1118"/>
      <c r="Y22" s="1118"/>
      <c r="Z22" s="1118"/>
      <c r="AA22" s="1118"/>
      <c r="AB22" s="1117"/>
      <c r="AC22" s="1118"/>
      <c r="AD22" s="1118"/>
      <c r="AE22" s="1118"/>
      <c r="AF22" s="1118"/>
      <c r="AG22" s="1118"/>
      <c r="AH22" s="1118"/>
      <c r="AI22" s="1117"/>
      <c r="AJ22" s="1118"/>
      <c r="AK22" s="1118"/>
      <c r="AL22" s="1118"/>
      <c r="AM22" s="1118"/>
      <c r="AN22" s="1118"/>
      <c r="AO22" s="1118"/>
      <c r="AP22" s="1117"/>
      <c r="AQ22" s="1118"/>
      <c r="AR22" s="1118"/>
      <c r="AS22" s="1118"/>
      <c r="AT22" s="1118"/>
      <c r="AU22" s="1118"/>
      <c r="AV22" s="1118"/>
      <c r="AW22" s="1117"/>
      <c r="AX22" s="1118"/>
      <c r="AY22" s="1118"/>
      <c r="AZ22" s="1118"/>
      <c r="BA22" s="1118"/>
      <c r="BB22" s="1118"/>
      <c r="BC22" s="1118"/>
      <c r="BD22" s="1117"/>
      <c r="BE22" s="1118"/>
      <c r="BF22" s="1118"/>
      <c r="BG22" s="1118"/>
      <c r="BH22" s="1118"/>
      <c r="BI22" s="1118"/>
      <c r="BJ22" s="1118"/>
      <c r="BK22" s="1117"/>
      <c r="BL22" s="1118"/>
      <c r="BM22" s="1118"/>
      <c r="BN22" s="1118"/>
      <c r="BO22" s="1118"/>
      <c r="BP22" s="1118"/>
      <c r="BQ22" s="1118"/>
      <c r="BR22" s="1117"/>
      <c r="BS22" s="1118"/>
      <c r="BT22" s="1118"/>
      <c r="BU22" s="1118"/>
      <c r="BV22" s="1118"/>
      <c r="BW22" s="1118"/>
      <c r="BX22" s="1118"/>
      <c r="BY22" s="1117"/>
      <c r="BZ22" s="1118"/>
      <c r="CA22" s="1118"/>
      <c r="CB22" s="1118"/>
      <c r="CC22" s="1118"/>
      <c r="CD22" s="1118"/>
      <c r="CE22" s="1118"/>
      <c r="CF22" s="1117"/>
      <c r="CG22" s="501"/>
      <c r="CH22" s="553"/>
    </row>
    <row r="23" spans="1:99" ht="90">
      <c r="A23" s="1217"/>
      <c r="B23" s="1217"/>
      <c r="C23" s="1217"/>
      <c r="D23" s="1217"/>
      <c r="E23" s="1217"/>
      <c r="F23" s="1217">
        <v>1</v>
      </c>
      <c r="G23" s="913"/>
      <c r="H23" s="913"/>
      <c r="I23" s="1217"/>
      <c r="J23" s="1256"/>
      <c r="K23" s="920">
        <v>1</v>
      </c>
      <c r="L23" s="587" t="str">
        <f>mergeValue(A23) &amp;"."&amp; mergeValue(B23)&amp;"."&amp; mergeValue(C23)&amp;"."&amp; mergeValue(D23)&amp;"."&amp;  mergeValue(F23)</f>
        <v>1.1.1.1.1</v>
      </c>
      <c r="M23" s="548" t="s">
        <v>10</v>
      </c>
      <c r="N23" s="575"/>
      <c r="O23" s="1220" t="s">
        <v>303</v>
      </c>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221"/>
      <c r="AO23" s="1221"/>
      <c r="AP23" s="1221"/>
      <c r="AQ23" s="1221"/>
      <c r="AR23" s="1221"/>
      <c r="AS23" s="1221"/>
      <c r="AT23" s="1221"/>
      <c r="AU23" s="1221"/>
      <c r="AV23" s="1221"/>
      <c r="AW23" s="1221"/>
      <c r="AX23" s="1221"/>
      <c r="AY23" s="1221"/>
      <c r="AZ23" s="1221"/>
      <c r="BA23" s="1221"/>
      <c r="BB23" s="1221"/>
      <c r="BC23" s="1221"/>
      <c r="BD23" s="1221"/>
      <c r="BE23" s="1221"/>
      <c r="BF23" s="1221"/>
      <c r="BG23" s="1221"/>
      <c r="BH23" s="1221"/>
      <c r="BI23" s="1221"/>
      <c r="BJ23" s="1221"/>
      <c r="BK23" s="1221"/>
      <c r="BL23" s="1221"/>
      <c r="BM23" s="1221"/>
      <c r="BN23" s="1221"/>
      <c r="BO23" s="1221"/>
      <c r="BP23" s="1221"/>
      <c r="BQ23" s="1221"/>
      <c r="BR23" s="1221"/>
      <c r="BS23" s="1221"/>
      <c r="BT23" s="1221"/>
      <c r="BU23" s="1221"/>
      <c r="BV23" s="1221"/>
      <c r="BW23" s="1221"/>
      <c r="BX23" s="1221"/>
      <c r="BY23" s="1221"/>
      <c r="BZ23" s="1221"/>
      <c r="CA23" s="1221"/>
      <c r="CB23" s="1221"/>
      <c r="CC23" s="1221"/>
      <c r="CD23" s="1221"/>
      <c r="CE23" s="1221"/>
      <c r="CF23" s="1221"/>
      <c r="CG23" s="1222"/>
      <c r="CH23" s="624" t="s">
        <v>634</v>
      </c>
      <c r="CJ23" s="583" t="str">
        <f>strCheckUnique(CK23:CK26)</f>
        <v/>
      </c>
      <c r="CL23" s="583"/>
    </row>
    <row r="24" spans="1:99" ht="17.100000000000001" customHeight="1">
      <c r="A24" s="1217"/>
      <c r="B24" s="1217"/>
      <c r="C24" s="1217"/>
      <c r="D24" s="1217"/>
      <c r="E24" s="1217"/>
      <c r="F24" s="1217"/>
      <c r="G24" s="913">
        <v>1</v>
      </c>
      <c r="H24" s="913"/>
      <c r="I24" s="1217"/>
      <c r="J24" s="1256"/>
      <c r="K24" s="912"/>
      <c r="L24" s="587" t="str">
        <f>mergeValue(A24) &amp;"."&amp; mergeValue(B24)&amp;"."&amp; mergeValue(C24)&amp;"."&amp; mergeValue(D24)&amp;"."&amp;  mergeValue(F24)&amp;"."&amp;  mergeValue(G24)</f>
        <v>1.1.1.1.1.1</v>
      </c>
      <c r="M24" s="1057" t="s">
        <v>641</v>
      </c>
      <c r="N24" s="580"/>
      <c r="O24" s="677">
        <v>32.5</v>
      </c>
      <c r="P24" s="556"/>
      <c r="Q24" s="556"/>
      <c r="R24" s="1252" t="s">
        <v>1013</v>
      </c>
      <c r="S24" s="1224" t="s">
        <v>83</v>
      </c>
      <c r="T24" s="1252" t="s">
        <v>1054</v>
      </c>
      <c r="U24" s="1224" t="s">
        <v>83</v>
      </c>
      <c r="V24" s="677">
        <v>32.82</v>
      </c>
      <c r="W24" s="757"/>
      <c r="X24" s="757"/>
      <c r="Y24" s="1252" t="s">
        <v>1055</v>
      </c>
      <c r="Z24" s="1224" t="s">
        <v>83</v>
      </c>
      <c r="AA24" s="1252" t="s">
        <v>1056</v>
      </c>
      <c r="AB24" s="1224" t="s">
        <v>83</v>
      </c>
      <c r="AC24" s="677">
        <v>39.81</v>
      </c>
      <c r="AD24" s="757"/>
      <c r="AE24" s="757"/>
      <c r="AF24" s="1252" t="s">
        <v>1057</v>
      </c>
      <c r="AG24" s="1224" t="s">
        <v>83</v>
      </c>
      <c r="AH24" s="1252" t="s">
        <v>1058</v>
      </c>
      <c r="AI24" s="1224" t="s">
        <v>83</v>
      </c>
      <c r="AJ24" s="677">
        <v>39.81</v>
      </c>
      <c r="AK24" s="757"/>
      <c r="AL24" s="757"/>
      <c r="AM24" s="1252" t="s">
        <v>1059</v>
      </c>
      <c r="AN24" s="1224" t="s">
        <v>83</v>
      </c>
      <c r="AO24" s="1252" t="s">
        <v>1060</v>
      </c>
      <c r="AP24" s="1224" t="s">
        <v>83</v>
      </c>
      <c r="AQ24" s="677">
        <v>39.81</v>
      </c>
      <c r="AR24" s="757"/>
      <c r="AS24" s="757"/>
      <c r="AT24" s="1252" t="s">
        <v>1061</v>
      </c>
      <c r="AU24" s="1224" t="s">
        <v>83</v>
      </c>
      <c r="AV24" s="1252" t="s">
        <v>1062</v>
      </c>
      <c r="AW24" s="1224" t="s">
        <v>83</v>
      </c>
      <c r="AX24" s="677">
        <v>48.43</v>
      </c>
      <c r="AY24" s="757"/>
      <c r="AZ24" s="757"/>
      <c r="BA24" s="1252" t="s">
        <v>1063</v>
      </c>
      <c r="BB24" s="1224" t="s">
        <v>83</v>
      </c>
      <c r="BC24" s="1252" t="s">
        <v>1064</v>
      </c>
      <c r="BD24" s="1224" t="s">
        <v>83</v>
      </c>
      <c r="BE24" s="677">
        <v>45.29</v>
      </c>
      <c r="BF24" s="757"/>
      <c r="BG24" s="757"/>
      <c r="BH24" s="1252" t="s">
        <v>1065</v>
      </c>
      <c r="BI24" s="1224" t="s">
        <v>83</v>
      </c>
      <c r="BJ24" s="1252" t="s">
        <v>1066</v>
      </c>
      <c r="BK24" s="1224" t="s">
        <v>83</v>
      </c>
      <c r="BL24" s="677">
        <v>45.29</v>
      </c>
      <c r="BM24" s="757"/>
      <c r="BN24" s="757"/>
      <c r="BO24" s="1252" t="s">
        <v>1067</v>
      </c>
      <c r="BP24" s="1224" t="s">
        <v>83</v>
      </c>
      <c r="BQ24" s="1252" t="s">
        <v>1068</v>
      </c>
      <c r="BR24" s="1224" t="s">
        <v>83</v>
      </c>
      <c r="BS24" s="677">
        <v>45.29</v>
      </c>
      <c r="BT24" s="757"/>
      <c r="BU24" s="757"/>
      <c r="BV24" s="1252" t="s">
        <v>1069</v>
      </c>
      <c r="BW24" s="1224" t="s">
        <v>83</v>
      </c>
      <c r="BX24" s="1252" t="s">
        <v>1070</v>
      </c>
      <c r="BY24" s="1224" t="s">
        <v>83</v>
      </c>
      <c r="BZ24" s="677">
        <v>49.66</v>
      </c>
      <c r="CA24" s="757"/>
      <c r="CB24" s="757"/>
      <c r="CC24" s="1252" t="s">
        <v>1071</v>
      </c>
      <c r="CD24" s="1224" t="s">
        <v>83</v>
      </c>
      <c r="CE24" s="1252" t="s">
        <v>1014</v>
      </c>
      <c r="CF24" s="1224" t="s">
        <v>84</v>
      </c>
      <c r="CG24" s="531"/>
      <c r="CH24" s="1234" t="s">
        <v>658</v>
      </c>
      <c r="CI24" s="579" t="str">
        <f>strCheckDate(O25:CG25)</f>
        <v/>
      </c>
      <c r="CJ24" s="583"/>
      <c r="CK24" s="583" t="str">
        <f>IF(M24="","",M24 )</f>
        <v>вода</v>
      </c>
      <c r="CL24" s="583"/>
      <c r="CM24" s="583"/>
      <c r="CN24" s="583"/>
    </row>
    <row r="25" spans="1:99" ht="11.25" hidden="1" customHeight="1">
      <c r="A25" s="1217"/>
      <c r="B25" s="1217"/>
      <c r="C25" s="1217"/>
      <c r="D25" s="1217"/>
      <c r="E25" s="1217"/>
      <c r="F25" s="1217"/>
      <c r="G25" s="913"/>
      <c r="H25" s="913"/>
      <c r="I25" s="1217"/>
      <c r="J25" s="1256"/>
      <c r="K25" s="920">
        <v>1</v>
      </c>
      <c r="L25" s="594"/>
      <c r="M25" s="640"/>
      <c r="N25" s="580"/>
      <c r="O25" s="556"/>
      <c r="P25" s="556"/>
      <c r="Q25" s="578" t="str">
        <f>R24 &amp; "-" &amp; T24</f>
        <v>01.01.2019-30.06.2019</v>
      </c>
      <c r="R25" s="1252"/>
      <c r="S25" s="1224"/>
      <c r="T25" s="1252"/>
      <c r="U25" s="1224"/>
      <c r="V25" s="757"/>
      <c r="W25" s="757"/>
      <c r="X25" s="763" t="str">
        <f>Y24 &amp; "-" &amp; AA24</f>
        <v>01.07.2019-31.12.2019</v>
      </c>
      <c r="Y25" s="1252"/>
      <c r="Z25" s="1224"/>
      <c r="AA25" s="1252"/>
      <c r="AB25" s="1224"/>
      <c r="AC25" s="757"/>
      <c r="AD25" s="757"/>
      <c r="AE25" s="763" t="str">
        <f>AF24 &amp; "-" &amp; AH24</f>
        <v>01.01.2020-30.06.2020</v>
      </c>
      <c r="AF25" s="1252"/>
      <c r="AG25" s="1224"/>
      <c r="AH25" s="1252"/>
      <c r="AI25" s="1224"/>
      <c r="AJ25" s="757"/>
      <c r="AK25" s="757"/>
      <c r="AL25" s="763" t="str">
        <f>AM24 &amp; "-" &amp; AO24</f>
        <v>01.07.2020-31.12.2020</v>
      </c>
      <c r="AM25" s="1252"/>
      <c r="AN25" s="1224"/>
      <c r="AO25" s="1252"/>
      <c r="AP25" s="1224"/>
      <c r="AQ25" s="757"/>
      <c r="AR25" s="757"/>
      <c r="AS25" s="763" t="str">
        <f>AT24 &amp; "-" &amp; AV24</f>
        <v>01.01.2021-30.06.2021</v>
      </c>
      <c r="AT25" s="1252"/>
      <c r="AU25" s="1224"/>
      <c r="AV25" s="1252"/>
      <c r="AW25" s="1224"/>
      <c r="AX25" s="757"/>
      <c r="AY25" s="757"/>
      <c r="AZ25" s="763" t="str">
        <f>BA24 &amp; "-" &amp; BC24</f>
        <v>01.07.2021-31.12.2021</v>
      </c>
      <c r="BA25" s="1252"/>
      <c r="BB25" s="1224"/>
      <c r="BC25" s="1252"/>
      <c r="BD25" s="1224"/>
      <c r="BE25" s="757"/>
      <c r="BF25" s="757"/>
      <c r="BG25" s="763" t="str">
        <f>BH24 &amp; "-" &amp; BJ24</f>
        <v>01.01.2022-30.06.2022</v>
      </c>
      <c r="BH25" s="1252"/>
      <c r="BI25" s="1224"/>
      <c r="BJ25" s="1252"/>
      <c r="BK25" s="1224"/>
      <c r="BL25" s="757"/>
      <c r="BM25" s="757"/>
      <c r="BN25" s="763" t="str">
        <f>BO24 &amp; "-" &amp; BQ24</f>
        <v>01.07.2022-31.12.2022</v>
      </c>
      <c r="BO25" s="1252"/>
      <c r="BP25" s="1224"/>
      <c r="BQ25" s="1252"/>
      <c r="BR25" s="1224"/>
      <c r="BS25" s="757"/>
      <c r="BT25" s="757"/>
      <c r="BU25" s="763" t="str">
        <f>BV24 &amp; "-" &amp; BX24</f>
        <v>01.01.2023-30.06.2023</v>
      </c>
      <c r="BV25" s="1252"/>
      <c r="BW25" s="1224"/>
      <c r="BX25" s="1252"/>
      <c r="BY25" s="1224"/>
      <c r="BZ25" s="757"/>
      <c r="CA25" s="757"/>
      <c r="CB25" s="763" t="str">
        <f>CC24 &amp; "-" &amp; CE24</f>
        <v>01.07.2023-31.12.2023</v>
      </c>
      <c r="CC25" s="1252"/>
      <c r="CD25" s="1224"/>
      <c r="CE25" s="1252"/>
      <c r="CF25" s="1224"/>
      <c r="CG25" s="531"/>
      <c r="CH25" s="1235"/>
      <c r="CJ25" s="583"/>
      <c r="CK25" s="583"/>
      <c r="CL25" s="583"/>
      <c r="CM25" s="583"/>
      <c r="CN25" s="583"/>
    </row>
    <row r="26" spans="1:99" s="516" customFormat="1" ht="15" customHeight="1">
      <c r="A26" s="1217"/>
      <c r="B26" s="1217"/>
      <c r="C26" s="1217"/>
      <c r="D26" s="1217"/>
      <c r="E26" s="1217"/>
      <c r="F26" s="1217"/>
      <c r="G26" s="913"/>
      <c r="H26" s="913"/>
      <c r="I26" s="1217"/>
      <c r="J26" s="1256"/>
      <c r="K26" s="920">
        <v>1</v>
      </c>
      <c r="L26" s="532"/>
      <c r="M26" s="550" t="s">
        <v>25</v>
      </c>
      <c r="N26" s="545"/>
      <c r="O26" s="539"/>
      <c r="P26" s="539"/>
      <c r="Q26" s="539"/>
      <c r="R26" s="567"/>
      <c r="S26" s="558"/>
      <c r="T26" s="557"/>
      <c r="U26" s="545"/>
      <c r="V26" s="751"/>
      <c r="W26" s="751"/>
      <c r="X26" s="751"/>
      <c r="Y26" s="760"/>
      <c r="Z26" s="999"/>
      <c r="AA26" s="998"/>
      <c r="AB26" s="995"/>
      <c r="AC26" s="751"/>
      <c r="AD26" s="751"/>
      <c r="AE26" s="751"/>
      <c r="AF26" s="760"/>
      <c r="AG26" s="999"/>
      <c r="AH26" s="998"/>
      <c r="AI26" s="995"/>
      <c r="AJ26" s="751"/>
      <c r="AK26" s="751"/>
      <c r="AL26" s="751"/>
      <c r="AM26" s="760"/>
      <c r="AN26" s="999"/>
      <c r="AO26" s="998"/>
      <c r="AP26" s="995"/>
      <c r="AQ26" s="751"/>
      <c r="AR26" s="751"/>
      <c r="AS26" s="751"/>
      <c r="AT26" s="760"/>
      <c r="AU26" s="999"/>
      <c r="AV26" s="998"/>
      <c r="AW26" s="995"/>
      <c r="AX26" s="751"/>
      <c r="AY26" s="751"/>
      <c r="AZ26" s="751"/>
      <c r="BA26" s="760"/>
      <c r="BB26" s="999"/>
      <c r="BC26" s="998"/>
      <c r="BD26" s="995"/>
      <c r="BE26" s="751"/>
      <c r="BF26" s="751"/>
      <c r="BG26" s="751"/>
      <c r="BH26" s="760"/>
      <c r="BI26" s="999"/>
      <c r="BJ26" s="998"/>
      <c r="BK26" s="995"/>
      <c r="BL26" s="751"/>
      <c r="BM26" s="751"/>
      <c r="BN26" s="751"/>
      <c r="BO26" s="760"/>
      <c r="BP26" s="999"/>
      <c r="BQ26" s="998"/>
      <c r="BR26" s="995"/>
      <c r="BS26" s="751"/>
      <c r="BT26" s="751"/>
      <c r="BU26" s="751"/>
      <c r="BV26" s="760"/>
      <c r="BW26" s="999"/>
      <c r="BX26" s="998"/>
      <c r="BY26" s="995"/>
      <c r="BZ26" s="751"/>
      <c r="CA26" s="751"/>
      <c r="CB26" s="751"/>
      <c r="CC26" s="760"/>
      <c r="CD26" s="999"/>
      <c r="CE26" s="998"/>
      <c r="CF26" s="995"/>
      <c r="CG26" s="554"/>
      <c r="CH26" s="1236"/>
      <c r="CI26" s="581"/>
      <c r="CJ26" s="581"/>
      <c r="CK26" s="581"/>
      <c r="CL26" s="581"/>
      <c r="CM26" s="581"/>
      <c r="CN26" s="581"/>
      <c r="CO26" s="581"/>
      <c r="CP26" s="581"/>
      <c r="CQ26" s="581"/>
      <c r="CR26" s="581"/>
      <c r="CS26" s="581"/>
      <c r="CT26" s="581"/>
    </row>
    <row r="27" spans="1:99" s="516" customFormat="1" ht="15" customHeight="1">
      <c r="A27" s="1217"/>
      <c r="B27" s="1217"/>
      <c r="C27" s="1217"/>
      <c r="D27" s="1217"/>
      <c r="E27" s="1217"/>
      <c r="F27" s="915"/>
      <c r="G27" s="915"/>
      <c r="H27" s="913"/>
      <c r="I27" s="1217"/>
      <c r="J27" s="915"/>
      <c r="K27" s="919"/>
      <c r="L27" s="532"/>
      <c r="M27" s="545" t="s">
        <v>11</v>
      </c>
      <c r="N27" s="550"/>
      <c r="O27" s="550"/>
      <c r="P27" s="550"/>
      <c r="Q27" s="550"/>
      <c r="R27" s="550"/>
      <c r="S27" s="550"/>
      <c r="T27" s="550"/>
      <c r="U27" s="550"/>
      <c r="V27" s="550"/>
      <c r="W27" s="550"/>
      <c r="X27" s="550"/>
      <c r="Y27" s="550"/>
      <c r="Z27" s="550"/>
      <c r="AA27" s="550"/>
      <c r="AB27" s="550"/>
      <c r="AC27" s="550"/>
      <c r="AD27" s="550"/>
      <c r="AE27" s="550"/>
      <c r="AF27" s="550"/>
      <c r="AG27" s="550"/>
      <c r="AH27" s="550"/>
      <c r="AI27" s="550"/>
      <c r="AJ27" s="550"/>
      <c r="AK27" s="550"/>
      <c r="AL27" s="550"/>
      <c r="AM27" s="550"/>
      <c r="AN27" s="550"/>
      <c r="AO27" s="550"/>
      <c r="AP27" s="550"/>
      <c r="AQ27" s="550"/>
      <c r="AR27" s="550"/>
      <c r="AS27" s="550"/>
      <c r="AT27" s="550"/>
      <c r="AU27" s="550"/>
      <c r="AV27" s="550"/>
      <c r="AW27" s="550"/>
      <c r="AX27" s="550"/>
      <c r="AY27" s="550"/>
      <c r="AZ27" s="550"/>
      <c r="BA27" s="550"/>
      <c r="BB27" s="550"/>
      <c r="BC27" s="550"/>
      <c r="BD27" s="550"/>
      <c r="BE27" s="550"/>
      <c r="BF27" s="550"/>
      <c r="BG27" s="550"/>
      <c r="BH27" s="550"/>
      <c r="BI27" s="550"/>
      <c r="BJ27" s="550"/>
      <c r="BK27" s="550"/>
      <c r="BL27" s="550"/>
      <c r="BM27" s="550"/>
      <c r="BN27" s="550"/>
      <c r="BO27" s="550"/>
      <c r="BP27" s="550"/>
      <c r="BQ27" s="550"/>
      <c r="BR27" s="550"/>
      <c r="BS27" s="550"/>
      <c r="BT27" s="550"/>
      <c r="BU27" s="550"/>
      <c r="BV27" s="550"/>
      <c r="BW27" s="550"/>
      <c r="BX27" s="550"/>
      <c r="BY27" s="550"/>
      <c r="BZ27" s="550"/>
      <c r="CA27" s="550"/>
      <c r="CB27" s="550"/>
      <c r="CC27" s="550"/>
      <c r="CD27" s="550"/>
      <c r="CE27" s="550"/>
      <c r="CF27" s="550"/>
      <c r="CG27" s="550"/>
      <c r="CH27" s="554"/>
      <c r="CI27" s="581"/>
      <c r="CJ27" s="581"/>
      <c r="CK27" s="581"/>
      <c r="CL27" s="581"/>
      <c r="CM27" s="581"/>
      <c r="CN27" s="581"/>
      <c r="CO27" s="581"/>
      <c r="CP27" s="581"/>
      <c r="CQ27" s="581"/>
      <c r="CR27" s="581"/>
      <c r="CS27" s="581"/>
      <c r="CT27" s="581"/>
      <c r="CU27" s="581"/>
    </row>
    <row r="28" spans="1:99" s="516" customFormat="1" ht="15" hidden="1" customHeight="1">
      <c r="A28" s="1217"/>
      <c r="B28" s="1217"/>
      <c r="C28" s="1217"/>
      <c r="D28" s="1217"/>
      <c r="E28" s="915"/>
      <c r="F28" s="915"/>
      <c r="G28" s="915"/>
      <c r="H28" s="913"/>
      <c r="I28" s="1217"/>
      <c r="J28" s="915"/>
      <c r="K28" s="919"/>
      <c r="L28" s="532"/>
      <c r="M28" s="545"/>
      <c r="N28" s="550"/>
      <c r="O28" s="550"/>
      <c r="P28" s="550"/>
      <c r="Q28" s="550"/>
      <c r="R28" s="550"/>
      <c r="S28" s="550"/>
      <c r="T28" s="550"/>
      <c r="U28" s="550"/>
      <c r="V28" s="550"/>
      <c r="W28" s="550"/>
      <c r="X28" s="550"/>
      <c r="Y28" s="550"/>
      <c r="Z28" s="550"/>
      <c r="AA28" s="550"/>
      <c r="AB28" s="550"/>
      <c r="AC28" s="550"/>
      <c r="AD28" s="550"/>
      <c r="AE28" s="550"/>
      <c r="AF28" s="550"/>
      <c r="AG28" s="550"/>
      <c r="AH28" s="550"/>
      <c r="AI28" s="550"/>
      <c r="AJ28" s="550"/>
      <c r="AK28" s="550"/>
      <c r="AL28" s="550"/>
      <c r="AM28" s="550"/>
      <c r="AN28" s="550"/>
      <c r="AO28" s="550"/>
      <c r="AP28" s="550"/>
      <c r="AQ28" s="550"/>
      <c r="AR28" s="550"/>
      <c r="AS28" s="550"/>
      <c r="AT28" s="550"/>
      <c r="AU28" s="550"/>
      <c r="AV28" s="550"/>
      <c r="AW28" s="550"/>
      <c r="AX28" s="550"/>
      <c r="AY28" s="550"/>
      <c r="AZ28" s="550"/>
      <c r="BA28" s="550"/>
      <c r="BB28" s="550"/>
      <c r="BC28" s="550"/>
      <c r="BD28" s="550"/>
      <c r="BE28" s="550"/>
      <c r="BF28" s="550"/>
      <c r="BG28" s="550"/>
      <c r="BH28" s="550"/>
      <c r="BI28" s="550"/>
      <c r="BJ28" s="550"/>
      <c r="BK28" s="550"/>
      <c r="BL28" s="550"/>
      <c r="BM28" s="550"/>
      <c r="BN28" s="550"/>
      <c r="BO28" s="550"/>
      <c r="BP28" s="550"/>
      <c r="BQ28" s="550"/>
      <c r="BR28" s="550"/>
      <c r="BS28" s="550"/>
      <c r="BT28" s="550"/>
      <c r="BU28" s="550"/>
      <c r="BV28" s="550"/>
      <c r="BW28" s="550"/>
      <c r="BX28" s="550"/>
      <c r="BY28" s="550"/>
      <c r="BZ28" s="550"/>
      <c r="CA28" s="550"/>
      <c r="CB28" s="550"/>
      <c r="CC28" s="550"/>
      <c r="CD28" s="550"/>
      <c r="CE28" s="550"/>
      <c r="CF28" s="550"/>
      <c r="CG28" s="550"/>
      <c r="CH28" s="554"/>
      <c r="CI28" s="581"/>
      <c r="CJ28" s="581"/>
      <c r="CK28" s="581"/>
      <c r="CL28" s="581"/>
      <c r="CM28" s="581"/>
      <c r="CN28" s="581"/>
      <c r="CO28" s="581"/>
      <c r="CP28" s="581"/>
      <c r="CQ28" s="581"/>
      <c r="CR28" s="581"/>
      <c r="CS28" s="581"/>
      <c r="CT28" s="581"/>
      <c r="CU28" s="581"/>
    </row>
    <row r="29" spans="1:99" ht="3" customHeight="1">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row>
    <row r="30" spans="1:99" ht="106.5" customHeight="1">
      <c r="L30" s="1">
        <v>1</v>
      </c>
      <c r="M30" s="1210" t="s">
        <v>659</v>
      </c>
      <c r="N30" s="1210"/>
      <c r="O30" s="1210"/>
      <c r="P30" s="1210"/>
      <c r="Q30" s="1210"/>
      <c r="R30" s="1210"/>
      <c r="S30" s="1210"/>
      <c r="T30" s="1210"/>
      <c r="U30" s="1210"/>
      <c r="V30" s="1210"/>
      <c r="W30" s="1210"/>
      <c r="X30" s="1210"/>
      <c r="Y30" s="1210"/>
      <c r="Z30" s="1210"/>
      <c r="AA30" s="1210"/>
      <c r="AB30" s="1210"/>
      <c r="AC30" s="1210"/>
      <c r="AD30" s="1210"/>
      <c r="AE30" s="1210"/>
      <c r="AF30" s="1210"/>
      <c r="AG30" s="1210"/>
      <c r="AH30" s="1210"/>
      <c r="AI30" s="1210"/>
      <c r="AJ30" s="1210"/>
      <c r="AK30" s="1210"/>
      <c r="AL30" s="1210"/>
      <c r="AM30" s="1210"/>
      <c r="AN30" s="1210"/>
      <c r="AO30" s="1210"/>
      <c r="AP30" s="1210"/>
      <c r="AQ30" s="1210"/>
      <c r="AR30" s="1210"/>
      <c r="AS30" s="1210"/>
      <c r="AT30" s="1210"/>
      <c r="AU30" s="1210"/>
      <c r="AV30" s="1210"/>
      <c r="AW30" s="1210"/>
      <c r="AX30" s="1210"/>
      <c r="AY30" s="1210"/>
      <c r="AZ30" s="1210"/>
      <c r="BA30" s="1210"/>
      <c r="BB30" s="1210"/>
      <c r="BC30" s="1210"/>
      <c r="BD30" s="1210"/>
      <c r="BE30" s="1210"/>
      <c r="BF30" s="1210"/>
      <c r="BG30" s="1210"/>
      <c r="BH30" s="1210"/>
      <c r="BI30" s="1210"/>
      <c r="BJ30" s="1210"/>
      <c r="BK30" s="1210"/>
      <c r="BL30" s="1210"/>
      <c r="BM30" s="1210"/>
      <c r="BN30" s="1210"/>
      <c r="BO30" s="1210"/>
      <c r="BP30" s="1210"/>
      <c r="BQ30" s="1210"/>
      <c r="BR30" s="1210"/>
      <c r="BS30" s="1210"/>
      <c r="BT30" s="1210"/>
      <c r="BU30" s="1210"/>
      <c r="BV30" s="1210"/>
      <c r="BW30" s="1210"/>
      <c r="BX30" s="1210"/>
      <c r="BY30" s="1210"/>
      <c r="BZ30" s="1210"/>
      <c r="CA30" s="1210"/>
      <c r="CB30" s="1210"/>
      <c r="CC30" s="1210"/>
      <c r="CD30" s="1210"/>
      <c r="CE30" s="1210"/>
      <c r="CF30" s="1210"/>
      <c r="CG30" s="1210"/>
      <c r="CH30" s="1210"/>
    </row>
  </sheetData>
  <sheetProtection password="FA9C" sheet="1" objects="1" scenarios="1" formatColumns="0" formatRows="0"/>
  <dataConsolidate link="1"/>
  <mergeCells count="156">
    <mergeCell ref="CA15:CB15"/>
    <mergeCell ref="CC15:CE15"/>
    <mergeCell ref="CD16:CE16"/>
    <mergeCell ref="BO15:BQ15"/>
    <mergeCell ref="BP16:BQ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BZ12:CF12"/>
    <mergeCell ref="BZ14:CE14"/>
    <mergeCell ref="CF14:CF16"/>
    <mergeCell ref="BZ15:BZ16"/>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L12:BR12"/>
    <mergeCell ref="BL14:BQ14"/>
    <mergeCell ref="BR14:BR16"/>
    <mergeCell ref="BL15:BL16"/>
    <mergeCell ref="BM15:BN15"/>
    <mergeCell ref="AJ12:AP12"/>
    <mergeCell ref="AJ14:AO14"/>
    <mergeCell ref="AP14:AP16"/>
    <mergeCell ref="AJ15:AJ16"/>
    <mergeCell ref="AK15:AL15"/>
    <mergeCell ref="AM15:AO15"/>
    <mergeCell ref="AN16:AO16"/>
    <mergeCell ref="AX11:BC11"/>
    <mergeCell ref="AU17:AV17"/>
    <mergeCell ref="AQ12:AW12"/>
    <mergeCell ref="AQ14:AV14"/>
    <mergeCell ref="AW14:AW16"/>
    <mergeCell ref="AQ15:AQ16"/>
    <mergeCell ref="AR15:AS15"/>
    <mergeCell ref="AT15:AV15"/>
    <mergeCell ref="AU16:AV16"/>
    <mergeCell ref="AQ11:AV11"/>
    <mergeCell ref="BB17:BC17"/>
    <mergeCell ref="AX12:BD12"/>
    <mergeCell ref="AX14:BC14"/>
    <mergeCell ref="BD14:BD16"/>
    <mergeCell ref="AX15:AX16"/>
    <mergeCell ref="AY15:AZ15"/>
    <mergeCell ref="BA15:BC15"/>
    <mergeCell ref="V12:AB12"/>
    <mergeCell ref="V14:AA14"/>
    <mergeCell ref="AB14:AB16"/>
    <mergeCell ref="V15:V16"/>
    <mergeCell ref="W15:X15"/>
    <mergeCell ref="Y15:AA15"/>
    <mergeCell ref="Z16:AA16"/>
    <mergeCell ref="V11:AA11"/>
    <mergeCell ref="CH24:CH2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M30:CH30"/>
    <mergeCell ref="U14:U16"/>
    <mergeCell ref="CG14:CG16"/>
    <mergeCell ref="CH13:CH16"/>
    <mergeCell ref="L13:CG13"/>
    <mergeCell ref="L14:L16"/>
    <mergeCell ref="M14:M16"/>
    <mergeCell ref="S17:T17"/>
    <mergeCell ref="T24:T25"/>
    <mergeCell ref="Z17:AA17"/>
    <mergeCell ref="Y24:Y25"/>
    <mergeCell ref="Z24:Z25"/>
    <mergeCell ref="AA24:AA25"/>
    <mergeCell ref="AM24:AM25"/>
    <mergeCell ref="AN24:AN25"/>
    <mergeCell ref="AO24:AO25"/>
    <mergeCell ref="AP24:AP25"/>
    <mergeCell ref="AT24:AT25"/>
    <mergeCell ref="AU24:AU25"/>
    <mergeCell ref="AV24:AV25"/>
    <mergeCell ref="AW24:AW25"/>
    <mergeCell ref="BA24:BA25"/>
    <mergeCell ref="BB24:BB25"/>
    <mergeCell ref="BC24:BC25"/>
    <mergeCell ref="L5:T5"/>
    <mergeCell ref="O7:T7"/>
    <mergeCell ref="O8:T8"/>
    <mergeCell ref="L11:M11"/>
    <mergeCell ref="O11:T11"/>
    <mergeCell ref="O9:T9"/>
    <mergeCell ref="O10:T10"/>
    <mergeCell ref="O12:U12"/>
    <mergeCell ref="O15:O16"/>
    <mergeCell ref="P15:Q15"/>
    <mergeCell ref="S16:T16"/>
    <mergeCell ref="R15:T15"/>
    <mergeCell ref="O14:T14"/>
    <mergeCell ref="I21:I28"/>
    <mergeCell ref="A18:A28"/>
    <mergeCell ref="O18:CG18"/>
    <mergeCell ref="B19:B28"/>
    <mergeCell ref="O19:CG19"/>
    <mergeCell ref="C20:C28"/>
    <mergeCell ref="U24:U25"/>
    <mergeCell ref="O20:CG20"/>
    <mergeCell ref="D21:D28"/>
    <mergeCell ref="O21:CG21"/>
    <mergeCell ref="E22:E27"/>
    <mergeCell ref="F23:F26"/>
    <mergeCell ref="J23:J26"/>
    <mergeCell ref="O23:CG23"/>
    <mergeCell ref="R24:R25"/>
    <mergeCell ref="S24:S25"/>
    <mergeCell ref="AB24:AB25"/>
    <mergeCell ref="BD24:BD25"/>
    <mergeCell ref="BR24:BR25"/>
    <mergeCell ref="CF24:CF25"/>
  </mergeCells>
  <dataValidations count="10">
    <dataValidation allowBlank="1" sqref="LS27:MD28 VO27:VZ28 AFK27:AFV28 APG27:APR28 AZC27:AZN28 BIY27:BJJ28 BSU27:BTF28 CCQ27:CDB28 CMM27:CMX28 CWI27:CWT28 DGE27:DGP28 DQA27:DQL28 DZW27:EAH28 EJS27:EKD28 ETO27:ETZ28 FDK27:FDV28 FNG27:FNR28 FXC27:FXN28 GGY27:GHJ28 GQU27:GRF28 HAQ27:HBB28 HKM27:HKX28 HUI27:HUT28 IEE27:IEP28 IOA27:IOL28 IXW27:IYH28 JHS27:JID28 JRO27:JRZ28 KBK27:KBV28 KLG27:KLR28 KVC27:KVN28 LEY27:LFJ28 LOU27:LPF28 LYQ27:LZB28 MIM27:MIX28 MSI27:MST28 NCE27:NCP28 NMA27:NML28 NVW27:NWH28 OFS27:OGD28 OPO27:OPZ28 OZK27:OZV28 PJG27:PJR28 PTC27:PTN28 QCY27:QDJ28 QMU27:QNF28 QWQ27:QXB28 RGM27:RGX28 RQI27:RQT28 SAE27:SAP28 SKA27:SKL28 STW27:SUH28 TDS27:TED28 TNO27:TNZ28 TXK27:TXV28 UHG27:UHR28 URC27:URN28 VAY27:VBJ28 VKU27:VLF28 VUQ27:VVB28 WEM27:WEX28 WOI27:WOT28 WYE27:WYP28 LS65559:MD65560 VO65559:VZ65560 AFK65559:AFV65560 APG65559:APR65560 AZC65559:AZN65560 BIY65559:BJJ65560 BSU65559:BTF65560 CCQ65559:CDB65560 CMM65559:CMX65560 CWI65559:CWT65560 DGE65559:DGP65560 DQA65559:DQL65560 DZW65559:EAH65560 EJS65559:EKD65560 ETO65559:ETZ65560 FDK65559:FDV65560 FNG65559:FNR65560 FXC65559:FXN65560 GGY65559:GHJ65560 GQU65559:GRF65560 HAQ65559:HBB65560 HKM65559:HKX65560 HUI65559:HUT65560 IEE65559:IEP65560 IOA65559:IOL65560 IXW65559:IYH65560 JHS65559:JID65560 JRO65559:JRZ65560 KBK65559:KBV65560 KLG65559:KLR65560 KVC65559:KVN65560 LEY65559:LFJ65560 LOU65559:LPF65560 LYQ65559:LZB65560 MIM65559:MIX65560 MSI65559:MST65560 NCE65559:NCP65560 NMA65559:NML65560 NVW65559:NWH65560 OFS65559:OGD65560 OPO65559:OPZ65560 OZK65559:OZV65560 PJG65559:PJR65560 PTC65559:PTN65560 QCY65559:QDJ65560 QMU65559:QNF65560 QWQ65559:QXB65560 RGM65559:RGX65560 RQI65559:RQT65560 SAE65559:SAP65560 SKA65559:SKL65560 STW65559:SUH65560 TDS65559:TED65560 TNO65559:TNZ65560 TXK65559:TXV65560 UHG65559:UHR65560 URC65559:URN65560 VAY65559:VBJ65560 VKU65559:VLF65560 VUQ65559:VVB65560 WEM65559:WEX65560 WOI65559:WOT65560 WYE65559:WYP65560 LS131095:MD131096 VO131095:VZ131096 AFK131095:AFV131096 APG131095:APR131096 AZC131095:AZN131096 BIY131095:BJJ131096 BSU131095:BTF131096 CCQ131095:CDB131096 CMM131095:CMX131096 CWI131095:CWT131096 DGE131095:DGP131096 DQA131095:DQL131096 DZW131095:EAH131096 EJS131095:EKD131096 ETO131095:ETZ131096 FDK131095:FDV131096 FNG131095:FNR131096 FXC131095:FXN131096 GGY131095:GHJ131096 GQU131095:GRF131096 HAQ131095:HBB131096 HKM131095:HKX131096 HUI131095:HUT131096 IEE131095:IEP131096 IOA131095:IOL131096 IXW131095:IYH131096 JHS131095:JID131096 JRO131095:JRZ131096 KBK131095:KBV131096 KLG131095:KLR131096 KVC131095:KVN131096 LEY131095:LFJ131096 LOU131095:LPF131096 LYQ131095:LZB131096 MIM131095:MIX131096 MSI131095:MST131096 NCE131095:NCP131096 NMA131095:NML131096 NVW131095:NWH131096 OFS131095:OGD131096 OPO131095:OPZ131096 OZK131095:OZV131096 PJG131095:PJR131096 PTC131095:PTN131096 QCY131095:QDJ131096 QMU131095:QNF131096 QWQ131095:QXB131096 RGM131095:RGX131096 RQI131095:RQT131096 SAE131095:SAP131096 SKA131095:SKL131096 STW131095:SUH131096 TDS131095:TED131096 TNO131095:TNZ131096 TXK131095:TXV131096 UHG131095:UHR131096 URC131095:URN131096 VAY131095:VBJ131096 VKU131095:VLF131096 VUQ131095:VVB131096 WEM131095:WEX131096 WOI131095:WOT131096 WYE131095:WYP131096 LS196631:MD196632 VO196631:VZ196632 AFK196631:AFV196632 APG196631:APR196632 AZC196631:AZN196632 BIY196631:BJJ196632 BSU196631:BTF196632 CCQ196631:CDB196632 CMM196631:CMX196632 CWI196631:CWT196632 DGE196631:DGP196632 DQA196631:DQL196632 DZW196631:EAH196632 EJS196631:EKD196632 ETO196631:ETZ196632 FDK196631:FDV196632 FNG196631:FNR196632 FXC196631:FXN196632 GGY196631:GHJ196632 GQU196631:GRF196632 HAQ196631:HBB196632 HKM196631:HKX196632 HUI196631:HUT196632 IEE196631:IEP196632 IOA196631:IOL196632 IXW196631:IYH196632 JHS196631:JID196632 JRO196631:JRZ196632 KBK196631:KBV196632 KLG196631:KLR196632 KVC196631:KVN196632 LEY196631:LFJ196632 LOU196631:LPF196632 LYQ196631:LZB196632 MIM196631:MIX196632 MSI196631:MST196632 NCE196631:NCP196632 NMA196631:NML196632 NVW196631:NWH196632 OFS196631:OGD196632 OPO196631:OPZ196632 OZK196631:OZV196632 PJG196631:PJR196632 PTC196631:PTN196632 QCY196631:QDJ196632 QMU196631:QNF196632 QWQ196631:QXB196632 RGM196631:RGX196632 RQI196631:RQT196632 SAE196631:SAP196632 SKA196631:SKL196632 STW196631:SUH196632 TDS196631:TED196632 TNO196631:TNZ196632 TXK196631:TXV196632 UHG196631:UHR196632 URC196631:URN196632 VAY196631:VBJ196632 VKU196631:VLF196632 VUQ196631:VVB196632 WEM196631:WEX196632 WOI196631:WOT196632 WYE196631:WYP196632 LS262167:MD262168 VO262167:VZ262168 AFK262167:AFV262168 APG262167:APR262168 AZC262167:AZN262168 BIY262167:BJJ262168 BSU262167:BTF262168 CCQ262167:CDB262168 CMM262167:CMX262168 CWI262167:CWT262168 DGE262167:DGP262168 DQA262167:DQL262168 DZW262167:EAH262168 EJS262167:EKD262168 ETO262167:ETZ262168 FDK262167:FDV262168 FNG262167:FNR262168 FXC262167:FXN262168 GGY262167:GHJ262168 GQU262167:GRF262168 HAQ262167:HBB262168 HKM262167:HKX262168 HUI262167:HUT262168 IEE262167:IEP262168 IOA262167:IOL262168 IXW262167:IYH262168 JHS262167:JID262168 JRO262167:JRZ262168 KBK262167:KBV262168 KLG262167:KLR262168 KVC262167:KVN262168 LEY262167:LFJ262168 LOU262167:LPF262168 LYQ262167:LZB262168 MIM262167:MIX262168 MSI262167:MST262168 NCE262167:NCP262168 NMA262167:NML262168 NVW262167:NWH262168 OFS262167:OGD262168 OPO262167:OPZ262168 OZK262167:OZV262168 PJG262167:PJR262168 PTC262167:PTN262168 QCY262167:QDJ262168 QMU262167:QNF262168 QWQ262167:QXB262168 RGM262167:RGX262168 RQI262167:RQT262168 SAE262167:SAP262168 SKA262167:SKL262168 STW262167:SUH262168 TDS262167:TED262168 TNO262167:TNZ262168 TXK262167:TXV262168 UHG262167:UHR262168 URC262167:URN262168 VAY262167:VBJ262168 VKU262167:VLF262168 VUQ262167:VVB262168 WEM262167:WEX262168 WOI262167:WOT262168 WYE262167:WYP262168 LS327703:MD327704 VO327703:VZ327704 AFK327703:AFV327704 APG327703:APR327704 AZC327703:AZN327704 BIY327703:BJJ327704 BSU327703:BTF327704 CCQ327703:CDB327704 CMM327703:CMX327704 CWI327703:CWT327704 DGE327703:DGP327704 DQA327703:DQL327704 DZW327703:EAH327704 EJS327703:EKD327704 ETO327703:ETZ327704 FDK327703:FDV327704 FNG327703:FNR327704 FXC327703:FXN327704 GGY327703:GHJ327704 GQU327703:GRF327704 HAQ327703:HBB327704 HKM327703:HKX327704 HUI327703:HUT327704 IEE327703:IEP327704 IOA327703:IOL327704 IXW327703:IYH327704 JHS327703:JID327704 JRO327703:JRZ327704 KBK327703:KBV327704 KLG327703:KLR327704 KVC327703:KVN327704 LEY327703:LFJ327704 LOU327703:LPF327704 LYQ327703:LZB327704 MIM327703:MIX327704 MSI327703:MST327704 NCE327703:NCP327704 NMA327703:NML327704 NVW327703:NWH327704 OFS327703:OGD327704 OPO327703:OPZ327704 OZK327703:OZV327704 PJG327703:PJR327704 PTC327703:PTN327704 QCY327703:QDJ327704 QMU327703:QNF327704 QWQ327703:QXB327704 RGM327703:RGX327704 RQI327703:RQT327704 SAE327703:SAP327704 SKA327703:SKL327704 STW327703:SUH327704 TDS327703:TED327704 TNO327703:TNZ327704 TXK327703:TXV327704 UHG327703:UHR327704 URC327703:URN327704 VAY327703:VBJ327704 VKU327703:VLF327704 VUQ327703:VVB327704 WEM327703:WEX327704 WOI327703:WOT327704 WYE327703:WYP327704 LS393239:MD393240 VO393239:VZ393240 AFK393239:AFV393240 APG393239:APR393240 AZC393239:AZN393240 BIY393239:BJJ393240 BSU393239:BTF393240 CCQ393239:CDB393240 CMM393239:CMX393240 CWI393239:CWT393240 DGE393239:DGP393240 DQA393239:DQL393240 DZW393239:EAH393240 EJS393239:EKD393240 ETO393239:ETZ393240 FDK393239:FDV393240 FNG393239:FNR393240 FXC393239:FXN393240 GGY393239:GHJ393240 GQU393239:GRF393240 HAQ393239:HBB393240 HKM393239:HKX393240 HUI393239:HUT393240 IEE393239:IEP393240 IOA393239:IOL393240 IXW393239:IYH393240 JHS393239:JID393240 JRO393239:JRZ393240 KBK393239:KBV393240 KLG393239:KLR393240 KVC393239:KVN393240 LEY393239:LFJ393240 LOU393239:LPF393240 LYQ393239:LZB393240 MIM393239:MIX393240 MSI393239:MST393240 NCE393239:NCP393240 NMA393239:NML393240 NVW393239:NWH393240 OFS393239:OGD393240 OPO393239:OPZ393240 OZK393239:OZV393240 PJG393239:PJR393240 PTC393239:PTN393240 QCY393239:QDJ393240 QMU393239:QNF393240 QWQ393239:QXB393240 RGM393239:RGX393240 RQI393239:RQT393240 SAE393239:SAP393240 SKA393239:SKL393240 STW393239:SUH393240 TDS393239:TED393240 TNO393239:TNZ393240 TXK393239:TXV393240 UHG393239:UHR393240 URC393239:URN393240 VAY393239:VBJ393240 VKU393239:VLF393240 VUQ393239:VVB393240 WEM393239:WEX393240 WOI393239:WOT393240 WYE393239:WYP393240 LS458775:MD458776 VO458775:VZ458776 AFK458775:AFV458776 APG458775:APR458776 AZC458775:AZN458776 BIY458775:BJJ458776 BSU458775:BTF458776 CCQ458775:CDB458776 CMM458775:CMX458776 CWI458775:CWT458776 DGE458775:DGP458776 DQA458775:DQL458776 DZW458775:EAH458776 EJS458775:EKD458776 ETO458775:ETZ458776 FDK458775:FDV458776 FNG458775:FNR458776 FXC458775:FXN458776 GGY458775:GHJ458776 GQU458775:GRF458776 HAQ458775:HBB458776 HKM458775:HKX458776 HUI458775:HUT458776 IEE458775:IEP458776 IOA458775:IOL458776 IXW458775:IYH458776 JHS458775:JID458776 JRO458775:JRZ458776 KBK458775:KBV458776 KLG458775:KLR458776 KVC458775:KVN458776 LEY458775:LFJ458776 LOU458775:LPF458776 LYQ458775:LZB458776 MIM458775:MIX458776 MSI458775:MST458776 NCE458775:NCP458776 NMA458775:NML458776 NVW458775:NWH458776 OFS458775:OGD458776 OPO458775:OPZ458776 OZK458775:OZV458776 PJG458775:PJR458776 PTC458775:PTN458776 QCY458775:QDJ458776 QMU458775:QNF458776 QWQ458775:QXB458776 RGM458775:RGX458776 RQI458775:RQT458776 SAE458775:SAP458776 SKA458775:SKL458776 STW458775:SUH458776 TDS458775:TED458776 TNO458775:TNZ458776 TXK458775:TXV458776 UHG458775:UHR458776 URC458775:URN458776 VAY458775:VBJ458776 VKU458775:VLF458776 VUQ458775:VVB458776 WEM458775:WEX458776 WOI458775:WOT458776 WYE458775:WYP458776 LS524311:MD524312 VO524311:VZ524312 AFK524311:AFV524312 APG524311:APR524312 AZC524311:AZN524312 BIY524311:BJJ524312 BSU524311:BTF524312 CCQ524311:CDB524312 CMM524311:CMX524312 CWI524311:CWT524312 DGE524311:DGP524312 DQA524311:DQL524312 DZW524311:EAH524312 EJS524311:EKD524312 ETO524311:ETZ524312 FDK524311:FDV524312 FNG524311:FNR524312 FXC524311:FXN524312 GGY524311:GHJ524312 GQU524311:GRF524312 HAQ524311:HBB524312 HKM524311:HKX524312 HUI524311:HUT524312 IEE524311:IEP524312 IOA524311:IOL524312 IXW524311:IYH524312 JHS524311:JID524312 JRO524311:JRZ524312 KBK524311:KBV524312 KLG524311:KLR524312 KVC524311:KVN524312 LEY524311:LFJ524312 LOU524311:LPF524312 LYQ524311:LZB524312 MIM524311:MIX524312 MSI524311:MST524312 NCE524311:NCP524312 NMA524311:NML524312 NVW524311:NWH524312 OFS524311:OGD524312 OPO524311:OPZ524312 OZK524311:OZV524312 PJG524311:PJR524312 PTC524311:PTN524312 QCY524311:QDJ524312 QMU524311:QNF524312 QWQ524311:QXB524312 RGM524311:RGX524312 RQI524311:RQT524312 SAE524311:SAP524312 SKA524311:SKL524312 STW524311:SUH524312 TDS524311:TED524312 TNO524311:TNZ524312 TXK524311:TXV524312 UHG524311:UHR524312 URC524311:URN524312 VAY524311:VBJ524312 VKU524311:VLF524312 VUQ524311:VVB524312 WEM524311:WEX524312 WOI524311:WOT524312 WYE524311:WYP524312 LS589847:MD589848 VO589847:VZ589848 AFK589847:AFV589848 APG589847:APR589848 AZC589847:AZN589848 BIY589847:BJJ589848 BSU589847:BTF589848 CCQ589847:CDB589848 CMM589847:CMX589848 CWI589847:CWT589848 DGE589847:DGP589848 DQA589847:DQL589848 DZW589847:EAH589848 EJS589847:EKD589848 ETO589847:ETZ589848 FDK589847:FDV589848 FNG589847:FNR589848 FXC589847:FXN589848 GGY589847:GHJ589848 GQU589847:GRF589848 HAQ589847:HBB589848 HKM589847:HKX589848 HUI589847:HUT589848 IEE589847:IEP589848 IOA589847:IOL589848 IXW589847:IYH589848 JHS589847:JID589848 JRO589847:JRZ589848 KBK589847:KBV589848 KLG589847:KLR589848 KVC589847:KVN589848 LEY589847:LFJ589848 LOU589847:LPF589848 LYQ589847:LZB589848 MIM589847:MIX589848 MSI589847:MST589848 NCE589847:NCP589848 NMA589847:NML589848 NVW589847:NWH589848 OFS589847:OGD589848 OPO589847:OPZ589848 OZK589847:OZV589848 PJG589847:PJR589848 PTC589847:PTN589848 QCY589847:QDJ589848 QMU589847:QNF589848 QWQ589847:QXB589848 RGM589847:RGX589848 RQI589847:RQT589848 SAE589847:SAP589848 SKA589847:SKL589848 STW589847:SUH589848 TDS589847:TED589848 TNO589847:TNZ589848 TXK589847:TXV589848 UHG589847:UHR589848 URC589847:URN589848 VAY589847:VBJ589848 VKU589847:VLF589848 VUQ589847:VVB589848 WEM589847:WEX589848 WOI589847:WOT589848 WYE589847:WYP589848 LS655383:MD655384 VO655383:VZ655384 AFK655383:AFV655384 APG655383:APR655384 AZC655383:AZN655384 BIY655383:BJJ655384 BSU655383:BTF655384 CCQ655383:CDB655384 CMM655383:CMX655384 CWI655383:CWT655384 DGE655383:DGP655384 DQA655383:DQL655384 DZW655383:EAH655384 EJS655383:EKD655384 ETO655383:ETZ655384 FDK655383:FDV655384 FNG655383:FNR655384 FXC655383:FXN655384 GGY655383:GHJ655384 GQU655383:GRF655384 HAQ655383:HBB655384 HKM655383:HKX655384 HUI655383:HUT655384 IEE655383:IEP655384 IOA655383:IOL655384 IXW655383:IYH655384 JHS655383:JID655384 JRO655383:JRZ655384 KBK655383:KBV655384 KLG655383:KLR655384 KVC655383:KVN655384 LEY655383:LFJ655384 LOU655383:LPF655384 LYQ655383:LZB655384 MIM655383:MIX655384 MSI655383:MST655384 NCE655383:NCP655384 NMA655383:NML655384 NVW655383:NWH655384 OFS655383:OGD655384 OPO655383:OPZ655384 OZK655383:OZV655384 PJG655383:PJR655384 PTC655383:PTN655384 QCY655383:QDJ655384 QMU655383:QNF655384 QWQ655383:QXB655384 RGM655383:RGX655384 RQI655383:RQT655384 SAE655383:SAP655384 SKA655383:SKL655384 STW655383:SUH655384 TDS655383:TED655384 TNO655383:TNZ655384 TXK655383:TXV655384 UHG655383:UHR655384 URC655383:URN655384 VAY655383:VBJ655384 VKU655383:VLF655384 VUQ655383:VVB655384 WEM655383:WEX655384 WOI655383:WOT655384 WYE655383:WYP655384 LS720919:MD720920 VO720919:VZ720920 AFK720919:AFV720920 APG720919:APR720920 AZC720919:AZN720920 BIY720919:BJJ720920 BSU720919:BTF720920 CCQ720919:CDB720920 CMM720919:CMX720920 CWI720919:CWT720920 DGE720919:DGP720920 DQA720919:DQL720920 DZW720919:EAH720920 EJS720919:EKD720920 ETO720919:ETZ720920 FDK720919:FDV720920 FNG720919:FNR720920 FXC720919:FXN720920 GGY720919:GHJ720920 GQU720919:GRF720920 HAQ720919:HBB720920 HKM720919:HKX720920 HUI720919:HUT720920 IEE720919:IEP720920 IOA720919:IOL720920 IXW720919:IYH720920 JHS720919:JID720920 JRO720919:JRZ720920 KBK720919:KBV720920 KLG720919:KLR720920 KVC720919:KVN720920 LEY720919:LFJ720920 LOU720919:LPF720920 LYQ720919:LZB720920 MIM720919:MIX720920 MSI720919:MST720920 NCE720919:NCP720920 NMA720919:NML720920 NVW720919:NWH720920 OFS720919:OGD720920 OPO720919:OPZ720920 OZK720919:OZV720920 PJG720919:PJR720920 PTC720919:PTN720920 QCY720919:QDJ720920 QMU720919:QNF720920 QWQ720919:QXB720920 RGM720919:RGX720920 RQI720919:RQT720920 SAE720919:SAP720920 SKA720919:SKL720920 STW720919:SUH720920 TDS720919:TED720920 TNO720919:TNZ720920 TXK720919:TXV720920 UHG720919:UHR720920 URC720919:URN720920 VAY720919:VBJ720920 VKU720919:VLF720920 VUQ720919:VVB720920 WEM720919:WEX720920 WOI720919:WOT720920 WYE720919:WYP720920 LS786455:MD786456 VO786455:VZ786456 AFK786455:AFV786456 APG786455:APR786456 AZC786455:AZN786456 BIY786455:BJJ786456 BSU786455:BTF786456 CCQ786455:CDB786456 CMM786455:CMX786456 CWI786455:CWT786456 DGE786455:DGP786456 DQA786455:DQL786456 DZW786455:EAH786456 EJS786455:EKD786456 ETO786455:ETZ786456 FDK786455:FDV786456 FNG786455:FNR786456 FXC786455:FXN786456 GGY786455:GHJ786456 GQU786455:GRF786456 HAQ786455:HBB786456 HKM786455:HKX786456 HUI786455:HUT786456 IEE786455:IEP786456 IOA786455:IOL786456 IXW786455:IYH786456 JHS786455:JID786456 JRO786455:JRZ786456 KBK786455:KBV786456 KLG786455:KLR786456 KVC786455:KVN786456 LEY786455:LFJ786456 LOU786455:LPF786456 LYQ786455:LZB786456 MIM786455:MIX786456 MSI786455:MST786456 NCE786455:NCP786456 NMA786455:NML786456 NVW786455:NWH786456 OFS786455:OGD786456 OPO786455:OPZ786456 OZK786455:OZV786456 PJG786455:PJR786456 PTC786455:PTN786456 QCY786455:QDJ786456 QMU786455:QNF786456 QWQ786455:QXB786456 RGM786455:RGX786456 RQI786455:RQT786456 SAE786455:SAP786456 SKA786455:SKL786456 STW786455:SUH786456 TDS786455:TED786456 TNO786455:TNZ786456 TXK786455:TXV786456 UHG786455:UHR786456 URC786455:URN786456 VAY786455:VBJ786456 VKU786455:VLF786456 VUQ786455:VVB786456 WEM786455:WEX786456 WOI786455:WOT786456 WYE786455:WYP786456 LS851991:MD851992 VO851991:VZ851992 AFK851991:AFV851992 APG851991:APR851992 AZC851991:AZN851992 BIY851991:BJJ851992 BSU851991:BTF851992 CCQ851991:CDB851992 CMM851991:CMX851992 CWI851991:CWT851992 DGE851991:DGP851992 DQA851991:DQL851992 DZW851991:EAH851992 EJS851991:EKD851992 ETO851991:ETZ851992 FDK851991:FDV851992 FNG851991:FNR851992 FXC851991:FXN851992 GGY851991:GHJ851992 GQU851991:GRF851992 HAQ851991:HBB851992 HKM851991:HKX851992 HUI851991:HUT851992 IEE851991:IEP851992 IOA851991:IOL851992 IXW851991:IYH851992 JHS851991:JID851992 JRO851991:JRZ851992 KBK851991:KBV851992 KLG851991:KLR851992 KVC851991:KVN851992 LEY851991:LFJ851992 LOU851991:LPF851992 LYQ851991:LZB851992 MIM851991:MIX851992 MSI851991:MST851992 NCE851991:NCP851992 NMA851991:NML851992 NVW851991:NWH851992 OFS851991:OGD851992 OPO851991:OPZ851992 OZK851991:OZV851992 PJG851991:PJR851992 PTC851991:PTN851992 QCY851991:QDJ851992 QMU851991:QNF851992 QWQ851991:QXB851992 RGM851991:RGX851992 RQI851991:RQT851992 SAE851991:SAP851992 SKA851991:SKL851992 STW851991:SUH851992 TDS851991:TED851992 TNO851991:TNZ851992 TXK851991:TXV851992 UHG851991:UHR851992 URC851991:URN851992 VAY851991:VBJ851992 VKU851991:VLF851992 VUQ851991:VVB851992 WEM851991:WEX851992 WOI851991:WOT851992 WYE851991:WYP851992 LS917527:MD917528 VO917527:VZ917528 AFK917527:AFV917528 APG917527:APR917528 AZC917527:AZN917528 BIY917527:BJJ917528 BSU917527:BTF917528 CCQ917527:CDB917528 CMM917527:CMX917528 CWI917527:CWT917528 DGE917527:DGP917528 DQA917527:DQL917528 DZW917527:EAH917528 EJS917527:EKD917528 ETO917527:ETZ917528 FDK917527:FDV917528 FNG917527:FNR917528 FXC917527:FXN917528 GGY917527:GHJ917528 GQU917527:GRF917528 HAQ917527:HBB917528 HKM917527:HKX917528 HUI917527:HUT917528 IEE917527:IEP917528 IOA917527:IOL917528 IXW917527:IYH917528 JHS917527:JID917528 JRO917527:JRZ917528 KBK917527:KBV917528 KLG917527:KLR917528 KVC917527:KVN917528 LEY917527:LFJ917528 LOU917527:LPF917528 LYQ917527:LZB917528 MIM917527:MIX917528 MSI917527:MST917528 NCE917527:NCP917528 NMA917527:NML917528 NVW917527:NWH917528 OFS917527:OGD917528 OPO917527:OPZ917528 OZK917527:OZV917528 PJG917527:PJR917528 PTC917527:PTN917528 QCY917527:QDJ917528 QMU917527:QNF917528 QWQ917527:QXB917528 RGM917527:RGX917528 RQI917527:RQT917528 SAE917527:SAP917528 SKA917527:SKL917528 STW917527:SUH917528 TDS917527:TED917528 TNO917527:TNZ917528 TXK917527:TXV917528 UHG917527:UHR917528 URC917527:URN917528 VAY917527:VBJ917528 VKU917527:VLF917528 VUQ917527:VVB917528 WEM917527:WEX917528 WOI917527:WOT917528 WYE917527:WYP917528 WYE983063:WYP983064 LS983063:MD983064 VO983063:VZ983064 AFK983063:AFV983064 APG983063:APR983064 AZC983063:AZN983064 BIY983063:BJJ983064 BSU983063:BTF983064 CCQ983063:CDB983064 CMM983063:CMX983064 CWI983063:CWT983064 DGE983063:DGP983064 DQA983063:DQL983064 DZW983063:EAH983064 EJS983063:EKD983064 ETO983063:ETZ983064 FDK983063:FDV983064 FNG983063:FNR983064 FXC983063:FXN983064 GGY983063:GHJ983064 GQU983063:GRF983064 HAQ983063:HBB983064 HKM983063:HKX983064 HUI983063:HUT983064 IEE983063:IEP983064 IOA983063:IOL983064 IXW983063:IYH983064 JHS983063:JID983064 JRO983063:JRZ983064 KBK983063:KBV983064 KLG983063:KLR983064 KVC983063:KVN983064 LEY983063:LFJ983064 LOU983063:LPF983064 LYQ983063:LZB983064 MIM983063:MIX983064 MSI983063:MST983064 NCE983063:NCP983064 NMA983063:NML983064 NVW983063:NWH983064 OFS983063:OGD983064 OPO983063:OPZ983064 OZK983063:OZV983064 PJG983063:PJR983064 PTC983063:PTN983064 QCY983063:QDJ983064 QMU983063:QNF983064 QWQ983063:QXB983064 RGM983063:RGX983064 RQI983063:RQT983064 SAE983063:SAP983064 SKA983063:SKL983064 STW983063:SUH983064 TDS983063:TED983064 TNO983063:TNZ983064 TXK983063:TXV983064 UHG983063:UHR983064 URC983063:URN983064 VAY983063:VBJ983064 VKU983063:VLF983064 VUQ983063:VVB983064 WEM983063:WEX983064 WOI983063:WOT983064 CH27:CH28 L983063:CH983064 L917527:CH917528 L851991:CH851992 L786455:CH786456 L720919:CH720920 L655383:CH655384 L589847:CH589848 L524311:CH524312 L458775:CH458776 L393239:CH393240 L327703:CH327704 L262167:CH262168 L196631:CH196632 L131095:CH131096 L65559:CH65560"/>
    <dataValidation allowBlank="1" prompt="Для выбора выполните двойной щелчок левой клавиши мыши по соответствующей ячейке." sqref="LS65561:MD65564 VO65561:VZ65564 AFK65561:AFV65564 APG65561:APR65564 AZC65561:AZN65564 BIY65561:BJJ65564 BSU65561:BTF65564 CCQ65561:CDB65564 CMM65561:CMX65564 CWI65561:CWT65564 DGE65561:DGP65564 DQA65561:DQL65564 DZW65561:EAH65564 EJS65561:EKD65564 ETO65561:ETZ65564 FDK65561:FDV65564 FNG65561:FNR65564 FXC65561:FXN65564 GGY65561:GHJ65564 GQU65561:GRF65564 HAQ65561:HBB65564 HKM65561:HKX65564 HUI65561:HUT65564 IEE65561:IEP65564 IOA65561:IOL65564 IXW65561:IYH65564 JHS65561:JID65564 JRO65561:JRZ65564 KBK65561:KBV65564 KLG65561:KLR65564 KVC65561:KVN65564 LEY65561:LFJ65564 LOU65561:LPF65564 LYQ65561:LZB65564 MIM65561:MIX65564 MSI65561:MST65564 NCE65561:NCP65564 NMA65561:NML65564 NVW65561:NWH65564 OFS65561:OGD65564 OPO65561:OPZ65564 OZK65561:OZV65564 PJG65561:PJR65564 PTC65561:PTN65564 QCY65561:QDJ65564 QMU65561:QNF65564 QWQ65561:QXB65564 RGM65561:RGX65564 RQI65561:RQT65564 SAE65561:SAP65564 SKA65561:SKL65564 STW65561:SUH65564 TDS65561:TED65564 TNO65561:TNZ65564 TXK65561:TXV65564 UHG65561:UHR65564 URC65561:URN65564 VAY65561:VBJ65564 VKU65561:VLF65564 VUQ65561:VVB65564 WEM65561:WEX65564 WOI65561:WOT65564 WYE65561:WYP65564 LS131097:MD131100 VO131097:VZ131100 AFK131097:AFV131100 APG131097:APR131100 AZC131097:AZN131100 BIY131097:BJJ131100 BSU131097:BTF131100 CCQ131097:CDB131100 CMM131097:CMX131100 CWI131097:CWT131100 DGE131097:DGP131100 DQA131097:DQL131100 DZW131097:EAH131100 EJS131097:EKD131100 ETO131097:ETZ131100 FDK131097:FDV131100 FNG131097:FNR131100 FXC131097:FXN131100 GGY131097:GHJ131100 GQU131097:GRF131100 HAQ131097:HBB131100 HKM131097:HKX131100 HUI131097:HUT131100 IEE131097:IEP131100 IOA131097:IOL131100 IXW131097:IYH131100 JHS131097:JID131100 JRO131097:JRZ131100 KBK131097:KBV131100 KLG131097:KLR131100 KVC131097:KVN131100 LEY131097:LFJ131100 LOU131097:LPF131100 LYQ131097:LZB131100 MIM131097:MIX131100 MSI131097:MST131100 NCE131097:NCP131100 NMA131097:NML131100 NVW131097:NWH131100 OFS131097:OGD131100 OPO131097:OPZ131100 OZK131097:OZV131100 PJG131097:PJR131100 PTC131097:PTN131100 QCY131097:QDJ131100 QMU131097:QNF131100 QWQ131097:QXB131100 RGM131097:RGX131100 RQI131097:RQT131100 SAE131097:SAP131100 SKA131097:SKL131100 STW131097:SUH131100 TDS131097:TED131100 TNO131097:TNZ131100 TXK131097:TXV131100 UHG131097:UHR131100 URC131097:URN131100 VAY131097:VBJ131100 VKU131097:VLF131100 VUQ131097:VVB131100 WEM131097:WEX131100 WOI131097:WOT131100 WYE131097:WYP131100 LS196633:MD196636 VO196633:VZ196636 AFK196633:AFV196636 APG196633:APR196636 AZC196633:AZN196636 BIY196633:BJJ196636 BSU196633:BTF196636 CCQ196633:CDB196636 CMM196633:CMX196636 CWI196633:CWT196636 DGE196633:DGP196636 DQA196633:DQL196636 DZW196633:EAH196636 EJS196633:EKD196636 ETO196633:ETZ196636 FDK196633:FDV196636 FNG196633:FNR196636 FXC196633:FXN196636 GGY196633:GHJ196636 GQU196633:GRF196636 HAQ196633:HBB196636 HKM196633:HKX196636 HUI196633:HUT196636 IEE196633:IEP196636 IOA196633:IOL196636 IXW196633:IYH196636 JHS196633:JID196636 JRO196633:JRZ196636 KBK196633:KBV196636 KLG196633:KLR196636 KVC196633:KVN196636 LEY196633:LFJ196636 LOU196633:LPF196636 LYQ196633:LZB196636 MIM196633:MIX196636 MSI196633:MST196636 NCE196633:NCP196636 NMA196633:NML196636 NVW196633:NWH196636 OFS196633:OGD196636 OPO196633:OPZ196636 OZK196633:OZV196636 PJG196633:PJR196636 PTC196633:PTN196636 QCY196633:QDJ196636 QMU196633:QNF196636 QWQ196633:QXB196636 RGM196633:RGX196636 RQI196633:RQT196636 SAE196633:SAP196636 SKA196633:SKL196636 STW196633:SUH196636 TDS196633:TED196636 TNO196633:TNZ196636 TXK196633:TXV196636 UHG196633:UHR196636 URC196633:URN196636 VAY196633:VBJ196636 VKU196633:VLF196636 VUQ196633:VVB196636 WEM196633:WEX196636 WOI196633:WOT196636 WYE196633:WYP196636 LS262169:MD262172 VO262169:VZ262172 AFK262169:AFV262172 APG262169:APR262172 AZC262169:AZN262172 BIY262169:BJJ262172 BSU262169:BTF262172 CCQ262169:CDB262172 CMM262169:CMX262172 CWI262169:CWT262172 DGE262169:DGP262172 DQA262169:DQL262172 DZW262169:EAH262172 EJS262169:EKD262172 ETO262169:ETZ262172 FDK262169:FDV262172 FNG262169:FNR262172 FXC262169:FXN262172 GGY262169:GHJ262172 GQU262169:GRF262172 HAQ262169:HBB262172 HKM262169:HKX262172 HUI262169:HUT262172 IEE262169:IEP262172 IOA262169:IOL262172 IXW262169:IYH262172 JHS262169:JID262172 JRO262169:JRZ262172 KBK262169:KBV262172 KLG262169:KLR262172 KVC262169:KVN262172 LEY262169:LFJ262172 LOU262169:LPF262172 LYQ262169:LZB262172 MIM262169:MIX262172 MSI262169:MST262172 NCE262169:NCP262172 NMA262169:NML262172 NVW262169:NWH262172 OFS262169:OGD262172 OPO262169:OPZ262172 OZK262169:OZV262172 PJG262169:PJR262172 PTC262169:PTN262172 QCY262169:QDJ262172 QMU262169:QNF262172 QWQ262169:QXB262172 RGM262169:RGX262172 RQI262169:RQT262172 SAE262169:SAP262172 SKA262169:SKL262172 STW262169:SUH262172 TDS262169:TED262172 TNO262169:TNZ262172 TXK262169:TXV262172 UHG262169:UHR262172 URC262169:URN262172 VAY262169:VBJ262172 VKU262169:VLF262172 VUQ262169:VVB262172 WEM262169:WEX262172 WOI262169:WOT262172 WYE262169:WYP262172 LS327705:MD327708 VO327705:VZ327708 AFK327705:AFV327708 APG327705:APR327708 AZC327705:AZN327708 BIY327705:BJJ327708 BSU327705:BTF327708 CCQ327705:CDB327708 CMM327705:CMX327708 CWI327705:CWT327708 DGE327705:DGP327708 DQA327705:DQL327708 DZW327705:EAH327708 EJS327705:EKD327708 ETO327705:ETZ327708 FDK327705:FDV327708 FNG327705:FNR327708 FXC327705:FXN327708 GGY327705:GHJ327708 GQU327705:GRF327708 HAQ327705:HBB327708 HKM327705:HKX327708 HUI327705:HUT327708 IEE327705:IEP327708 IOA327705:IOL327708 IXW327705:IYH327708 JHS327705:JID327708 JRO327705:JRZ327708 KBK327705:KBV327708 KLG327705:KLR327708 KVC327705:KVN327708 LEY327705:LFJ327708 LOU327705:LPF327708 LYQ327705:LZB327708 MIM327705:MIX327708 MSI327705:MST327708 NCE327705:NCP327708 NMA327705:NML327708 NVW327705:NWH327708 OFS327705:OGD327708 OPO327705:OPZ327708 OZK327705:OZV327708 PJG327705:PJR327708 PTC327705:PTN327708 QCY327705:QDJ327708 QMU327705:QNF327708 QWQ327705:QXB327708 RGM327705:RGX327708 RQI327705:RQT327708 SAE327705:SAP327708 SKA327705:SKL327708 STW327705:SUH327708 TDS327705:TED327708 TNO327705:TNZ327708 TXK327705:TXV327708 UHG327705:UHR327708 URC327705:URN327708 VAY327705:VBJ327708 VKU327705:VLF327708 VUQ327705:VVB327708 WEM327705:WEX327708 WOI327705:WOT327708 WYE327705:WYP327708 LS393241:MD393244 VO393241:VZ393244 AFK393241:AFV393244 APG393241:APR393244 AZC393241:AZN393244 BIY393241:BJJ393244 BSU393241:BTF393244 CCQ393241:CDB393244 CMM393241:CMX393244 CWI393241:CWT393244 DGE393241:DGP393244 DQA393241:DQL393244 DZW393241:EAH393244 EJS393241:EKD393244 ETO393241:ETZ393244 FDK393241:FDV393244 FNG393241:FNR393244 FXC393241:FXN393244 GGY393241:GHJ393244 GQU393241:GRF393244 HAQ393241:HBB393244 HKM393241:HKX393244 HUI393241:HUT393244 IEE393241:IEP393244 IOA393241:IOL393244 IXW393241:IYH393244 JHS393241:JID393244 JRO393241:JRZ393244 KBK393241:KBV393244 KLG393241:KLR393244 KVC393241:KVN393244 LEY393241:LFJ393244 LOU393241:LPF393244 LYQ393241:LZB393244 MIM393241:MIX393244 MSI393241:MST393244 NCE393241:NCP393244 NMA393241:NML393244 NVW393241:NWH393244 OFS393241:OGD393244 OPO393241:OPZ393244 OZK393241:OZV393244 PJG393241:PJR393244 PTC393241:PTN393244 QCY393241:QDJ393244 QMU393241:QNF393244 QWQ393241:QXB393244 RGM393241:RGX393244 RQI393241:RQT393244 SAE393241:SAP393244 SKA393241:SKL393244 STW393241:SUH393244 TDS393241:TED393244 TNO393241:TNZ393244 TXK393241:TXV393244 UHG393241:UHR393244 URC393241:URN393244 VAY393241:VBJ393244 VKU393241:VLF393244 VUQ393241:VVB393244 WEM393241:WEX393244 WOI393241:WOT393244 WYE393241:WYP393244 LS458777:MD458780 VO458777:VZ458780 AFK458777:AFV458780 APG458777:APR458780 AZC458777:AZN458780 BIY458777:BJJ458780 BSU458777:BTF458780 CCQ458777:CDB458780 CMM458777:CMX458780 CWI458777:CWT458780 DGE458777:DGP458780 DQA458777:DQL458780 DZW458777:EAH458780 EJS458777:EKD458780 ETO458777:ETZ458780 FDK458777:FDV458780 FNG458777:FNR458780 FXC458777:FXN458780 GGY458777:GHJ458780 GQU458777:GRF458780 HAQ458777:HBB458780 HKM458777:HKX458780 HUI458777:HUT458780 IEE458777:IEP458780 IOA458777:IOL458780 IXW458777:IYH458780 JHS458777:JID458780 JRO458777:JRZ458780 KBK458777:KBV458780 KLG458777:KLR458780 KVC458777:KVN458780 LEY458777:LFJ458780 LOU458777:LPF458780 LYQ458777:LZB458780 MIM458777:MIX458780 MSI458777:MST458780 NCE458777:NCP458780 NMA458777:NML458780 NVW458777:NWH458780 OFS458777:OGD458780 OPO458777:OPZ458780 OZK458777:OZV458780 PJG458777:PJR458780 PTC458777:PTN458780 QCY458777:QDJ458780 QMU458777:QNF458780 QWQ458777:QXB458780 RGM458777:RGX458780 RQI458777:RQT458780 SAE458777:SAP458780 SKA458777:SKL458780 STW458777:SUH458780 TDS458777:TED458780 TNO458777:TNZ458780 TXK458777:TXV458780 UHG458777:UHR458780 URC458777:URN458780 VAY458777:VBJ458780 VKU458777:VLF458780 VUQ458777:VVB458780 WEM458777:WEX458780 WOI458777:WOT458780 WYE458777:WYP458780 LS524313:MD524316 VO524313:VZ524316 AFK524313:AFV524316 APG524313:APR524316 AZC524313:AZN524316 BIY524313:BJJ524316 BSU524313:BTF524316 CCQ524313:CDB524316 CMM524313:CMX524316 CWI524313:CWT524316 DGE524313:DGP524316 DQA524313:DQL524316 DZW524313:EAH524316 EJS524313:EKD524316 ETO524313:ETZ524316 FDK524313:FDV524316 FNG524313:FNR524316 FXC524313:FXN524316 GGY524313:GHJ524316 GQU524313:GRF524316 HAQ524313:HBB524316 HKM524313:HKX524316 HUI524313:HUT524316 IEE524313:IEP524316 IOA524313:IOL524316 IXW524313:IYH524316 JHS524313:JID524316 JRO524313:JRZ524316 KBK524313:KBV524316 KLG524313:KLR524316 KVC524313:KVN524316 LEY524313:LFJ524316 LOU524313:LPF524316 LYQ524313:LZB524316 MIM524313:MIX524316 MSI524313:MST524316 NCE524313:NCP524316 NMA524313:NML524316 NVW524313:NWH524316 OFS524313:OGD524316 OPO524313:OPZ524316 OZK524313:OZV524316 PJG524313:PJR524316 PTC524313:PTN524316 QCY524313:QDJ524316 QMU524313:QNF524316 QWQ524313:QXB524316 RGM524313:RGX524316 RQI524313:RQT524316 SAE524313:SAP524316 SKA524313:SKL524316 STW524313:SUH524316 TDS524313:TED524316 TNO524313:TNZ524316 TXK524313:TXV524316 UHG524313:UHR524316 URC524313:URN524316 VAY524313:VBJ524316 VKU524313:VLF524316 VUQ524313:VVB524316 WEM524313:WEX524316 WOI524313:WOT524316 WYE524313:WYP524316 LS589849:MD589852 VO589849:VZ589852 AFK589849:AFV589852 APG589849:APR589852 AZC589849:AZN589852 BIY589849:BJJ589852 BSU589849:BTF589852 CCQ589849:CDB589852 CMM589849:CMX589852 CWI589849:CWT589852 DGE589849:DGP589852 DQA589849:DQL589852 DZW589849:EAH589852 EJS589849:EKD589852 ETO589849:ETZ589852 FDK589849:FDV589852 FNG589849:FNR589852 FXC589849:FXN589852 GGY589849:GHJ589852 GQU589849:GRF589852 HAQ589849:HBB589852 HKM589849:HKX589852 HUI589849:HUT589852 IEE589849:IEP589852 IOA589849:IOL589852 IXW589849:IYH589852 JHS589849:JID589852 JRO589849:JRZ589852 KBK589849:KBV589852 KLG589849:KLR589852 KVC589849:KVN589852 LEY589849:LFJ589852 LOU589849:LPF589852 LYQ589849:LZB589852 MIM589849:MIX589852 MSI589849:MST589852 NCE589849:NCP589852 NMA589849:NML589852 NVW589849:NWH589852 OFS589849:OGD589852 OPO589849:OPZ589852 OZK589849:OZV589852 PJG589849:PJR589852 PTC589849:PTN589852 QCY589849:QDJ589852 QMU589849:QNF589852 QWQ589849:QXB589852 RGM589849:RGX589852 RQI589849:RQT589852 SAE589849:SAP589852 SKA589849:SKL589852 STW589849:SUH589852 TDS589849:TED589852 TNO589849:TNZ589852 TXK589849:TXV589852 UHG589849:UHR589852 URC589849:URN589852 VAY589849:VBJ589852 VKU589849:VLF589852 VUQ589849:VVB589852 WEM589849:WEX589852 WOI589849:WOT589852 WYE589849:WYP589852 LS655385:MD655388 VO655385:VZ655388 AFK655385:AFV655388 APG655385:APR655388 AZC655385:AZN655388 BIY655385:BJJ655388 BSU655385:BTF655388 CCQ655385:CDB655388 CMM655385:CMX655388 CWI655385:CWT655388 DGE655385:DGP655388 DQA655385:DQL655388 DZW655385:EAH655388 EJS655385:EKD655388 ETO655385:ETZ655388 FDK655385:FDV655388 FNG655385:FNR655388 FXC655385:FXN655388 GGY655385:GHJ655388 GQU655385:GRF655388 HAQ655385:HBB655388 HKM655385:HKX655388 HUI655385:HUT655388 IEE655385:IEP655388 IOA655385:IOL655388 IXW655385:IYH655388 JHS655385:JID655388 JRO655385:JRZ655388 KBK655385:KBV655388 KLG655385:KLR655388 KVC655385:KVN655388 LEY655385:LFJ655388 LOU655385:LPF655388 LYQ655385:LZB655388 MIM655385:MIX655388 MSI655385:MST655388 NCE655385:NCP655388 NMA655385:NML655388 NVW655385:NWH655388 OFS655385:OGD655388 OPO655385:OPZ655388 OZK655385:OZV655388 PJG655385:PJR655388 PTC655385:PTN655388 QCY655385:QDJ655388 QMU655385:QNF655388 QWQ655385:QXB655388 RGM655385:RGX655388 RQI655385:RQT655388 SAE655385:SAP655388 SKA655385:SKL655388 STW655385:SUH655388 TDS655385:TED655388 TNO655385:TNZ655388 TXK655385:TXV655388 UHG655385:UHR655388 URC655385:URN655388 VAY655385:VBJ655388 VKU655385:VLF655388 VUQ655385:VVB655388 WEM655385:WEX655388 WOI655385:WOT655388 WYE655385:WYP655388 LS720921:MD720924 VO720921:VZ720924 AFK720921:AFV720924 APG720921:APR720924 AZC720921:AZN720924 BIY720921:BJJ720924 BSU720921:BTF720924 CCQ720921:CDB720924 CMM720921:CMX720924 CWI720921:CWT720924 DGE720921:DGP720924 DQA720921:DQL720924 DZW720921:EAH720924 EJS720921:EKD720924 ETO720921:ETZ720924 FDK720921:FDV720924 FNG720921:FNR720924 FXC720921:FXN720924 GGY720921:GHJ720924 GQU720921:GRF720924 HAQ720921:HBB720924 HKM720921:HKX720924 HUI720921:HUT720924 IEE720921:IEP720924 IOA720921:IOL720924 IXW720921:IYH720924 JHS720921:JID720924 JRO720921:JRZ720924 KBK720921:KBV720924 KLG720921:KLR720924 KVC720921:KVN720924 LEY720921:LFJ720924 LOU720921:LPF720924 LYQ720921:LZB720924 MIM720921:MIX720924 MSI720921:MST720924 NCE720921:NCP720924 NMA720921:NML720924 NVW720921:NWH720924 OFS720921:OGD720924 OPO720921:OPZ720924 OZK720921:OZV720924 PJG720921:PJR720924 PTC720921:PTN720924 QCY720921:QDJ720924 QMU720921:QNF720924 QWQ720921:QXB720924 RGM720921:RGX720924 RQI720921:RQT720924 SAE720921:SAP720924 SKA720921:SKL720924 STW720921:SUH720924 TDS720921:TED720924 TNO720921:TNZ720924 TXK720921:TXV720924 UHG720921:UHR720924 URC720921:URN720924 VAY720921:VBJ720924 VKU720921:VLF720924 VUQ720921:VVB720924 WEM720921:WEX720924 WOI720921:WOT720924 WYE720921:WYP720924 LS786457:MD786460 VO786457:VZ786460 AFK786457:AFV786460 APG786457:APR786460 AZC786457:AZN786460 BIY786457:BJJ786460 BSU786457:BTF786460 CCQ786457:CDB786460 CMM786457:CMX786460 CWI786457:CWT786460 DGE786457:DGP786460 DQA786457:DQL786460 DZW786457:EAH786460 EJS786457:EKD786460 ETO786457:ETZ786460 FDK786457:FDV786460 FNG786457:FNR786460 FXC786457:FXN786460 GGY786457:GHJ786460 GQU786457:GRF786460 HAQ786457:HBB786460 HKM786457:HKX786460 HUI786457:HUT786460 IEE786457:IEP786460 IOA786457:IOL786460 IXW786457:IYH786460 JHS786457:JID786460 JRO786457:JRZ786460 KBK786457:KBV786460 KLG786457:KLR786460 KVC786457:KVN786460 LEY786457:LFJ786460 LOU786457:LPF786460 LYQ786457:LZB786460 MIM786457:MIX786460 MSI786457:MST786460 NCE786457:NCP786460 NMA786457:NML786460 NVW786457:NWH786460 OFS786457:OGD786460 OPO786457:OPZ786460 OZK786457:OZV786460 PJG786457:PJR786460 PTC786457:PTN786460 QCY786457:QDJ786460 QMU786457:QNF786460 QWQ786457:QXB786460 RGM786457:RGX786460 RQI786457:RQT786460 SAE786457:SAP786460 SKA786457:SKL786460 STW786457:SUH786460 TDS786457:TED786460 TNO786457:TNZ786460 TXK786457:TXV786460 UHG786457:UHR786460 URC786457:URN786460 VAY786457:VBJ786460 VKU786457:VLF786460 VUQ786457:VVB786460 WEM786457:WEX786460 WOI786457:WOT786460 WYE786457:WYP786460 LS851993:MD851996 VO851993:VZ851996 AFK851993:AFV851996 APG851993:APR851996 AZC851993:AZN851996 BIY851993:BJJ851996 BSU851993:BTF851996 CCQ851993:CDB851996 CMM851993:CMX851996 CWI851993:CWT851996 DGE851993:DGP851996 DQA851993:DQL851996 DZW851993:EAH851996 EJS851993:EKD851996 ETO851993:ETZ851996 FDK851993:FDV851996 FNG851993:FNR851996 FXC851993:FXN851996 GGY851993:GHJ851996 GQU851993:GRF851996 HAQ851993:HBB851996 HKM851993:HKX851996 HUI851993:HUT851996 IEE851993:IEP851996 IOA851993:IOL851996 IXW851993:IYH851996 JHS851993:JID851996 JRO851993:JRZ851996 KBK851993:KBV851996 KLG851993:KLR851996 KVC851993:KVN851996 LEY851993:LFJ851996 LOU851993:LPF851996 LYQ851993:LZB851996 MIM851993:MIX851996 MSI851993:MST851996 NCE851993:NCP851996 NMA851993:NML851996 NVW851993:NWH851996 OFS851993:OGD851996 OPO851993:OPZ851996 OZK851993:OZV851996 PJG851993:PJR851996 PTC851993:PTN851996 QCY851993:QDJ851996 QMU851993:QNF851996 QWQ851993:QXB851996 RGM851993:RGX851996 RQI851993:RQT851996 SAE851993:SAP851996 SKA851993:SKL851996 STW851993:SUH851996 TDS851993:TED851996 TNO851993:TNZ851996 TXK851993:TXV851996 UHG851993:UHR851996 URC851993:URN851996 VAY851993:VBJ851996 VKU851993:VLF851996 VUQ851993:VVB851996 WEM851993:WEX851996 WOI851993:WOT851996 WYE851993:WYP851996 LS917529:MD917532 VO917529:VZ917532 AFK917529:AFV917532 APG917529:APR917532 AZC917529:AZN917532 BIY917529:BJJ917532 BSU917529:BTF917532 CCQ917529:CDB917532 CMM917529:CMX917532 CWI917529:CWT917532 DGE917529:DGP917532 DQA917529:DQL917532 DZW917529:EAH917532 EJS917529:EKD917532 ETO917529:ETZ917532 FDK917529:FDV917532 FNG917529:FNR917532 FXC917529:FXN917532 GGY917529:GHJ917532 GQU917529:GRF917532 HAQ917529:HBB917532 HKM917529:HKX917532 HUI917529:HUT917532 IEE917529:IEP917532 IOA917529:IOL917532 IXW917529:IYH917532 JHS917529:JID917532 JRO917529:JRZ917532 KBK917529:KBV917532 KLG917529:KLR917532 KVC917529:KVN917532 LEY917529:LFJ917532 LOU917529:LPF917532 LYQ917529:LZB917532 MIM917529:MIX917532 MSI917529:MST917532 NCE917529:NCP917532 NMA917529:NML917532 NVW917529:NWH917532 OFS917529:OGD917532 OPO917529:OPZ917532 OZK917529:OZV917532 PJG917529:PJR917532 PTC917529:PTN917532 QCY917529:QDJ917532 QMU917529:QNF917532 QWQ917529:QXB917532 RGM917529:RGX917532 RQI917529:RQT917532 SAE917529:SAP917532 SKA917529:SKL917532 STW917529:SUH917532 TDS917529:TED917532 TNO917529:TNZ917532 TXK917529:TXV917532 UHG917529:UHR917532 URC917529:URN917532 VAY917529:VBJ917532 VKU917529:VLF917532 VUQ917529:VVB917532 WEM917529:WEX917532 WOI917529:WOT917532 WYE917529:WYP917532 LS983065:MD983068 VO983065:VZ983068 AFK983065:AFV983068 APG983065:APR983068 AZC983065:AZN983068 BIY983065:BJJ983068 BSU983065:BTF983068 CCQ983065:CDB983068 CMM983065:CMX983068 CWI983065:CWT983068 DGE983065:DGP983068 DQA983065:DQL983068 DZW983065:EAH983068 EJS983065:EKD983068 ETO983065:ETZ983068 FDK983065:FDV983068 FNG983065:FNR983068 FXC983065:FXN983068 GGY983065:GHJ983068 GQU983065:GRF983068 HAQ983065:HBB983068 HKM983065:HKX983068 HUI983065:HUT983068 IEE983065:IEP983068 IOA983065:IOL983068 IXW983065:IYH983068 JHS983065:JID983068 JRO983065:JRZ983068 KBK983065:KBV983068 KLG983065:KLR983068 KVC983065:KVN983068 LEY983065:LFJ983068 LOU983065:LPF983068 LYQ983065:LZB983068 MIM983065:MIX983068 MSI983065:MST983068 NCE983065:NCP983068 NMA983065:NML983068 NVW983065:NWH983068 OFS983065:OGD983068 OPO983065:OPZ983068 OZK983065:OZV983068 PJG983065:PJR983068 PTC983065:PTN983068 QCY983065:QDJ983068 QMU983065:QNF983068 QWQ983065:QXB983068 RGM983065:RGX983068 RQI983065:RQT983068 SAE983065:SAP983068 SKA983065:SKL983068 STW983065:SUH983068 TDS983065:TED983068 TNO983065:TNZ983068 TXK983065:TXV983068 UHG983065:UHR983068 URC983065:URN983068 VAY983065:VBJ983068 VKU983065:VLF983068 VUQ983065:VVB983068 WEM983065:WEX983068 WOI983065:WOT983068 WYE983065:WYP983068 WYE983062:WYP983062 LS26:MD26 VO26:VZ26 AFK26:AFV26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65558:MD65558 VO65558:VZ65558 AFK65558:AFV65558 APG65558:APR65558 AZC65558:AZN65558 BIY65558:BJJ65558 BSU65558:BTF65558 CCQ65558:CDB65558 CMM65558:CMX65558 CWI65558:CWT65558 DGE65558:DGP65558 DQA65558:DQL65558 DZW65558:EAH65558 EJS65558:EKD65558 ETO65558:ETZ65558 FDK65558:FDV65558 FNG65558:FNR65558 FXC65558:FXN65558 GGY65558:GHJ65558 GQU65558:GRF65558 HAQ65558:HBB65558 HKM65558:HKX65558 HUI65558:HUT65558 IEE65558:IEP65558 IOA65558:IOL65558 IXW65558:IYH65558 JHS65558:JID65558 JRO65558:JRZ65558 KBK65558:KBV65558 KLG65558:KLR65558 KVC65558:KVN65558 LEY65558:LFJ65558 LOU65558:LPF65558 LYQ65558:LZB65558 MIM65558:MIX65558 MSI65558:MST65558 NCE65558:NCP65558 NMA65558:NML65558 NVW65558:NWH65558 OFS65558:OGD65558 OPO65558:OPZ65558 OZK65558:OZV65558 PJG65558:PJR65558 PTC65558:PTN65558 QCY65558:QDJ65558 QMU65558:QNF65558 QWQ65558:QXB65558 RGM65558:RGX65558 RQI65558:RQT65558 SAE65558:SAP65558 SKA65558:SKL65558 STW65558:SUH65558 TDS65558:TED65558 TNO65558:TNZ65558 TXK65558:TXV65558 UHG65558:UHR65558 URC65558:URN65558 VAY65558:VBJ65558 VKU65558:VLF65558 VUQ65558:VVB65558 WEM65558:WEX65558 WOI65558:WOT65558 WYE65558:WYP65558 LS131094:MD131094 VO131094:VZ131094 AFK131094:AFV131094 APG131094:APR131094 AZC131094:AZN131094 BIY131094:BJJ131094 BSU131094:BTF131094 CCQ131094:CDB131094 CMM131094:CMX131094 CWI131094:CWT131094 DGE131094:DGP131094 DQA131094:DQL131094 DZW131094:EAH131094 EJS131094:EKD131094 ETO131094:ETZ131094 FDK131094:FDV131094 FNG131094:FNR131094 FXC131094:FXN131094 GGY131094:GHJ131094 GQU131094:GRF131094 HAQ131094:HBB131094 HKM131094:HKX131094 HUI131094:HUT131094 IEE131094:IEP131094 IOA131094:IOL131094 IXW131094:IYH131094 JHS131094:JID131094 JRO131094:JRZ131094 KBK131094:KBV131094 KLG131094:KLR131094 KVC131094:KVN131094 LEY131094:LFJ131094 LOU131094:LPF131094 LYQ131094:LZB131094 MIM131094:MIX131094 MSI131094:MST131094 NCE131094:NCP131094 NMA131094:NML131094 NVW131094:NWH131094 OFS131094:OGD131094 OPO131094:OPZ131094 OZK131094:OZV131094 PJG131094:PJR131094 PTC131094:PTN131094 QCY131094:QDJ131094 QMU131094:QNF131094 QWQ131094:QXB131094 RGM131094:RGX131094 RQI131094:RQT131094 SAE131094:SAP131094 SKA131094:SKL131094 STW131094:SUH131094 TDS131094:TED131094 TNO131094:TNZ131094 TXK131094:TXV131094 UHG131094:UHR131094 URC131094:URN131094 VAY131094:VBJ131094 VKU131094:VLF131094 VUQ131094:VVB131094 WEM131094:WEX131094 WOI131094:WOT131094 WYE131094:WYP131094 LS196630:MD196630 VO196630:VZ196630 AFK196630:AFV196630 APG196630:APR196630 AZC196630:AZN196630 BIY196630:BJJ196630 BSU196630:BTF196630 CCQ196630:CDB196630 CMM196630:CMX196630 CWI196630:CWT196630 DGE196630:DGP196630 DQA196630:DQL196630 DZW196630:EAH196630 EJS196630:EKD196630 ETO196630:ETZ196630 FDK196630:FDV196630 FNG196630:FNR196630 FXC196630:FXN196630 GGY196630:GHJ196630 GQU196630:GRF196630 HAQ196630:HBB196630 HKM196630:HKX196630 HUI196630:HUT196630 IEE196630:IEP196630 IOA196630:IOL196630 IXW196630:IYH196630 JHS196630:JID196630 JRO196630:JRZ196630 KBK196630:KBV196630 KLG196630:KLR196630 KVC196630:KVN196630 LEY196630:LFJ196630 LOU196630:LPF196630 LYQ196630:LZB196630 MIM196630:MIX196630 MSI196630:MST196630 NCE196630:NCP196630 NMA196630:NML196630 NVW196630:NWH196630 OFS196630:OGD196630 OPO196630:OPZ196630 OZK196630:OZV196630 PJG196630:PJR196630 PTC196630:PTN196630 QCY196630:QDJ196630 QMU196630:QNF196630 QWQ196630:QXB196630 RGM196630:RGX196630 RQI196630:RQT196630 SAE196630:SAP196630 SKA196630:SKL196630 STW196630:SUH196630 TDS196630:TED196630 TNO196630:TNZ196630 TXK196630:TXV196630 UHG196630:UHR196630 URC196630:URN196630 VAY196630:VBJ196630 VKU196630:VLF196630 VUQ196630:VVB196630 WEM196630:WEX196630 WOI196630:WOT196630 WYE196630:WYP196630 LS262166:MD262166 VO262166:VZ262166 AFK262166:AFV262166 APG262166:APR262166 AZC262166:AZN262166 BIY262166:BJJ262166 BSU262166:BTF262166 CCQ262166:CDB262166 CMM262166:CMX262166 CWI262166:CWT262166 DGE262166:DGP262166 DQA262166:DQL262166 DZW262166:EAH262166 EJS262166:EKD262166 ETO262166:ETZ262166 FDK262166:FDV262166 FNG262166:FNR262166 FXC262166:FXN262166 GGY262166:GHJ262166 GQU262166:GRF262166 HAQ262166:HBB262166 HKM262166:HKX262166 HUI262166:HUT262166 IEE262166:IEP262166 IOA262166:IOL262166 IXW262166:IYH262166 JHS262166:JID262166 JRO262166:JRZ262166 KBK262166:KBV262166 KLG262166:KLR262166 KVC262166:KVN262166 LEY262166:LFJ262166 LOU262166:LPF262166 LYQ262166:LZB262166 MIM262166:MIX262166 MSI262166:MST262166 NCE262166:NCP262166 NMA262166:NML262166 NVW262166:NWH262166 OFS262166:OGD262166 OPO262166:OPZ262166 OZK262166:OZV262166 PJG262166:PJR262166 PTC262166:PTN262166 QCY262166:QDJ262166 QMU262166:QNF262166 QWQ262166:QXB262166 RGM262166:RGX262166 RQI262166:RQT262166 SAE262166:SAP262166 SKA262166:SKL262166 STW262166:SUH262166 TDS262166:TED262166 TNO262166:TNZ262166 TXK262166:TXV262166 UHG262166:UHR262166 URC262166:URN262166 VAY262166:VBJ262166 VKU262166:VLF262166 VUQ262166:VVB262166 WEM262166:WEX262166 WOI262166:WOT262166 WYE262166:WYP262166 LS327702:MD327702 VO327702:VZ327702 AFK327702:AFV327702 APG327702:APR327702 AZC327702:AZN327702 BIY327702:BJJ327702 BSU327702:BTF327702 CCQ327702:CDB327702 CMM327702:CMX327702 CWI327702:CWT327702 DGE327702:DGP327702 DQA327702:DQL327702 DZW327702:EAH327702 EJS327702:EKD327702 ETO327702:ETZ327702 FDK327702:FDV327702 FNG327702:FNR327702 FXC327702:FXN327702 GGY327702:GHJ327702 GQU327702:GRF327702 HAQ327702:HBB327702 HKM327702:HKX327702 HUI327702:HUT327702 IEE327702:IEP327702 IOA327702:IOL327702 IXW327702:IYH327702 JHS327702:JID327702 JRO327702:JRZ327702 KBK327702:KBV327702 KLG327702:KLR327702 KVC327702:KVN327702 LEY327702:LFJ327702 LOU327702:LPF327702 LYQ327702:LZB327702 MIM327702:MIX327702 MSI327702:MST327702 NCE327702:NCP327702 NMA327702:NML327702 NVW327702:NWH327702 OFS327702:OGD327702 OPO327702:OPZ327702 OZK327702:OZV327702 PJG327702:PJR327702 PTC327702:PTN327702 QCY327702:QDJ327702 QMU327702:QNF327702 QWQ327702:QXB327702 RGM327702:RGX327702 RQI327702:RQT327702 SAE327702:SAP327702 SKA327702:SKL327702 STW327702:SUH327702 TDS327702:TED327702 TNO327702:TNZ327702 TXK327702:TXV327702 UHG327702:UHR327702 URC327702:URN327702 VAY327702:VBJ327702 VKU327702:VLF327702 VUQ327702:VVB327702 WEM327702:WEX327702 WOI327702:WOT327702 WYE327702:WYP327702 LS393238:MD393238 VO393238:VZ393238 AFK393238:AFV393238 APG393238:APR393238 AZC393238:AZN393238 BIY393238:BJJ393238 BSU393238:BTF393238 CCQ393238:CDB393238 CMM393238:CMX393238 CWI393238:CWT393238 DGE393238:DGP393238 DQA393238:DQL393238 DZW393238:EAH393238 EJS393238:EKD393238 ETO393238:ETZ393238 FDK393238:FDV393238 FNG393238:FNR393238 FXC393238:FXN393238 GGY393238:GHJ393238 GQU393238:GRF393238 HAQ393238:HBB393238 HKM393238:HKX393238 HUI393238:HUT393238 IEE393238:IEP393238 IOA393238:IOL393238 IXW393238:IYH393238 JHS393238:JID393238 JRO393238:JRZ393238 KBK393238:KBV393238 KLG393238:KLR393238 KVC393238:KVN393238 LEY393238:LFJ393238 LOU393238:LPF393238 LYQ393238:LZB393238 MIM393238:MIX393238 MSI393238:MST393238 NCE393238:NCP393238 NMA393238:NML393238 NVW393238:NWH393238 OFS393238:OGD393238 OPO393238:OPZ393238 OZK393238:OZV393238 PJG393238:PJR393238 PTC393238:PTN393238 QCY393238:QDJ393238 QMU393238:QNF393238 QWQ393238:QXB393238 RGM393238:RGX393238 RQI393238:RQT393238 SAE393238:SAP393238 SKA393238:SKL393238 STW393238:SUH393238 TDS393238:TED393238 TNO393238:TNZ393238 TXK393238:TXV393238 UHG393238:UHR393238 URC393238:URN393238 VAY393238:VBJ393238 VKU393238:VLF393238 VUQ393238:VVB393238 WEM393238:WEX393238 WOI393238:WOT393238 WYE393238:WYP393238 LS458774:MD458774 VO458774:VZ458774 AFK458774:AFV458774 APG458774:APR458774 AZC458774:AZN458774 BIY458774:BJJ458774 BSU458774:BTF458774 CCQ458774:CDB458774 CMM458774:CMX458774 CWI458774:CWT458774 DGE458774:DGP458774 DQA458774:DQL458774 DZW458774:EAH458774 EJS458774:EKD458774 ETO458774:ETZ458774 FDK458774:FDV458774 FNG458774:FNR458774 FXC458774:FXN458774 GGY458774:GHJ458774 GQU458774:GRF458774 HAQ458774:HBB458774 HKM458774:HKX458774 HUI458774:HUT458774 IEE458774:IEP458774 IOA458774:IOL458774 IXW458774:IYH458774 JHS458774:JID458774 JRO458774:JRZ458774 KBK458774:KBV458774 KLG458774:KLR458774 KVC458774:KVN458774 LEY458774:LFJ458774 LOU458774:LPF458774 LYQ458774:LZB458774 MIM458774:MIX458774 MSI458774:MST458774 NCE458774:NCP458774 NMA458774:NML458774 NVW458774:NWH458774 OFS458774:OGD458774 OPO458774:OPZ458774 OZK458774:OZV458774 PJG458774:PJR458774 PTC458774:PTN458774 QCY458774:QDJ458774 QMU458774:QNF458774 QWQ458774:QXB458774 RGM458774:RGX458774 RQI458774:RQT458774 SAE458774:SAP458774 SKA458774:SKL458774 STW458774:SUH458774 TDS458774:TED458774 TNO458774:TNZ458774 TXK458774:TXV458774 UHG458774:UHR458774 URC458774:URN458774 VAY458774:VBJ458774 VKU458774:VLF458774 VUQ458774:VVB458774 WEM458774:WEX458774 WOI458774:WOT458774 WYE458774:WYP458774 LS524310:MD524310 VO524310:VZ524310 AFK524310:AFV524310 APG524310:APR524310 AZC524310:AZN524310 BIY524310:BJJ524310 BSU524310:BTF524310 CCQ524310:CDB524310 CMM524310:CMX524310 CWI524310:CWT524310 DGE524310:DGP524310 DQA524310:DQL524310 DZW524310:EAH524310 EJS524310:EKD524310 ETO524310:ETZ524310 FDK524310:FDV524310 FNG524310:FNR524310 FXC524310:FXN524310 GGY524310:GHJ524310 GQU524310:GRF524310 HAQ524310:HBB524310 HKM524310:HKX524310 HUI524310:HUT524310 IEE524310:IEP524310 IOA524310:IOL524310 IXW524310:IYH524310 JHS524310:JID524310 JRO524310:JRZ524310 KBK524310:KBV524310 KLG524310:KLR524310 KVC524310:KVN524310 LEY524310:LFJ524310 LOU524310:LPF524310 LYQ524310:LZB524310 MIM524310:MIX524310 MSI524310:MST524310 NCE524310:NCP524310 NMA524310:NML524310 NVW524310:NWH524310 OFS524310:OGD524310 OPO524310:OPZ524310 OZK524310:OZV524310 PJG524310:PJR524310 PTC524310:PTN524310 QCY524310:QDJ524310 QMU524310:QNF524310 QWQ524310:QXB524310 RGM524310:RGX524310 RQI524310:RQT524310 SAE524310:SAP524310 SKA524310:SKL524310 STW524310:SUH524310 TDS524310:TED524310 TNO524310:TNZ524310 TXK524310:TXV524310 UHG524310:UHR524310 URC524310:URN524310 VAY524310:VBJ524310 VKU524310:VLF524310 VUQ524310:VVB524310 WEM524310:WEX524310 WOI524310:WOT524310 WYE524310:WYP524310 LS589846:MD589846 VO589846:VZ589846 AFK589846:AFV589846 APG589846:APR589846 AZC589846:AZN589846 BIY589846:BJJ589846 BSU589846:BTF589846 CCQ589846:CDB589846 CMM589846:CMX589846 CWI589846:CWT589846 DGE589846:DGP589846 DQA589846:DQL589846 DZW589846:EAH589846 EJS589846:EKD589846 ETO589846:ETZ589846 FDK589846:FDV589846 FNG589846:FNR589846 FXC589846:FXN589846 GGY589846:GHJ589846 GQU589846:GRF589846 HAQ589846:HBB589846 HKM589846:HKX589846 HUI589846:HUT589846 IEE589846:IEP589846 IOA589846:IOL589846 IXW589846:IYH589846 JHS589846:JID589846 JRO589846:JRZ589846 KBK589846:KBV589846 KLG589846:KLR589846 KVC589846:KVN589846 LEY589846:LFJ589846 LOU589846:LPF589846 LYQ589846:LZB589846 MIM589846:MIX589846 MSI589846:MST589846 NCE589846:NCP589846 NMA589846:NML589846 NVW589846:NWH589846 OFS589846:OGD589846 OPO589846:OPZ589846 OZK589846:OZV589846 PJG589846:PJR589846 PTC589846:PTN589846 QCY589846:QDJ589846 QMU589846:QNF589846 QWQ589846:QXB589846 RGM589846:RGX589846 RQI589846:RQT589846 SAE589846:SAP589846 SKA589846:SKL589846 STW589846:SUH589846 TDS589846:TED589846 TNO589846:TNZ589846 TXK589846:TXV589846 UHG589846:UHR589846 URC589846:URN589846 VAY589846:VBJ589846 VKU589846:VLF589846 VUQ589846:VVB589846 WEM589846:WEX589846 WOI589846:WOT589846 WYE589846:WYP589846 LS655382:MD655382 VO655382:VZ655382 AFK655382:AFV655382 APG655382:APR655382 AZC655382:AZN655382 BIY655382:BJJ655382 BSU655382:BTF655382 CCQ655382:CDB655382 CMM655382:CMX655382 CWI655382:CWT655382 DGE655382:DGP655382 DQA655382:DQL655382 DZW655382:EAH655382 EJS655382:EKD655382 ETO655382:ETZ655382 FDK655382:FDV655382 FNG655382:FNR655382 FXC655382:FXN655382 GGY655382:GHJ655382 GQU655382:GRF655382 HAQ655382:HBB655382 HKM655382:HKX655382 HUI655382:HUT655382 IEE655382:IEP655382 IOA655382:IOL655382 IXW655382:IYH655382 JHS655382:JID655382 JRO655382:JRZ655382 KBK655382:KBV655382 KLG655382:KLR655382 KVC655382:KVN655382 LEY655382:LFJ655382 LOU655382:LPF655382 LYQ655382:LZB655382 MIM655382:MIX655382 MSI655382:MST655382 NCE655382:NCP655382 NMA655382:NML655382 NVW655382:NWH655382 OFS655382:OGD655382 OPO655382:OPZ655382 OZK655382:OZV655382 PJG655382:PJR655382 PTC655382:PTN655382 QCY655382:QDJ655382 QMU655382:QNF655382 QWQ655382:QXB655382 RGM655382:RGX655382 RQI655382:RQT655382 SAE655382:SAP655382 SKA655382:SKL655382 STW655382:SUH655382 TDS655382:TED655382 TNO655382:TNZ655382 TXK655382:TXV655382 UHG655382:UHR655382 URC655382:URN655382 VAY655382:VBJ655382 VKU655382:VLF655382 VUQ655382:VVB655382 WEM655382:WEX655382 WOI655382:WOT655382 WYE655382:WYP655382 LS720918:MD720918 VO720918:VZ720918 AFK720918:AFV720918 APG720918:APR720918 AZC720918:AZN720918 BIY720918:BJJ720918 BSU720918:BTF720918 CCQ720918:CDB720918 CMM720918:CMX720918 CWI720918:CWT720918 DGE720918:DGP720918 DQA720918:DQL720918 DZW720918:EAH720918 EJS720918:EKD720918 ETO720918:ETZ720918 FDK720918:FDV720918 FNG720918:FNR720918 FXC720918:FXN720918 GGY720918:GHJ720918 GQU720918:GRF720918 HAQ720918:HBB720918 HKM720918:HKX720918 HUI720918:HUT720918 IEE720918:IEP720918 IOA720918:IOL720918 IXW720918:IYH720918 JHS720918:JID720918 JRO720918:JRZ720918 KBK720918:KBV720918 KLG720918:KLR720918 KVC720918:KVN720918 LEY720918:LFJ720918 LOU720918:LPF720918 LYQ720918:LZB720918 MIM720918:MIX720918 MSI720918:MST720918 NCE720918:NCP720918 NMA720918:NML720918 NVW720918:NWH720918 OFS720918:OGD720918 OPO720918:OPZ720918 OZK720918:OZV720918 PJG720918:PJR720918 PTC720918:PTN720918 QCY720918:QDJ720918 QMU720918:QNF720918 QWQ720918:QXB720918 RGM720918:RGX720918 RQI720918:RQT720918 SAE720918:SAP720918 SKA720918:SKL720918 STW720918:SUH720918 TDS720918:TED720918 TNO720918:TNZ720918 TXK720918:TXV720918 UHG720918:UHR720918 URC720918:URN720918 VAY720918:VBJ720918 VKU720918:VLF720918 VUQ720918:VVB720918 WEM720918:WEX720918 WOI720918:WOT720918 WYE720918:WYP720918 LS786454:MD786454 VO786454:VZ786454 AFK786454:AFV786454 APG786454:APR786454 AZC786454:AZN786454 BIY786454:BJJ786454 BSU786454:BTF786454 CCQ786454:CDB786454 CMM786454:CMX786454 CWI786454:CWT786454 DGE786454:DGP786454 DQA786454:DQL786454 DZW786454:EAH786454 EJS786454:EKD786454 ETO786454:ETZ786454 FDK786454:FDV786454 FNG786454:FNR786454 FXC786454:FXN786454 GGY786454:GHJ786454 GQU786454:GRF786454 HAQ786454:HBB786454 HKM786454:HKX786454 HUI786454:HUT786454 IEE786454:IEP786454 IOA786454:IOL786454 IXW786454:IYH786454 JHS786454:JID786454 JRO786454:JRZ786454 KBK786454:KBV786454 KLG786454:KLR786454 KVC786454:KVN786454 LEY786454:LFJ786454 LOU786454:LPF786454 LYQ786454:LZB786454 MIM786454:MIX786454 MSI786454:MST786454 NCE786454:NCP786454 NMA786454:NML786454 NVW786454:NWH786454 OFS786454:OGD786454 OPO786454:OPZ786454 OZK786454:OZV786454 PJG786454:PJR786454 PTC786454:PTN786454 QCY786454:QDJ786454 QMU786454:QNF786454 QWQ786454:QXB786454 RGM786454:RGX786454 RQI786454:RQT786454 SAE786454:SAP786454 SKA786454:SKL786454 STW786454:SUH786454 TDS786454:TED786454 TNO786454:TNZ786454 TXK786454:TXV786454 UHG786454:UHR786454 URC786454:URN786454 VAY786454:VBJ786454 VKU786454:VLF786454 VUQ786454:VVB786454 WEM786454:WEX786454 WOI786454:WOT786454 WYE786454:WYP786454 LS851990:MD851990 VO851990:VZ851990 AFK851990:AFV851990 APG851990:APR851990 AZC851990:AZN851990 BIY851990:BJJ851990 BSU851990:BTF851990 CCQ851990:CDB851990 CMM851990:CMX851990 CWI851990:CWT851990 DGE851990:DGP851990 DQA851990:DQL851990 DZW851990:EAH851990 EJS851990:EKD851990 ETO851990:ETZ851990 FDK851990:FDV851990 FNG851990:FNR851990 FXC851990:FXN851990 GGY851990:GHJ851990 GQU851990:GRF851990 HAQ851990:HBB851990 HKM851990:HKX851990 HUI851990:HUT851990 IEE851990:IEP851990 IOA851990:IOL851990 IXW851990:IYH851990 JHS851990:JID851990 JRO851990:JRZ851990 KBK851990:KBV851990 KLG851990:KLR851990 KVC851990:KVN851990 LEY851990:LFJ851990 LOU851990:LPF851990 LYQ851990:LZB851990 MIM851990:MIX851990 MSI851990:MST851990 NCE851990:NCP851990 NMA851990:NML851990 NVW851990:NWH851990 OFS851990:OGD851990 OPO851990:OPZ851990 OZK851990:OZV851990 PJG851990:PJR851990 PTC851990:PTN851990 QCY851990:QDJ851990 QMU851990:QNF851990 QWQ851990:QXB851990 RGM851990:RGX851990 RQI851990:RQT851990 SAE851990:SAP851990 SKA851990:SKL851990 STW851990:SUH851990 TDS851990:TED851990 TNO851990:TNZ851990 TXK851990:TXV851990 UHG851990:UHR851990 URC851990:URN851990 VAY851990:VBJ851990 VKU851990:VLF851990 VUQ851990:VVB851990 WEM851990:WEX851990 WOI851990:WOT851990 WYE851990:WYP851990 LS917526:MD917526 VO917526:VZ917526 AFK917526:AFV917526 APG917526:APR917526 AZC917526:AZN917526 BIY917526:BJJ917526 BSU917526:BTF917526 CCQ917526:CDB917526 CMM917526:CMX917526 CWI917526:CWT917526 DGE917526:DGP917526 DQA917526:DQL917526 DZW917526:EAH917526 EJS917526:EKD917526 ETO917526:ETZ917526 FDK917526:FDV917526 FNG917526:FNR917526 FXC917526:FXN917526 GGY917526:GHJ917526 GQU917526:GRF917526 HAQ917526:HBB917526 HKM917526:HKX917526 HUI917526:HUT917526 IEE917526:IEP917526 IOA917526:IOL917526 IXW917526:IYH917526 JHS917526:JID917526 JRO917526:JRZ917526 KBK917526:KBV917526 KLG917526:KLR917526 KVC917526:KVN917526 LEY917526:LFJ917526 LOU917526:LPF917526 LYQ917526:LZB917526 MIM917526:MIX917526 MSI917526:MST917526 NCE917526:NCP917526 NMA917526:NML917526 NVW917526:NWH917526 OFS917526:OGD917526 OPO917526:OPZ917526 OZK917526:OZV917526 PJG917526:PJR917526 PTC917526:PTN917526 QCY917526:QDJ917526 QMU917526:QNF917526 QWQ917526:QXB917526 RGM917526:RGX917526 RQI917526:RQT917526 SAE917526:SAP917526 SKA917526:SKL917526 STW917526:SUH917526 TDS917526:TED917526 TNO917526:TNZ917526 TXK917526:TXV917526 UHG917526:UHR917526 URC917526:URN917526 VAY917526:VBJ917526 VKU917526:VLF917526 VUQ917526:VVB917526 WEM917526:WEX917526 WOI917526:WOT917526 WYE917526:WYP917526 LS983062:MD983062 VO983062:VZ983062 AFK983062:AFV983062 APG983062:APR983062 AZC983062:AZN983062 BIY983062:BJJ983062 BSU983062:BTF983062 CCQ983062:CDB983062 CMM983062:CMX983062 CWI983062:CWT983062 DGE983062:DGP983062 DQA983062:DQL983062 DZW983062:EAH983062 EJS983062:EKD983062 ETO983062:ETZ983062 FDK983062:FDV983062 FNG983062:FNR983062 FXC983062:FXN983062 GGY983062:GHJ983062 GQU983062:GRF983062 HAQ983062:HBB983062 HKM983062:HKX983062 HUI983062:HUT983062 IEE983062:IEP983062 IOA983062:IOL983062 IXW983062:IYH983062 JHS983062:JID983062 JRO983062:JRZ983062 KBK983062:KBV983062 KLG983062:KLR983062 KVC983062:KVN983062 LEY983062:LFJ983062 LOU983062:LPF983062 LYQ983062:LZB983062 MIM983062:MIX983062 MSI983062:MST983062 NCE983062:NCP983062 NMA983062:NML983062 NVW983062:NWH983062 OFS983062:OGD983062 OPO983062:OPZ983062 OZK983062:OZV983062 PJG983062:PJR983062 PTC983062:PTN983062 QCY983062:QDJ983062 QMU983062:QNF983062 QWQ983062:QXB983062 RGM983062:RGX983062 RQI983062:RQT983062 SAE983062:SAP983062 SKA983062:SKL983062 STW983062:SUH983062 TDS983062:TED983062 TNO983062:TNZ983062 TXK983062:TXV983062 UHG983062:UHR983062 URC983062:URN983062 VAY983062:VBJ983062 VKU983062:VLF983062 VUQ983062:VVB983062 WEM983062:WEX983062 WOI983062:WOT983062 L65561:CH65564 L983062:CH983062 L917526:CH917526 L851990:CH851990 L786454:CH786454 L720918:CH720918 L655382:CH655382 L589846:CH589846 L524310:CH524310 L458774:CH458774 L393238:CH393238 L327702:CH327702 L262166:CH262166 L196630:CH196630 L131094:CH131094 L65558:CH65558 L983065:CH983068 L917529:CH917532 L851993:CH851996 L786457:CH786460 L720921:CH720924 L655385:CH655388 L589849:CH589852 L524313:CH524316 L458777:CH458780 L393241:CH393244 L327705:CH327708 L262169:CH262172 L196633:CH196636 L131097:CH131100"/>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WYM983060:WYM983061 WYK983060:WYK983061 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BX65556:BX65557 BX131092:BX131093 BX196628:BX196629 BX262164:BX262165 BX327700:BX327701 BX393236:BX393237 BX458772:BX458773 BX524308:BX524309 BX589844:BX589845 BX655380:BX655381 BX720916:BX720917 BX786452:BX786453 BX851988:BX851989 BX917524:BX917525 BX983060:BX983061 BV65556:BV65557 BV131092:BV131093 BV196628:BV196629 BV262164:BV262165 BV327700:BV327701 BV393236:BV393237 BV458772:BV458773 BV524308:BV524309 BV589844:BV589845 BV655380:BV655381 BV720916:BV720917 BV786452:BV786453 BV851988:BV851989 BV917524:BV917525 BV983060:BV983061 BX24:BX25 BV24:BV25 CE65556:CE65557 CE131092:CE131093 CE196628:CE196629 CE262164:CE262165 CE327700:CE327701 CE393236:CE393237 CE458772:CE458773 CE524308:CE524309 CE589844:CE589845 CE655380:CE655381 CE720916:CE720917 CE786452:CE786453 CE851988:CE851989 CE917524:CE917525 CE983060:CE983061 CC65556:CC65557 CC131092:CC131093 CC196628:CC196629 CC262164:CC262165 CC327700:CC327701 CC393236:CC393237 CC458772:CC458773 CC524308:CC524309 CC589844:CC589845 CC655380:CC655381 CC720916:CC720917 CC786452:CC786453 CC851988:CC851989 CC917524:CC917525 CC983060:CC983061 CE24:CE25 CC24:CC25"/>
    <dataValidation allowBlank="1" showInputMessage="1" showErrorMessage="1" prompt="Для выбора выполните двойной щелчок левой клавиши мыши по соответствующей ячейке." sqref="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U393236:U393237 U458772:U458773 MB65556:MB65557 VX65556:VX65557 AFT65556:AFT65557 APP65556:APP65557 AZL65556:AZL65557 BJH65556:BJH65557 BTD65556:BTD65557 CCZ65556:CCZ65557 CMV65556:CMV65557 CWR65556:CWR65557 DGN65556:DGN65557 DQJ65556:DQJ65557 EAF65556:EAF65557 EKB65556:EKB65557 ETX65556:ETX65557 FDT65556:FDT65557 FNP65556:FNP65557 FXL65556:FXL65557 GHH65556:GHH65557 GRD65556:GRD65557 HAZ65556:HAZ65557 HKV65556:HKV65557 HUR65556:HUR65557 IEN65556:IEN65557 IOJ65556:IOJ65557 IYF65556:IYF65557 JIB65556:JIB65557 JRX65556:JRX65557 KBT65556:KBT65557 KLP65556:KLP65557 KVL65556:KVL65557 LFH65556:LFH65557 LPD65556:LPD65557 LYZ65556:LYZ65557 MIV65556:MIV65557 MSR65556:MSR65557 NCN65556:NCN65557 NMJ65556:NMJ65557 NWF65556:NWF65557 OGB65556:OGB65557 OPX65556:OPX65557 OZT65556:OZT65557 PJP65556:PJP65557 PTL65556:PTL65557 QDH65556:QDH65557 QND65556:QND65557 QWZ65556:QWZ65557 RGV65556:RGV65557 RQR65556:RQR65557 SAN65556:SAN65557 SKJ65556:SKJ65557 SUF65556:SUF65557 TEB65556:TEB65557 TNX65556:TNX65557 TXT65556:TXT65557 UHP65556:UHP65557 URL65556:URL65557 VBH65556:VBH65557 VLD65556:VLD65557 VUZ65556:VUZ65557 WEV65556:WEV65557 WOR65556:WOR65557 WYN65556:WYN65557 U524308:U524309 MB131092:MB131093 VX131092:VX131093 AFT131092:AFT131093 APP131092:APP131093 AZL131092:AZL131093 BJH131092:BJH131093 BTD131092:BTD131093 CCZ131092:CCZ131093 CMV131092:CMV131093 CWR131092:CWR131093 DGN131092:DGN131093 DQJ131092:DQJ131093 EAF131092:EAF131093 EKB131092:EKB131093 ETX131092:ETX131093 FDT131092:FDT131093 FNP131092:FNP131093 FXL131092:FXL131093 GHH131092:GHH131093 GRD131092:GRD131093 HAZ131092:HAZ131093 HKV131092:HKV131093 HUR131092:HUR131093 IEN131092:IEN131093 IOJ131092:IOJ131093 IYF131092:IYF131093 JIB131092:JIB131093 JRX131092:JRX131093 KBT131092:KBT131093 KLP131092:KLP131093 KVL131092:KVL131093 LFH131092:LFH131093 LPD131092:LPD131093 LYZ131092:LYZ131093 MIV131092:MIV131093 MSR131092:MSR131093 NCN131092:NCN131093 NMJ131092:NMJ131093 NWF131092:NWF131093 OGB131092:OGB131093 OPX131092:OPX131093 OZT131092:OZT131093 PJP131092:PJP131093 PTL131092:PTL131093 QDH131092:QDH131093 QND131092:QND131093 QWZ131092:QWZ131093 RGV131092:RGV131093 RQR131092:RQR131093 SAN131092:SAN131093 SKJ131092:SKJ131093 SUF131092:SUF131093 TEB131092:TEB131093 TNX131092:TNX131093 TXT131092:TXT131093 UHP131092:UHP131093 URL131092:URL131093 VBH131092:VBH131093 VLD131092:VLD131093 VUZ131092:VUZ131093 WEV131092:WEV131093 WOR131092:WOR131093 WYN131092:WYN131093 U589844:U589845 MB196628:MB196629 VX196628:VX196629 AFT196628:AFT196629 APP196628:APP196629 AZL196628:AZL196629 BJH196628:BJH196629 BTD196628:BTD196629 CCZ196628:CCZ196629 CMV196628:CMV196629 CWR196628:CWR196629 DGN196628:DGN196629 DQJ196628:DQJ196629 EAF196628:EAF196629 EKB196628:EKB196629 ETX196628:ETX196629 FDT196628:FDT196629 FNP196628:FNP196629 FXL196628:FXL196629 GHH196628:GHH196629 GRD196628:GRD196629 HAZ196628:HAZ196629 HKV196628:HKV196629 HUR196628:HUR196629 IEN196628:IEN196629 IOJ196628:IOJ196629 IYF196628:IYF196629 JIB196628:JIB196629 JRX196628:JRX196629 KBT196628:KBT196629 KLP196628:KLP196629 KVL196628:KVL196629 LFH196628:LFH196629 LPD196628:LPD196629 LYZ196628:LYZ196629 MIV196628:MIV196629 MSR196628:MSR196629 NCN196628:NCN196629 NMJ196628:NMJ196629 NWF196628:NWF196629 OGB196628:OGB196629 OPX196628:OPX196629 OZT196628:OZT196629 PJP196628:PJP196629 PTL196628:PTL196629 QDH196628:QDH196629 QND196628:QND196629 QWZ196628:QWZ196629 RGV196628:RGV196629 RQR196628:RQR196629 SAN196628:SAN196629 SKJ196628:SKJ196629 SUF196628:SUF196629 TEB196628:TEB196629 TNX196628:TNX196629 TXT196628:TXT196629 UHP196628:UHP196629 URL196628:URL196629 VBH196628:VBH196629 VLD196628:VLD196629 VUZ196628:VUZ196629 WEV196628:WEV196629 WOR196628:WOR196629 WYN196628:WYN196629 U655380:U655381 MB262164:MB262165 VX262164:VX262165 AFT262164:AFT262165 APP262164:APP262165 AZL262164:AZL262165 BJH262164:BJH262165 BTD262164:BTD262165 CCZ262164:CCZ262165 CMV262164:CMV262165 CWR262164:CWR262165 DGN262164:DGN262165 DQJ262164:DQJ262165 EAF262164:EAF262165 EKB262164:EKB262165 ETX262164:ETX262165 FDT262164:FDT262165 FNP262164:FNP262165 FXL262164:FXL262165 GHH262164:GHH262165 GRD262164:GRD262165 HAZ262164:HAZ262165 HKV262164:HKV262165 HUR262164:HUR262165 IEN262164:IEN262165 IOJ262164:IOJ262165 IYF262164:IYF262165 JIB262164:JIB262165 JRX262164:JRX262165 KBT262164:KBT262165 KLP262164:KLP262165 KVL262164:KVL262165 LFH262164:LFH262165 LPD262164:LPD262165 LYZ262164:LYZ262165 MIV262164:MIV262165 MSR262164:MSR262165 NCN262164:NCN262165 NMJ262164:NMJ262165 NWF262164:NWF262165 OGB262164:OGB262165 OPX262164:OPX262165 OZT262164:OZT262165 PJP262164:PJP262165 PTL262164:PTL262165 QDH262164:QDH262165 QND262164:QND262165 QWZ262164:QWZ262165 RGV262164:RGV262165 RQR262164:RQR262165 SAN262164:SAN262165 SKJ262164:SKJ262165 SUF262164:SUF262165 TEB262164:TEB262165 TNX262164:TNX262165 TXT262164:TXT262165 UHP262164:UHP262165 URL262164:URL262165 VBH262164:VBH262165 VLD262164:VLD262165 VUZ262164:VUZ262165 WEV262164:WEV262165 WOR262164:WOR262165 WYN262164:WYN262165 U720916:U720917 MB327700:MB327701 VX327700:VX327701 AFT327700:AFT327701 APP327700:APP327701 AZL327700:AZL327701 BJH327700:BJH327701 BTD327700:BTD327701 CCZ327700:CCZ327701 CMV327700:CMV327701 CWR327700:CWR327701 DGN327700:DGN327701 DQJ327700:DQJ327701 EAF327700:EAF327701 EKB327700:EKB327701 ETX327700:ETX327701 FDT327700:FDT327701 FNP327700:FNP327701 FXL327700:FXL327701 GHH327700:GHH327701 GRD327700:GRD327701 HAZ327700:HAZ327701 HKV327700:HKV327701 HUR327700:HUR327701 IEN327700:IEN327701 IOJ327700:IOJ327701 IYF327700:IYF327701 JIB327700:JIB327701 JRX327700:JRX327701 KBT327700:KBT327701 KLP327700:KLP327701 KVL327700:KVL327701 LFH327700:LFH327701 LPD327700:LPD327701 LYZ327700:LYZ327701 MIV327700:MIV327701 MSR327700:MSR327701 NCN327700:NCN327701 NMJ327700:NMJ327701 NWF327700:NWF327701 OGB327700:OGB327701 OPX327700:OPX327701 OZT327700:OZT327701 PJP327700:PJP327701 PTL327700:PTL327701 QDH327700:QDH327701 QND327700:QND327701 QWZ327700:QWZ327701 RGV327700:RGV327701 RQR327700:RQR327701 SAN327700:SAN327701 SKJ327700:SKJ327701 SUF327700:SUF327701 TEB327700:TEB327701 TNX327700:TNX327701 TXT327700:TXT327701 UHP327700:UHP327701 URL327700:URL327701 VBH327700:VBH327701 VLD327700:VLD327701 VUZ327700:VUZ327701 WEV327700:WEV327701 WOR327700:WOR327701 WYN327700:WYN327701 U786452:U786453 MB393236:MB393237 VX393236:VX393237 AFT393236:AFT393237 APP393236:APP393237 AZL393236:AZL393237 BJH393236:BJH393237 BTD393236:BTD393237 CCZ393236:CCZ393237 CMV393236:CMV393237 CWR393236:CWR393237 DGN393236:DGN393237 DQJ393236:DQJ393237 EAF393236:EAF393237 EKB393236:EKB393237 ETX393236:ETX393237 FDT393236:FDT393237 FNP393236:FNP393237 FXL393236:FXL393237 GHH393236:GHH393237 GRD393236:GRD393237 HAZ393236:HAZ393237 HKV393236:HKV393237 HUR393236:HUR393237 IEN393236:IEN393237 IOJ393236:IOJ393237 IYF393236:IYF393237 JIB393236:JIB393237 JRX393236:JRX393237 KBT393236:KBT393237 KLP393236:KLP393237 KVL393236:KVL393237 LFH393236:LFH393237 LPD393236:LPD393237 LYZ393236:LYZ393237 MIV393236:MIV393237 MSR393236:MSR393237 NCN393236:NCN393237 NMJ393236:NMJ393237 NWF393236:NWF393237 OGB393236:OGB393237 OPX393236:OPX393237 OZT393236:OZT393237 PJP393236:PJP393237 PTL393236:PTL393237 QDH393236:QDH393237 QND393236:QND393237 QWZ393236:QWZ393237 RGV393236:RGV393237 RQR393236:RQR393237 SAN393236:SAN393237 SKJ393236:SKJ393237 SUF393236:SUF393237 TEB393236:TEB393237 TNX393236:TNX393237 TXT393236:TXT393237 UHP393236:UHP393237 URL393236:URL393237 VBH393236:VBH393237 VLD393236:VLD393237 VUZ393236:VUZ393237 WEV393236:WEV393237 WOR393236:WOR393237 WYN393236:WYN393237 U851988:U851989 MB458772:MB458773 VX458772:VX458773 AFT458772:AFT458773 APP458772:APP458773 AZL458772:AZL458773 BJH458772:BJH458773 BTD458772:BTD458773 CCZ458772:CCZ458773 CMV458772:CMV458773 CWR458772:CWR458773 DGN458772:DGN458773 DQJ458772:DQJ458773 EAF458772:EAF458773 EKB458772:EKB458773 ETX458772:ETX458773 FDT458772:FDT458773 FNP458772:FNP458773 FXL458772:FXL458773 GHH458772:GHH458773 GRD458772:GRD458773 HAZ458772:HAZ458773 HKV458772:HKV458773 HUR458772:HUR458773 IEN458772:IEN458773 IOJ458772:IOJ458773 IYF458772:IYF458773 JIB458772:JIB458773 JRX458772:JRX458773 KBT458772:KBT458773 KLP458772:KLP458773 KVL458772:KVL458773 LFH458772:LFH458773 LPD458772:LPD458773 LYZ458772:LYZ458773 MIV458772:MIV458773 MSR458772:MSR458773 NCN458772:NCN458773 NMJ458772:NMJ458773 NWF458772:NWF458773 OGB458772:OGB458773 OPX458772:OPX458773 OZT458772:OZT458773 PJP458772:PJP458773 PTL458772:PTL458773 QDH458772:QDH458773 QND458772:QND458773 QWZ458772:QWZ458773 RGV458772:RGV458773 RQR458772:RQR458773 SAN458772:SAN458773 SKJ458772:SKJ458773 SUF458772:SUF458773 TEB458772:TEB458773 TNX458772:TNX458773 TXT458772:TXT458773 UHP458772:UHP458773 URL458772:URL458773 VBH458772:VBH458773 VLD458772:VLD458773 VUZ458772:VUZ458773 WEV458772:WEV458773 WOR458772:WOR458773 WYN458772:WYN458773 U917524:U917525 MB524308:MB524309 VX524308:VX524309 AFT524308:AFT524309 APP524308:APP524309 AZL524308:AZL524309 BJH524308:BJH524309 BTD524308:BTD524309 CCZ524308:CCZ524309 CMV524308:CMV524309 CWR524308:CWR524309 DGN524308:DGN524309 DQJ524308:DQJ524309 EAF524308:EAF524309 EKB524308:EKB524309 ETX524308:ETX524309 FDT524308:FDT524309 FNP524308:FNP524309 FXL524308:FXL524309 GHH524308:GHH524309 GRD524308:GRD524309 HAZ524308:HAZ524309 HKV524308:HKV524309 HUR524308:HUR524309 IEN524308:IEN524309 IOJ524308:IOJ524309 IYF524308:IYF524309 JIB524308:JIB524309 JRX524308:JRX524309 KBT524308:KBT524309 KLP524308:KLP524309 KVL524308:KVL524309 LFH524308:LFH524309 LPD524308:LPD524309 LYZ524308:LYZ524309 MIV524308:MIV524309 MSR524308:MSR524309 NCN524308:NCN524309 NMJ524308:NMJ524309 NWF524308:NWF524309 OGB524308:OGB524309 OPX524308:OPX524309 OZT524308:OZT524309 PJP524308:PJP524309 PTL524308:PTL524309 QDH524308:QDH524309 QND524308:QND524309 QWZ524308:QWZ524309 RGV524308:RGV524309 RQR524308:RQR524309 SAN524308:SAN524309 SKJ524308:SKJ524309 SUF524308:SUF524309 TEB524308:TEB524309 TNX524308:TNX524309 TXT524308:TXT524309 UHP524308:UHP524309 URL524308:URL524309 VBH524308:VBH524309 VLD524308:VLD524309 VUZ524308:VUZ524309 WEV524308:WEV524309 WOR524308:WOR524309 WYN524308:WYN524309 U983060:U983061 MB589844:MB589845 VX589844:VX589845 AFT589844:AFT589845 APP589844:APP589845 AZL589844:AZL589845 BJH589844:BJH589845 BTD589844:BTD589845 CCZ589844:CCZ589845 CMV589844:CMV589845 CWR589844:CWR589845 DGN589844:DGN589845 DQJ589844:DQJ589845 EAF589844:EAF589845 EKB589844:EKB589845 ETX589844:ETX589845 FDT589844:FDT589845 FNP589844:FNP589845 FXL589844:FXL589845 GHH589844:GHH589845 GRD589844:GRD589845 HAZ589844:HAZ589845 HKV589844:HKV589845 HUR589844:HUR589845 IEN589844:IEN589845 IOJ589844:IOJ589845 IYF589844:IYF589845 JIB589844:JIB589845 JRX589844:JRX589845 KBT589844:KBT589845 KLP589844:KLP589845 KVL589844:KVL589845 LFH589844:LFH589845 LPD589844:LPD589845 LYZ589844:LYZ589845 MIV589844:MIV589845 MSR589844:MSR589845 NCN589844:NCN589845 NMJ589844:NMJ589845 NWF589844:NWF589845 OGB589844:OGB589845 OPX589844:OPX589845 OZT589844:OZT589845 PJP589844:PJP589845 PTL589844:PTL589845 QDH589844:QDH589845 QND589844:QND589845 QWZ589844:QWZ589845 RGV589844:RGV589845 RQR589844:RQR589845 SAN589844:SAN589845 SKJ589844:SKJ589845 SUF589844:SUF589845 TEB589844:TEB589845 TNX589844:TNX589845 TXT589844:TXT589845 UHP589844:UHP589845 URL589844:URL589845 VBH589844:VBH589845 VLD589844:VLD589845 VUZ589844:VUZ589845 WEV589844:WEV589845 WOR589844:WOR589845 WYN589844:WYN589845 U65556:U65557 MB655380:MB655381 VX655380:VX655381 AFT655380:AFT655381 APP655380:APP655381 AZL655380:AZL655381 BJH655380:BJH655381 BTD655380:BTD655381 CCZ655380:CCZ655381 CMV655380:CMV655381 CWR655380:CWR655381 DGN655380:DGN655381 DQJ655380:DQJ655381 EAF655380:EAF655381 EKB655380:EKB655381 ETX655380:ETX655381 FDT655380:FDT655381 FNP655380:FNP655381 FXL655380:FXL655381 GHH655380:GHH655381 GRD655380:GRD655381 HAZ655380:HAZ655381 HKV655380:HKV655381 HUR655380:HUR655381 IEN655380:IEN655381 IOJ655380:IOJ655381 IYF655380:IYF655381 JIB655380:JIB655381 JRX655380:JRX655381 KBT655380:KBT655381 KLP655380:KLP655381 KVL655380:KVL655381 LFH655380:LFH655381 LPD655380:LPD655381 LYZ655380:LYZ655381 MIV655380:MIV655381 MSR655380:MSR655381 NCN655380:NCN655381 NMJ655380:NMJ655381 NWF655380:NWF655381 OGB655380:OGB655381 OPX655380:OPX655381 OZT655380:OZT655381 PJP655380:PJP655381 PTL655380:PTL655381 QDH655380:QDH655381 QND655380:QND655381 QWZ655380:QWZ655381 RGV655380:RGV655381 RQR655380:RQR655381 SAN655380:SAN655381 SKJ655380:SKJ655381 SUF655380:SUF655381 TEB655380:TEB655381 TNX655380:TNX655381 TXT655380:TXT655381 UHP655380:UHP655381 URL655380:URL655381 VBH655380:VBH655381 VLD655380:VLD655381 VUZ655380:VUZ655381 WEV655380:WEV655381 WOR655380:WOR655381 WYN655380:WYN655381 U131092:U131093 MB720916:MB720917 VX720916:VX720917 AFT720916:AFT720917 APP720916:APP720917 AZL720916:AZL720917 BJH720916:BJH720917 BTD720916:BTD720917 CCZ720916:CCZ720917 CMV720916:CMV720917 CWR720916:CWR720917 DGN720916:DGN720917 DQJ720916:DQJ720917 EAF720916:EAF720917 EKB720916:EKB720917 ETX720916:ETX720917 FDT720916:FDT720917 FNP720916:FNP720917 FXL720916:FXL720917 GHH720916:GHH720917 GRD720916:GRD720917 HAZ720916:HAZ720917 HKV720916:HKV720917 HUR720916:HUR720917 IEN720916:IEN720917 IOJ720916:IOJ720917 IYF720916:IYF720917 JIB720916:JIB720917 JRX720916:JRX720917 KBT720916:KBT720917 KLP720916:KLP720917 KVL720916:KVL720917 LFH720916:LFH720917 LPD720916:LPD720917 LYZ720916:LYZ720917 MIV720916:MIV720917 MSR720916:MSR720917 NCN720916:NCN720917 NMJ720916:NMJ720917 NWF720916:NWF720917 OGB720916:OGB720917 OPX720916:OPX720917 OZT720916:OZT720917 PJP720916:PJP720917 PTL720916:PTL720917 QDH720916:QDH720917 QND720916:QND720917 QWZ720916:QWZ720917 RGV720916:RGV720917 RQR720916:RQR720917 SAN720916:SAN720917 SKJ720916:SKJ720917 SUF720916:SUF720917 TEB720916:TEB720917 TNX720916:TNX720917 TXT720916:TXT720917 UHP720916:UHP720917 URL720916:URL720917 VBH720916:VBH720917 VLD720916:VLD720917 VUZ720916:VUZ720917 WEV720916:WEV720917 WOR720916:WOR720917 WYN720916:WYN720917 U196628:U196629 MB786452:MB786453 VX786452:VX786453 AFT786452:AFT786453 APP786452:APP786453 AZL786452:AZL786453 BJH786452:BJH786453 BTD786452:BTD786453 CCZ786452:CCZ786453 CMV786452:CMV786453 CWR786452:CWR786453 DGN786452:DGN786453 DQJ786452:DQJ786453 EAF786452:EAF786453 EKB786452:EKB786453 ETX786452:ETX786453 FDT786452:FDT786453 FNP786452:FNP786453 FXL786452:FXL786453 GHH786452:GHH786453 GRD786452:GRD786453 HAZ786452:HAZ786453 HKV786452:HKV786453 HUR786452:HUR786453 IEN786452:IEN786453 IOJ786452:IOJ786453 IYF786452:IYF786453 JIB786452:JIB786453 JRX786452:JRX786453 KBT786452:KBT786453 KLP786452:KLP786453 KVL786452:KVL786453 LFH786452:LFH786453 LPD786452:LPD786453 LYZ786452:LYZ786453 MIV786452:MIV786453 MSR786452:MSR786453 NCN786452:NCN786453 NMJ786452:NMJ786453 NWF786452:NWF786453 OGB786452:OGB786453 OPX786452:OPX786453 OZT786452:OZT786453 PJP786452:PJP786453 PTL786452:PTL786453 QDH786452:QDH786453 QND786452:QND786453 QWZ786452:QWZ786453 RGV786452:RGV786453 RQR786452:RQR786453 SAN786452:SAN786453 SKJ786452:SKJ786453 SUF786452:SUF786453 TEB786452:TEB786453 TNX786452:TNX786453 TXT786452:TXT786453 UHP786452:UHP786453 URL786452:URL786453 VBH786452:VBH786453 VLD786452:VLD786453 VUZ786452:VUZ786453 WEV786452:WEV786453 WOR786452:WOR786453 WYN786452:WYN786453 U24:U25 MB851988:MB851989 VX851988:VX851989 AFT851988:AFT851989 APP851988:APP851989 AZL851988:AZL851989 BJH851988:BJH851989 BTD851988:BTD851989 CCZ851988:CCZ851989 CMV851988:CMV851989 CWR851988:CWR851989 DGN851988:DGN851989 DQJ851988:DQJ851989 EAF851988:EAF851989 EKB851988:EKB851989 ETX851988:ETX851989 FDT851988:FDT851989 FNP851988:FNP851989 FXL851988:FXL851989 GHH851988:GHH851989 GRD851988:GRD851989 HAZ851988:HAZ851989 HKV851988:HKV851989 HUR851988:HUR851989 IEN851988:IEN851989 IOJ851988:IOJ851989 IYF851988:IYF851989 JIB851988:JIB851989 JRX851988:JRX851989 KBT851988:KBT851989 KLP851988:KLP851989 KVL851988:KVL851989 LFH851988:LFH851989 LPD851988:LPD851989 LYZ851988:LYZ851989 MIV851988:MIV851989 MSR851988:MSR851989 NCN851988:NCN851989 NMJ851988:NMJ851989 NWF851988:NWF851989 OGB851988:OGB851989 OPX851988:OPX851989 OZT851988:OZT851989 PJP851988:PJP851989 PTL851988:PTL851989 QDH851988:QDH851989 QND851988:QND851989 QWZ851988:QWZ851989 RGV851988:RGV851989 RQR851988:RQR851989 SAN851988:SAN851989 SKJ851988:SKJ851989 SUF851988:SUF851989 TEB851988:TEB851989 TNX851988:TNX851989 TXT851988:TXT851989 UHP851988:UHP851989 URL851988:URL851989 VBH851988:VBH851989 VLD851988:VLD851989 VUZ851988:VUZ851989 WEV851988:WEV851989 WOR851988:WOR851989 WYN851988:WYN851989 MB917524:MB917525 VX917524:VX917525 AFT917524:AFT917525 APP917524:APP917525 AZL917524:AZL917525 BJH917524:BJH917525 BTD917524:BTD917525 CCZ917524:CCZ917525 CMV917524:CMV917525 CWR917524:CWR917525 DGN917524:DGN917525 DQJ917524:DQJ917525 EAF917524:EAF917525 EKB917524:EKB917525 ETX917524:ETX917525 FDT917524:FDT917525 FNP917524:FNP917525 FXL917524:FXL917525 GHH917524:GHH917525 GRD917524:GRD917525 HAZ917524:HAZ917525 HKV917524:HKV917525 HUR917524:HUR917525 IEN917524:IEN917525 IOJ917524:IOJ917525 IYF917524:IYF917525 JIB917524:JIB917525 JRX917524:JRX917525 KBT917524:KBT917525 KLP917524:KLP917525 KVL917524:KVL917525 LFH917524:LFH917525 LPD917524:LPD917525 LYZ917524:LYZ917525 MIV917524:MIV917525 MSR917524:MSR917525 NCN917524:NCN917525 NMJ917524:NMJ917525 NWF917524:NWF917525 OGB917524:OGB917525 OPX917524:OPX917525 OZT917524:OZT917525 PJP917524:PJP917525 PTL917524:PTL917525 QDH917524:QDH917525 QND917524:QND917525 QWZ917524:QWZ917525 RGV917524:RGV917525 RQR917524:RQR917525 SAN917524:SAN917525 SKJ917524:SKJ917525 SUF917524:SUF917525 TEB917524:TEB917525 TNX917524:TNX917525 TXT917524:TXT917525 UHP917524:UHP917525 URL917524:URL917525 VBH917524:VBH917525 VLD917524:VLD917525 VUZ917524:VUZ917525 WEV917524:WEV917525 WOR917524:WOR917525 WYN917524:WYN917525 WYN983060:WYN983061 MB983060:MB983061 VX983060:VX983061 AFT983060:AFT983061 APP983060:APP983061 AZL983060:AZL983061 BJH983060:BJH983061 BTD983060:BTD983061 CCZ983060:CCZ983061 CMV983060:CMV983061 CWR983060:CWR983061 DGN983060:DGN983061 DQJ983060:DQJ983061 EAF983060:EAF983061 EKB983060:EKB983061 ETX983060:ETX983061 FDT983060:FDT983061 FNP983060:FNP983061 FXL983060:FXL983061 GHH983060:GHH983061 GRD983060:GRD983061 HAZ983060:HAZ983061 HKV983060:HKV983061 HUR983060:HUR983061 IEN983060:IEN983061 IOJ983060:IOJ983061 IYF983060:IYF983061 JIB983060:JIB983061 JRX983060:JRX983061 KBT983060:KBT983061 KLP983060:KLP983061 KVL983060:KVL983061 LFH983060:LFH983061 LPD983060:LPD983061 LYZ983060:LYZ983061 MIV983060:MIV983061 MSR983060:MSR983061 NCN983060:NCN983061 NMJ983060:NMJ983061 NWF983060:NWF983061 OGB983060:OGB983061 OPX983060:OPX983061 OZT983060:OZT983061 PJP983060:PJP983061 PTL983060:PTL983061 QDH983060:QDH983061 QND983060:QND983061 QWZ983060:QWZ983061 RGV983060:RGV983061 RQR983060:RQR983061 SAN983060:SAN983061 SKJ983060:SKJ983061 SUF983060:SUF983061 TEB983060:TEB983061 TNX983060:TNX983061 TXT983060:TXT983061 UHP983060:UHP983061 URL983060:URL983061 VBH983060:VBH983061 VLD983060:VLD983061 VUZ983060:VUZ983061 WEV983060:WEV983061 WOR983060:WOR983061 U262164:U262165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WYL24:WYL25 MB24:MB25 VX24:VX25 AFT24:AFT25 APP24:APP25 AZL24:AZL25 BJH24:BJH25 BTD24:BTD25 CCZ24:CCZ25 CMV24:CMV25 CWR24:CWR25 DGN24:DGN25 DQJ24:DQJ25 EAF24:EAF25 EKB24:EKB25 ETX24:ETX25 FDT24:FDT25 FNP24:FNP25 FXL24:FXL25 GHH24:GHH25 GRD24:GRD25 HAZ24:HAZ25 HKV24:HKV25 HUR24:HUR25 IEN24:IEN25 IOJ24:IOJ25 IYF24:IYF25 JIB24:JIB25 JRX24:JRX25 KBT24:KBT25 KLP24:KLP25 KVL24:KVL25 LFH24:LFH25 LPD24:LPD25 LYZ24:LYZ25 MIV24:MIV25 MSR24:MSR25 NCN24:NCN25 NMJ24:NMJ25 NWF24:NWF25 OGB24:OGB25 OPX24:OPX25 OZT24:OZT25 PJP24:PJP25 PTL24:PTL25 QDH24:QDH25 QND24:QND25 QWZ24:QWZ25 RGV24:RGV25 RQR24:RQR25 SAN24:SAN25 SKJ24:SKJ25 SUF24:SUF25 TEB24:TEB25 TNX24:TNX25 TXT24:TXT25 UHP24:UHP25 URL24:URL25 VBH24:VBH25 VLD24:VLD25 VUZ24:VUZ25 WEV24:WEV25 WOR24:WOR25 WYN24:WYN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458772:BR458773 BR524308:BR524309 BR589844:BR589845 BR655380:BR655381 BR720916:BR720917 BR786452:BR786453 BR851988:BR851989 BR917524:BR917525 BR983060:BR983061 BR65556:BR65557 BR131092:BR131093 BR196628:BR196629 BR327700:BR327701 BR262164:BR262165 BR24:BR25 BP24:BP25 BR393236:BR393237 BW65556:BW65557 BW131092:BW131093 BW196628:BW196629 BW262164:BW262165 BW327700:BW327701 BW393236:BW393237 BW458772:BW458773 BW524308:BW524309 BW589844:BW589845 BW655380:BW655381 BW720916:BW720917 BW786452:BW786453 BW851988:BW851989 BW917524:BW917525 BW983060:BW983061 BY458772:BY458773 BY524308:BY524309 BY589844:BY589845 BY655380:BY655381 BY720916:BY720917 BY786452:BY786453 BY851988:BY851989 BY917524:BY917525 BY983060:BY983061 BY65556:BY65557 BY131092:BY131093 BY196628:BY196629 BY327700:BY327701 BY262164:BY262165 BY24:BY25 BW24:BW25 BY393236:BY393237 CD65556:CD65557 CD131092:CD131093 CD196628:CD196629 CD262164:CD262165 CD327700:CD327701 CD393236:CD393237 CD458772:CD458773 CD524308:CD524309 CD589844:CD589845 CD655380:CD655381 CD720916:CD720917 CD786452:CD786453 CD851988:CD851989 CD917524:CD917525 CD983060:CD983061 CF393236:CF393237 CF458772:CF458773 CF524308:CF524309 CF589844:CF589845 CF655380:CF655381 CF720916:CF720917 CF786452:CF786453 CF851988:CF851989 CF917524:CF917525 CF983060:CF983061 CF65556:CF65557 CF131092:CF131093 CF196628:CF196629 CF327700:CF327701 CF262164:CF262165 CF24:CF25 CD24:CD25"/>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68</v>
      </c>
    </row>
    <row r="2" spans="1:20" ht="22.5">
      <c r="F2" s="1211" t="s">
        <v>490</v>
      </c>
      <c r="G2" s="1212"/>
      <c r="H2" s="1213"/>
      <c r="I2" s="634"/>
    </row>
    <row r="3" spans="1:20" ht="3" customHeight="1"/>
    <row r="4" spans="1:20" s="564" customFormat="1" ht="11.25">
      <c r="A4" s="584"/>
      <c r="B4" s="584"/>
      <c r="C4" s="584"/>
      <c r="D4" s="584"/>
      <c r="F4" s="1169" t="s">
        <v>453</v>
      </c>
      <c r="G4" s="1169"/>
      <c r="H4" s="1169"/>
      <c r="I4" s="1214"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4"/>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14.06.2019</v>
      </c>
      <c r="I7" s="575" t="s">
        <v>492</v>
      </c>
      <c r="J7" s="609"/>
      <c r="K7" s="584"/>
      <c r="L7" s="584"/>
      <c r="M7" s="584"/>
      <c r="N7" s="584"/>
      <c r="O7" s="584"/>
      <c r="P7" s="584"/>
      <c r="Q7" s="584"/>
      <c r="R7" s="584"/>
      <c r="S7" s="584"/>
      <c r="T7" s="584"/>
    </row>
    <row r="8" spans="1:20" s="564" customFormat="1" ht="45">
      <c r="A8" s="1215">
        <v>1</v>
      </c>
      <c r="B8" s="584"/>
      <c r="C8" s="584"/>
      <c r="D8" s="584"/>
      <c r="F8" s="610" t="str">
        <f>"2." &amp;mergeValue(A8)</f>
        <v>2.1</v>
      </c>
      <c r="G8" s="626" t="s">
        <v>493</v>
      </c>
      <c r="H8" s="598"/>
      <c r="I8" s="575" t="s">
        <v>589</v>
      </c>
      <c r="J8" s="609"/>
      <c r="K8" s="584"/>
      <c r="L8" s="584"/>
      <c r="M8" s="584"/>
      <c r="N8" s="584"/>
      <c r="O8" s="584"/>
      <c r="P8" s="584"/>
      <c r="Q8" s="584"/>
      <c r="R8" s="584"/>
      <c r="S8" s="584"/>
      <c r="T8" s="584"/>
    </row>
    <row r="9" spans="1:20" s="564" customFormat="1" ht="22.5">
      <c r="A9" s="1215"/>
      <c r="B9" s="584"/>
      <c r="C9" s="584"/>
      <c r="D9" s="584"/>
      <c r="F9" s="610" t="str">
        <f>"3." &amp;mergeValue(A9)</f>
        <v>3.1</v>
      </c>
      <c r="G9" s="626" t="s">
        <v>494</v>
      </c>
      <c r="H9" s="598"/>
      <c r="I9" s="575" t="s">
        <v>587</v>
      </c>
      <c r="J9" s="609"/>
      <c r="K9" s="584"/>
      <c r="L9" s="584"/>
      <c r="M9" s="584"/>
      <c r="N9" s="584"/>
      <c r="O9" s="584"/>
      <c r="P9" s="584"/>
      <c r="Q9" s="584"/>
      <c r="R9" s="584"/>
      <c r="S9" s="584"/>
      <c r="T9" s="584"/>
    </row>
    <row r="10" spans="1:20" s="564" customFormat="1" ht="22.5">
      <c r="A10" s="1215"/>
      <c r="B10" s="584"/>
      <c r="C10" s="584"/>
      <c r="D10" s="584"/>
      <c r="F10" s="610" t="str">
        <f>"4."&amp;mergeValue(A10)</f>
        <v>4.1</v>
      </c>
      <c r="G10" s="626" t="s">
        <v>495</v>
      </c>
      <c r="H10" s="599" t="s">
        <v>457</v>
      </c>
      <c r="I10" s="575"/>
      <c r="J10" s="609"/>
      <c r="K10" s="584"/>
      <c r="L10" s="584"/>
      <c r="M10" s="584"/>
      <c r="N10" s="584"/>
      <c r="O10" s="584"/>
      <c r="P10" s="584"/>
      <c r="Q10" s="584"/>
      <c r="R10" s="584"/>
      <c r="S10" s="584"/>
      <c r="T10" s="584"/>
    </row>
    <row r="11" spans="1:20" s="564" customFormat="1" ht="18.75">
      <c r="A11" s="1215"/>
      <c r="B11" s="1215">
        <v>1</v>
      </c>
      <c r="C11" s="617"/>
      <c r="D11" s="617"/>
      <c r="F11" s="610" t="str">
        <f>"4."&amp;mergeValue(A11) &amp;"."&amp;mergeValue(B11)</f>
        <v>4.1.1</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5"/>
      <c r="B12" s="1215"/>
      <c r="C12" s="1215">
        <v>1</v>
      </c>
      <c r="D12" s="617"/>
      <c r="F12" s="610" t="str">
        <f>"4."&amp;mergeValue(A12) &amp;"."&amp;mergeValue(B12)&amp;"."&amp;mergeValue(C12)</f>
        <v>4.1.1.1</v>
      </c>
      <c r="G12" s="616" t="s">
        <v>496</v>
      </c>
      <c r="H12" s="598"/>
      <c r="I12" s="575" t="s">
        <v>499</v>
      </c>
      <c r="J12" s="609"/>
      <c r="K12" s="584"/>
      <c r="L12" s="584"/>
      <c r="M12" s="584"/>
      <c r="N12" s="584"/>
      <c r="O12" s="584"/>
      <c r="P12" s="584"/>
      <c r="Q12" s="584"/>
      <c r="R12" s="584"/>
      <c r="S12" s="584"/>
      <c r="T12" s="584"/>
    </row>
    <row r="13" spans="1:20" s="564" customFormat="1" ht="39" customHeight="1">
      <c r="A13" s="1215"/>
      <c r="B13" s="1215"/>
      <c r="C13" s="1215"/>
      <c r="D13" s="617">
        <v>1</v>
      </c>
      <c r="F13" s="610" t="str">
        <f>"4."&amp;mergeValue(A13) &amp;"."&amp;mergeValue(B13)&amp;"."&amp;mergeValue(C13)&amp;"."&amp;mergeValue(D13)</f>
        <v>4.1.1.1.1</v>
      </c>
      <c r="G13" s="627" t="s">
        <v>497</v>
      </c>
      <c r="H13" s="598"/>
      <c r="I13" s="1216" t="s">
        <v>590</v>
      </c>
      <c r="J13" s="609"/>
      <c r="K13" s="584"/>
      <c r="L13" s="584"/>
      <c r="M13" s="584"/>
      <c r="N13" s="584"/>
      <c r="O13" s="584"/>
      <c r="P13" s="584"/>
      <c r="Q13" s="584"/>
      <c r="R13" s="584"/>
      <c r="S13" s="584"/>
      <c r="T13" s="584"/>
    </row>
    <row r="14" spans="1:20" s="564" customFormat="1" ht="18.75">
      <c r="A14" s="1215"/>
      <c r="B14" s="1215"/>
      <c r="C14" s="1215"/>
      <c r="D14" s="617"/>
      <c r="F14" s="613"/>
      <c r="G14" s="544" t="s">
        <v>4</v>
      </c>
      <c r="H14" s="618"/>
      <c r="I14" s="1216"/>
      <c r="J14" s="609"/>
      <c r="K14" s="584"/>
      <c r="L14" s="584"/>
      <c r="M14" s="584"/>
      <c r="N14" s="584"/>
      <c r="O14" s="584"/>
      <c r="P14" s="584"/>
      <c r="Q14" s="584"/>
      <c r="R14" s="584"/>
      <c r="S14" s="584"/>
      <c r="T14" s="584"/>
    </row>
    <row r="15" spans="1:20" s="564" customFormat="1" ht="18.75">
      <c r="A15" s="1215"/>
      <c r="B15" s="1215"/>
      <c r="C15" s="617"/>
      <c r="D15" s="617"/>
      <c r="F15" s="628"/>
      <c r="G15" s="571" t="s">
        <v>402</v>
      </c>
      <c r="H15" s="629"/>
      <c r="I15" s="630"/>
      <c r="J15" s="609"/>
      <c r="K15" s="584"/>
      <c r="L15" s="584"/>
      <c r="M15" s="584"/>
      <c r="N15" s="584"/>
      <c r="O15" s="584"/>
      <c r="P15" s="584"/>
      <c r="Q15" s="584"/>
      <c r="R15" s="584"/>
      <c r="S15" s="584"/>
      <c r="T15" s="584"/>
    </row>
    <row r="16" spans="1:20" s="564" customFormat="1" ht="18.75">
      <c r="A16" s="1215"/>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0" t="s">
        <v>592</v>
      </c>
      <c r="H19" s="1210"/>
      <c r="I19" s="588"/>
      <c r="J19" s="608"/>
      <c r="K19" s="608"/>
      <c r="L19" s="608"/>
      <c r="M19" s="608"/>
      <c r="N19" s="608"/>
      <c r="O19" s="608"/>
      <c r="P19" s="608"/>
      <c r="Q19" s="608"/>
      <c r="R19" s="608"/>
      <c r="S19" s="608"/>
      <c r="T19" s="60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1" hidden="1" customWidth="1"/>
    <col min="7" max="8" width="9.140625" style="478" hidden="1" customWidth="1"/>
    <col min="9" max="9" width="3.7109375" style="478" customWidth="1"/>
    <col min="10" max="11" width="3.7109375" style="477" customWidth="1"/>
    <col min="12" max="12" width="12.7109375" style="471" customWidth="1"/>
    <col min="13" max="13" width="44.7109375" style="471" customWidth="1"/>
    <col min="14" max="14" width="2.140625" style="471" hidden="1" customWidth="1"/>
    <col min="15" max="17" width="23.7109375" style="471" hidden="1" customWidth="1"/>
    <col min="18" max="18" width="11.7109375" style="471" customWidth="1"/>
    <col min="19" max="19" width="3.7109375" style="471" customWidth="1"/>
    <col min="20" max="20" width="11.7109375" style="471" customWidth="1"/>
    <col min="21" max="21" width="8.5703125" style="471" hidden="1" customWidth="1"/>
    <col min="22" max="22" width="4.7109375" style="471" customWidth="1"/>
    <col min="23" max="23" width="115.7109375" style="471" customWidth="1"/>
    <col min="24" max="26" width="10.5703125" style="494"/>
    <col min="27" max="27" width="10.140625" style="494" customWidth="1"/>
    <col min="28" max="34" width="10.5703125" style="494"/>
    <col min="35" max="256" width="10.5703125" style="471"/>
    <col min="257" max="264" width="0" style="471" hidden="1" customWidth="1"/>
    <col min="265" max="267" width="3.7109375" style="471" customWidth="1"/>
    <col min="268" max="268" width="12.7109375" style="471" customWidth="1"/>
    <col min="269" max="269" width="47.42578125" style="471" customWidth="1"/>
    <col min="270" max="273" width="0" style="471" hidden="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282" width="10.5703125" style="471"/>
    <col min="283" max="283" width="10.140625" style="471" customWidth="1"/>
    <col min="284" max="512" width="10.5703125" style="471"/>
    <col min="513" max="520" width="0" style="471" hidden="1" customWidth="1"/>
    <col min="521" max="523" width="3.7109375" style="471" customWidth="1"/>
    <col min="524" max="524" width="12.7109375" style="471" customWidth="1"/>
    <col min="525" max="525" width="47.42578125" style="471" customWidth="1"/>
    <col min="526" max="529" width="0" style="471" hidden="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538" width="10.5703125" style="471"/>
    <col min="539" max="539" width="10.140625" style="471" customWidth="1"/>
    <col min="540" max="768" width="10.5703125" style="471"/>
    <col min="769" max="776" width="0" style="471" hidden="1" customWidth="1"/>
    <col min="777" max="779" width="3.7109375" style="471" customWidth="1"/>
    <col min="780" max="780" width="12.7109375" style="471" customWidth="1"/>
    <col min="781" max="781" width="47.42578125" style="471" customWidth="1"/>
    <col min="782" max="785" width="0" style="471" hidden="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794" width="10.5703125" style="471"/>
    <col min="795" max="795" width="10.140625" style="471" customWidth="1"/>
    <col min="796" max="1024" width="10.5703125" style="471"/>
    <col min="1025" max="1032" width="0" style="471" hidden="1" customWidth="1"/>
    <col min="1033" max="1035" width="3.7109375" style="471" customWidth="1"/>
    <col min="1036" max="1036" width="12.7109375" style="471" customWidth="1"/>
    <col min="1037" max="1037" width="47.42578125" style="471" customWidth="1"/>
    <col min="1038" max="1041" width="0" style="471" hidden="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050" width="10.5703125" style="471"/>
    <col min="1051" max="1051" width="10.140625" style="471" customWidth="1"/>
    <col min="1052" max="1280" width="10.5703125" style="471"/>
    <col min="1281" max="1288" width="0" style="471" hidden="1" customWidth="1"/>
    <col min="1289" max="1291" width="3.7109375" style="471" customWidth="1"/>
    <col min="1292" max="1292" width="12.7109375" style="471" customWidth="1"/>
    <col min="1293" max="1293" width="47.42578125" style="471" customWidth="1"/>
    <col min="1294" max="1297" width="0" style="471" hidden="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306" width="10.5703125" style="471"/>
    <col min="1307" max="1307" width="10.140625" style="471" customWidth="1"/>
    <col min="1308" max="1536" width="10.5703125" style="471"/>
    <col min="1537" max="1544" width="0" style="471" hidden="1" customWidth="1"/>
    <col min="1545" max="1547" width="3.7109375" style="471" customWidth="1"/>
    <col min="1548" max="1548" width="12.7109375" style="471" customWidth="1"/>
    <col min="1549" max="1549" width="47.42578125" style="471" customWidth="1"/>
    <col min="1550" max="1553" width="0" style="471" hidden="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562" width="10.5703125" style="471"/>
    <col min="1563" max="1563" width="10.140625" style="471" customWidth="1"/>
    <col min="1564" max="1792" width="10.5703125" style="471"/>
    <col min="1793" max="1800" width="0" style="471" hidden="1" customWidth="1"/>
    <col min="1801" max="1803" width="3.7109375" style="471" customWidth="1"/>
    <col min="1804" max="1804" width="12.7109375" style="471" customWidth="1"/>
    <col min="1805" max="1805" width="47.42578125" style="471" customWidth="1"/>
    <col min="1806" max="1809" width="0" style="471" hidden="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1818" width="10.5703125" style="471"/>
    <col min="1819" max="1819" width="10.140625" style="471" customWidth="1"/>
    <col min="1820" max="2048" width="10.5703125" style="471"/>
    <col min="2049" max="2056" width="0" style="471" hidden="1" customWidth="1"/>
    <col min="2057" max="2059" width="3.7109375" style="471" customWidth="1"/>
    <col min="2060" max="2060" width="12.7109375" style="471" customWidth="1"/>
    <col min="2061" max="2061" width="47.42578125" style="471" customWidth="1"/>
    <col min="2062" max="2065" width="0" style="471" hidden="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074" width="10.5703125" style="471"/>
    <col min="2075" max="2075" width="10.140625" style="471" customWidth="1"/>
    <col min="2076" max="2304" width="10.5703125" style="471"/>
    <col min="2305" max="2312" width="0" style="471" hidden="1" customWidth="1"/>
    <col min="2313" max="2315" width="3.7109375" style="471" customWidth="1"/>
    <col min="2316" max="2316" width="12.7109375" style="471" customWidth="1"/>
    <col min="2317" max="2317" width="47.42578125" style="471" customWidth="1"/>
    <col min="2318" max="2321" width="0" style="471" hidden="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330" width="10.5703125" style="471"/>
    <col min="2331" max="2331" width="10.140625" style="471" customWidth="1"/>
    <col min="2332" max="2560" width="10.5703125" style="471"/>
    <col min="2561" max="2568" width="0" style="471" hidden="1" customWidth="1"/>
    <col min="2569" max="2571" width="3.7109375" style="471" customWidth="1"/>
    <col min="2572" max="2572" width="12.7109375" style="471" customWidth="1"/>
    <col min="2573" max="2573" width="47.42578125" style="471" customWidth="1"/>
    <col min="2574" max="2577" width="0" style="471" hidden="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586" width="10.5703125" style="471"/>
    <col min="2587" max="2587" width="10.140625" style="471" customWidth="1"/>
    <col min="2588" max="2816" width="10.5703125" style="471"/>
    <col min="2817" max="2824" width="0" style="471" hidden="1" customWidth="1"/>
    <col min="2825" max="2827" width="3.7109375" style="471" customWidth="1"/>
    <col min="2828" max="2828" width="12.7109375" style="471" customWidth="1"/>
    <col min="2829" max="2829" width="47.42578125" style="471" customWidth="1"/>
    <col min="2830" max="2833" width="0" style="471" hidden="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2842" width="10.5703125" style="471"/>
    <col min="2843" max="2843" width="10.140625" style="471" customWidth="1"/>
    <col min="2844" max="3072" width="10.5703125" style="471"/>
    <col min="3073" max="3080" width="0" style="471" hidden="1" customWidth="1"/>
    <col min="3081" max="3083" width="3.7109375" style="471" customWidth="1"/>
    <col min="3084" max="3084" width="12.7109375" style="471" customWidth="1"/>
    <col min="3085" max="3085" width="47.42578125" style="471" customWidth="1"/>
    <col min="3086" max="3089" width="0" style="471" hidden="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098" width="10.5703125" style="471"/>
    <col min="3099" max="3099" width="10.140625" style="471" customWidth="1"/>
    <col min="3100" max="3328" width="10.5703125" style="471"/>
    <col min="3329" max="3336" width="0" style="471" hidden="1" customWidth="1"/>
    <col min="3337" max="3339" width="3.7109375" style="471" customWidth="1"/>
    <col min="3340" max="3340" width="12.7109375" style="471" customWidth="1"/>
    <col min="3341" max="3341" width="47.42578125" style="471" customWidth="1"/>
    <col min="3342" max="3345" width="0" style="471" hidden="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354" width="10.5703125" style="471"/>
    <col min="3355" max="3355" width="10.140625" style="471" customWidth="1"/>
    <col min="3356" max="3584" width="10.5703125" style="471"/>
    <col min="3585" max="3592" width="0" style="471" hidden="1" customWidth="1"/>
    <col min="3593" max="3595" width="3.7109375" style="471" customWidth="1"/>
    <col min="3596" max="3596" width="12.7109375" style="471" customWidth="1"/>
    <col min="3597" max="3597" width="47.42578125" style="471" customWidth="1"/>
    <col min="3598" max="3601" width="0" style="471" hidden="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610" width="10.5703125" style="471"/>
    <col min="3611" max="3611" width="10.140625" style="471" customWidth="1"/>
    <col min="3612" max="3840" width="10.5703125" style="471"/>
    <col min="3841" max="3848" width="0" style="471" hidden="1" customWidth="1"/>
    <col min="3849" max="3851" width="3.7109375" style="471" customWidth="1"/>
    <col min="3852" max="3852" width="12.7109375" style="471" customWidth="1"/>
    <col min="3853" max="3853" width="47.42578125" style="471" customWidth="1"/>
    <col min="3854" max="3857" width="0" style="471" hidden="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3866" width="10.5703125" style="471"/>
    <col min="3867" max="3867" width="10.140625" style="471" customWidth="1"/>
    <col min="3868" max="4096" width="10.5703125" style="471"/>
    <col min="4097" max="4104" width="0" style="471" hidden="1" customWidth="1"/>
    <col min="4105" max="4107" width="3.7109375" style="471" customWidth="1"/>
    <col min="4108" max="4108" width="12.7109375" style="471" customWidth="1"/>
    <col min="4109" max="4109" width="47.42578125" style="471" customWidth="1"/>
    <col min="4110" max="4113" width="0" style="471" hidden="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122" width="10.5703125" style="471"/>
    <col min="4123" max="4123" width="10.140625" style="471" customWidth="1"/>
    <col min="4124" max="4352" width="10.5703125" style="471"/>
    <col min="4353" max="4360" width="0" style="471" hidden="1" customWidth="1"/>
    <col min="4361" max="4363" width="3.7109375" style="471" customWidth="1"/>
    <col min="4364" max="4364" width="12.7109375" style="471" customWidth="1"/>
    <col min="4365" max="4365" width="47.42578125" style="471" customWidth="1"/>
    <col min="4366" max="4369" width="0" style="471" hidden="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378" width="10.5703125" style="471"/>
    <col min="4379" max="4379" width="10.140625" style="471" customWidth="1"/>
    <col min="4380" max="4608" width="10.5703125" style="471"/>
    <col min="4609" max="4616" width="0" style="471" hidden="1" customWidth="1"/>
    <col min="4617" max="4619" width="3.7109375" style="471" customWidth="1"/>
    <col min="4620" max="4620" width="12.7109375" style="471" customWidth="1"/>
    <col min="4621" max="4621" width="47.42578125" style="471" customWidth="1"/>
    <col min="4622" max="4625" width="0" style="471" hidden="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634" width="10.5703125" style="471"/>
    <col min="4635" max="4635" width="10.140625" style="471" customWidth="1"/>
    <col min="4636" max="4864" width="10.5703125" style="471"/>
    <col min="4865" max="4872" width="0" style="471" hidden="1" customWidth="1"/>
    <col min="4873" max="4875" width="3.7109375" style="471" customWidth="1"/>
    <col min="4876" max="4876" width="12.7109375" style="471" customWidth="1"/>
    <col min="4877" max="4877" width="47.42578125" style="471" customWidth="1"/>
    <col min="4878" max="4881" width="0" style="471" hidden="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4890" width="10.5703125" style="471"/>
    <col min="4891" max="4891" width="10.140625" style="471" customWidth="1"/>
    <col min="4892" max="5120" width="10.5703125" style="471"/>
    <col min="5121" max="5128" width="0" style="471" hidden="1" customWidth="1"/>
    <col min="5129" max="5131" width="3.7109375" style="471" customWidth="1"/>
    <col min="5132" max="5132" width="12.7109375" style="471" customWidth="1"/>
    <col min="5133" max="5133" width="47.42578125" style="471" customWidth="1"/>
    <col min="5134" max="5137" width="0" style="471" hidden="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146" width="10.5703125" style="471"/>
    <col min="5147" max="5147" width="10.140625" style="471" customWidth="1"/>
    <col min="5148" max="5376" width="10.5703125" style="471"/>
    <col min="5377" max="5384" width="0" style="471" hidden="1" customWidth="1"/>
    <col min="5385" max="5387" width="3.7109375" style="471" customWidth="1"/>
    <col min="5388" max="5388" width="12.7109375" style="471" customWidth="1"/>
    <col min="5389" max="5389" width="47.42578125" style="471" customWidth="1"/>
    <col min="5390" max="5393" width="0" style="471" hidden="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402" width="10.5703125" style="471"/>
    <col min="5403" max="5403" width="10.140625" style="471" customWidth="1"/>
    <col min="5404" max="5632" width="10.5703125" style="471"/>
    <col min="5633" max="5640" width="0" style="471" hidden="1" customWidth="1"/>
    <col min="5641" max="5643" width="3.7109375" style="471" customWidth="1"/>
    <col min="5644" max="5644" width="12.7109375" style="471" customWidth="1"/>
    <col min="5645" max="5645" width="47.42578125" style="471" customWidth="1"/>
    <col min="5646" max="5649" width="0" style="471" hidden="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658" width="10.5703125" style="471"/>
    <col min="5659" max="5659" width="10.140625" style="471" customWidth="1"/>
    <col min="5660" max="5888" width="10.5703125" style="471"/>
    <col min="5889" max="5896" width="0" style="471" hidden="1" customWidth="1"/>
    <col min="5897" max="5899" width="3.7109375" style="471" customWidth="1"/>
    <col min="5900" max="5900" width="12.7109375" style="471" customWidth="1"/>
    <col min="5901" max="5901" width="47.42578125" style="471" customWidth="1"/>
    <col min="5902" max="5905" width="0" style="471" hidden="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5914" width="10.5703125" style="471"/>
    <col min="5915" max="5915" width="10.140625" style="471" customWidth="1"/>
    <col min="5916" max="6144" width="10.5703125" style="471"/>
    <col min="6145" max="6152" width="0" style="471" hidden="1" customWidth="1"/>
    <col min="6153" max="6155" width="3.7109375" style="471" customWidth="1"/>
    <col min="6156" max="6156" width="12.7109375" style="471" customWidth="1"/>
    <col min="6157" max="6157" width="47.42578125" style="471" customWidth="1"/>
    <col min="6158" max="6161" width="0" style="471" hidden="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170" width="10.5703125" style="471"/>
    <col min="6171" max="6171" width="10.140625" style="471" customWidth="1"/>
    <col min="6172" max="6400" width="10.5703125" style="471"/>
    <col min="6401" max="6408" width="0" style="471" hidden="1" customWidth="1"/>
    <col min="6409" max="6411" width="3.7109375" style="471" customWidth="1"/>
    <col min="6412" max="6412" width="12.7109375" style="471" customWidth="1"/>
    <col min="6413" max="6413" width="47.42578125" style="471" customWidth="1"/>
    <col min="6414" max="6417" width="0" style="471" hidden="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426" width="10.5703125" style="471"/>
    <col min="6427" max="6427" width="10.140625" style="471" customWidth="1"/>
    <col min="6428" max="6656" width="10.5703125" style="471"/>
    <col min="6657" max="6664" width="0" style="471" hidden="1" customWidth="1"/>
    <col min="6665" max="6667" width="3.7109375" style="471" customWidth="1"/>
    <col min="6668" max="6668" width="12.7109375" style="471" customWidth="1"/>
    <col min="6669" max="6669" width="47.42578125" style="471" customWidth="1"/>
    <col min="6670" max="6673" width="0" style="471" hidden="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682" width="10.5703125" style="471"/>
    <col min="6683" max="6683" width="10.140625" style="471" customWidth="1"/>
    <col min="6684" max="6912" width="10.5703125" style="471"/>
    <col min="6913" max="6920" width="0" style="471" hidden="1" customWidth="1"/>
    <col min="6921" max="6923" width="3.7109375" style="471" customWidth="1"/>
    <col min="6924" max="6924" width="12.7109375" style="471" customWidth="1"/>
    <col min="6925" max="6925" width="47.42578125" style="471" customWidth="1"/>
    <col min="6926" max="6929" width="0" style="471" hidden="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6938" width="10.5703125" style="471"/>
    <col min="6939" max="6939" width="10.140625" style="471" customWidth="1"/>
    <col min="6940" max="7168" width="10.5703125" style="471"/>
    <col min="7169" max="7176" width="0" style="471" hidden="1" customWidth="1"/>
    <col min="7177" max="7179" width="3.7109375" style="471" customWidth="1"/>
    <col min="7180" max="7180" width="12.7109375" style="471" customWidth="1"/>
    <col min="7181" max="7181" width="47.42578125" style="471" customWidth="1"/>
    <col min="7182" max="7185" width="0" style="471" hidden="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194" width="10.5703125" style="471"/>
    <col min="7195" max="7195" width="10.140625" style="471" customWidth="1"/>
    <col min="7196" max="7424" width="10.5703125" style="471"/>
    <col min="7425" max="7432" width="0" style="471" hidden="1" customWidth="1"/>
    <col min="7433" max="7435" width="3.7109375" style="471" customWidth="1"/>
    <col min="7436" max="7436" width="12.7109375" style="471" customWidth="1"/>
    <col min="7437" max="7437" width="47.42578125" style="471" customWidth="1"/>
    <col min="7438" max="7441" width="0" style="471" hidden="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450" width="10.5703125" style="471"/>
    <col min="7451" max="7451" width="10.140625" style="471" customWidth="1"/>
    <col min="7452" max="7680" width="10.5703125" style="471"/>
    <col min="7681" max="7688" width="0" style="471" hidden="1" customWidth="1"/>
    <col min="7689" max="7691" width="3.7109375" style="471" customWidth="1"/>
    <col min="7692" max="7692" width="12.7109375" style="471" customWidth="1"/>
    <col min="7693" max="7693" width="47.42578125" style="471" customWidth="1"/>
    <col min="7694" max="7697" width="0" style="471" hidden="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706" width="10.5703125" style="471"/>
    <col min="7707" max="7707" width="10.140625" style="471" customWidth="1"/>
    <col min="7708" max="7936" width="10.5703125" style="471"/>
    <col min="7937" max="7944" width="0" style="471" hidden="1" customWidth="1"/>
    <col min="7945" max="7947" width="3.7109375" style="471" customWidth="1"/>
    <col min="7948" max="7948" width="12.7109375" style="471" customWidth="1"/>
    <col min="7949" max="7949" width="47.42578125" style="471" customWidth="1"/>
    <col min="7950" max="7953" width="0" style="471" hidden="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7962" width="10.5703125" style="471"/>
    <col min="7963" max="7963" width="10.140625" style="471" customWidth="1"/>
    <col min="7964" max="8192" width="10.5703125" style="471"/>
    <col min="8193" max="8200" width="0" style="471" hidden="1" customWidth="1"/>
    <col min="8201" max="8203" width="3.7109375" style="471" customWidth="1"/>
    <col min="8204" max="8204" width="12.7109375" style="471" customWidth="1"/>
    <col min="8205" max="8205" width="47.42578125" style="471" customWidth="1"/>
    <col min="8206" max="8209" width="0" style="471" hidden="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218" width="10.5703125" style="471"/>
    <col min="8219" max="8219" width="10.140625" style="471" customWidth="1"/>
    <col min="8220" max="8448" width="10.5703125" style="471"/>
    <col min="8449" max="8456" width="0" style="471" hidden="1" customWidth="1"/>
    <col min="8457" max="8459" width="3.7109375" style="471" customWidth="1"/>
    <col min="8460" max="8460" width="12.7109375" style="471" customWidth="1"/>
    <col min="8461" max="8461" width="47.42578125" style="471" customWidth="1"/>
    <col min="8462" max="8465" width="0" style="471" hidden="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474" width="10.5703125" style="471"/>
    <col min="8475" max="8475" width="10.140625" style="471" customWidth="1"/>
    <col min="8476" max="8704" width="10.5703125" style="471"/>
    <col min="8705" max="8712" width="0" style="471" hidden="1" customWidth="1"/>
    <col min="8713" max="8715" width="3.7109375" style="471" customWidth="1"/>
    <col min="8716" max="8716" width="12.7109375" style="471" customWidth="1"/>
    <col min="8717" max="8717" width="47.42578125" style="471" customWidth="1"/>
    <col min="8718" max="8721" width="0" style="471" hidden="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730" width="10.5703125" style="471"/>
    <col min="8731" max="8731" width="10.140625" style="471" customWidth="1"/>
    <col min="8732" max="8960" width="10.5703125" style="471"/>
    <col min="8961" max="8968" width="0" style="471" hidden="1" customWidth="1"/>
    <col min="8969" max="8971" width="3.7109375" style="471" customWidth="1"/>
    <col min="8972" max="8972" width="12.7109375" style="471" customWidth="1"/>
    <col min="8973" max="8973" width="47.42578125" style="471" customWidth="1"/>
    <col min="8974" max="8977" width="0" style="471" hidden="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8986" width="10.5703125" style="471"/>
    <col min="8987" max="8987" width="10.140625" style="471" customWidth="1"/>
    <col min="8988" max="9216" width="10.5703125" style="471"/>
    <col min="9217" max="9224" width="0" style="471" hidden="1" customWidth="1"/>
    <col min="9225" max="9227" width="3.7109375" style="471" customWidth="1"/>
    <col min="9228" max="9228" width="12.7109375" style="471" customWidth="1"/>
    <col min="9229" max="9229" width="47.42578125" style="471" customWidth="1"/>
    <col min="9230" max="9233" width="0" style="471" hidden="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242" width="10.5703125" style="471"/>
    <col min="9243" max="9243" width="10.140625" style="471" customWidth="1"/>
    <col min="9244" max="9472" width="10.5703125" style="471"/>
    <col min="9473" max="9480" width="0" style="471" hidden="1" customWidth="1"/>
    <col min="9481" max="9483" width="3.7109375" style="471" customWidth="1"/>
    <col min="9484" max="9484" width="12.7109375" style="471" customWidth="1"/>
    <col min="9485" max="9485" width="47.42578125" style="471" customWidth="1"/>
    <col min="9486" max="9489" width="0" style="471" hidden="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498" width="10.5703125" style="471"/>
    <col min="9499" max="9499" width="10.140625" style="471" customWidth="1"/>
    <col min="9500" max="9728" width="10.5703125" style="471"/>
    <col min="9729" max="9736" width="0" style="471" hidden="1" customWidth="1"/>
    <col min="9737" max="9739" width="3.7109375" style="471" customWidth="1"/>
    <col min="9740" max="9740" width="12.7109375" style="471" customWidth="1"/>
    <col min="9741" max="9741" width="47.42578125" style="471" customWidth="1"/>
    <col min="9742" max="9745" width="0" style="471" hidden="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754" width="10.5703125" style="471"/>
    <col min="9755" max="9755" width="10.140625" style="471" customWidth="1"/>
    <col min="9756" max="9984" width="10.5703125" style="471"/>
    <col min="9985" max="9992" width="0" style="471" hidden="1" customWidth="1"/>
    <col min="9993" max="9995" width="3.7109375" style="471" customWidth="1"/>
    <col min="9996" max="9996" width="12.7109375" style="471" customWidth="1"/>
    <col min="9997" max="9997" width="47.42578125" style="471" customWidth="1"/>
    <col min="9998" max="10001" width="0" style="471" hidden="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010" width="10.5703125" style="471"/>
    <col min="10011" max="10011" width="10.140625" style="471" customWidth="1"/>
    <col min="10012" max="10240" width="10.5703125" style="471"/>
    <col min="10241" max="10248" width="0" style="471" hidden="1" customWidth="1"/>
    <col min="10249" max="10251" width="3.7109375" style="471" customWidth="1"/>
    <col min="10252" max="10252" width="12.7109375" style="471" customWidth="1"/>
    <col min="10253" max="10253" width="47.42578125" style="471" customWidth="1"/>
    <col min="10254" max="10257" width="0" style="471" hidden="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266" width="10.5703125" style="471"/>
    <col min="10267" max="10267" width="10.140625" style="471" customWidth="1"/>
    <col min="10268" max="10496" width="10.5703125" style="471"/>
    <col min="10497" max="10504" width="0" style="471" hidden="1" customWidth="1"/>
    <col min="10505" max="10507" width="3.7109375" style="471" customWidth="1"/>
    <col min="10508" max="10508" width="12.7109375" style="471" customWidth="1"/>
    <col min="10509" max="10509" width="47.42578125" style="471" customWidth="1"/>
    <col min="10510" max="10513" width="0" style="471" hidden="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522" width="10.5703125" style="471"/>
    <col min="10523" max="10523" width="10.140625" style="471" customWidth="1"/>
    <col min="10524" max="10752" width="10.5703125" style="471"/>
    <col min="10753" max="10760" width="0" style="471" hidden="1" customWidth="1"/>
    <col min="10761" max="10763" width="3.7109375" style="471" customWidth="1"/>
    <col min="10764" max="10764" width="12.7109375" style="471" customWidth="1"/>
    <col min="10765" max="10765" width="47.42578125" style="471" customWidth="1"/>
    <col min="10766" max="10769" width="0" style="471" hidden="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0778" width="10.5703125" style="471"/>
    <col min="10779" max="10779" width="10.140625" style="471" customWidth="1"/>
    <col min="10780" max="11008" width="10.5703125" style="471"/>
    <col min="11009" max="11016" width="0" style="471" hidden="1" customWidth="1"/>
    <col min="11017" max="11019" width="3.7109375" style="471" customWidth="1"/>
    <col min="11020" max="11020" width="12.7109375" style="471" customWidth="1"/>
    <col min="11021" max="11021" width="47.42578125" style="471" customWidth="1"/>
    <col min="11022" max="11025" width="0" style="471" hidden="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034" width="10.5703125" style="471"/>
    <col min="11035" max="11035" width="10.140625" style="471" customWidth="1"/>
    <col min="11036" max="11264" width="10.5703125" style="471"/>
    <col min="11265" max="11272" width="0" style="471" hidden="1" customWidth="1"/>
    <col min="11273" max="11275" width="3.7109375" style="471" customWidth="1"/>
    <col min="11276" max="11276" width="12.7109375" style="471" customWidth="1"/>
    <col min="11277" max="11277" width="47.42578125" style="471" customWidth="1"/>
    <col min="11278" max="11281" width="0" style="471" hidden="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290" width="10.5703125" style="471"/>
    <col min="11291" max="11291" width="10.140625" style="471" customWidth="1"/>
    <col min="11292" max="11520" width="10.5703125" style="471"/>
    <col min="11521" max="11528" width="0" style="471" hidden="1" customWidth="1"/>
    <col min="11529" max="11531" width="3.7109375" style="471" customWidth="1"/>
    <col min="11532" max="11532" width="12.7109375" style="471" customWidth="1"/>
    <col min="11533" max="11533" width="47.42578125" style="471" customWidth="1"/>
    <col min="11534" max="11537" width="0" style="471" hidden="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546" width="10.5703125" style="471"/>
    <col min="11547" max="11547" width="10.140625" style="471" customWidth="1"/>
    <col min="11548" max="11776" width="10.5703125" style="471"/>
    <col min="11777" max="11784" width="0" style="471" hidden="1" customWidth="1"/>
    <col min="11785" max="11787" width="3.7109375" style="471" customWidth="1"/>
    <col min="11788" max="11788" width="12.7109375" style="471" customWidth="1"/>
    <col min="11789" max="11789" width="47.42578125" style="471" customWidth="1"/>
    <col min="11790" max="11793" width="0" style="471" hidden="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1802" width="10.5703125" style="471"/>
    <col min="11803" max="11803" width="10.140625" style="471" customWidth="1"/>
    <col min="11804" max="12032" width="10.5703125" style="471"/>
    <col min="12033" max="12040" width="0" style="471" hidden="1" customWidth="1"/>
    <col min="12041" max="12043" width="3.7109375" style="471" customWidth="1"/>
    <col min="12044" max="12044" width="12.7109375" style="471" customWidth="1"/>
    <col min="12045" max="12045" width="47.42578125" style="471" customWidth="1"/>
    <col min="12046" max="12049" width="0" style="471" hidden="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058" width="10.5703125" style="471"/>
    <col min="12059" max="12059" width="10.140625" style="471" customWidth="1"/>
    <col min="12060" max="12288" width="10.5703125" style="471"/>
    <col min="12289" max="12296" width="0" style="471" hidden="1" customWidth="1"/>
    <col min="12297" max="12299" width="3.7109375" style="471" customWidth="1"/>
    <col min="12300" max="12300" width="12.7109375" style="471" customWidth="1"/>
    <col min="12301" max="12301" width="47.42578125" style="471" customWidth="1"/>
    <col min="12302" max="12305" width="0" style="471" hidden="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314" width="10.5703125" style="471"/>
    <col min="12315" max="12315" width="10.140625" style="471" customWidth="1"/>
    <col min="12316" max="12544" width="10.5703125" style="471"/>
    <col min="12545" max="12552" width="0" style="471" hidden="1" customWidth="1"/>
    <col min="12553" max="12555" width="3.7109375" style="471" customWidth="1"/>
    <col min="12556" max="12556" width="12.7109375" style="471" customWidth="1"/>
    <col min="12557" max="12557" width="47.42578125" style="471" customWidth="1"/>
    <col min="12558" max="12561" width="0" style="471" hidden="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570" width="10.5703125" style="471"/>
    <col min="12571" max="12571" width="10.140625" style="471" customWidth="1"/>
    <col min="12572" max="12800" width="10.5703125" style="471"/>
    <col min="12801" max="12808" width="0" style="471" hidden="1" customWidth="1"/>
    <col min="12809" max="12811" width="3.7109375" style="471" customWidth="1"/>
    <col min="12812" max="12812" width="12.7109375" style="471" customWidth="1"/>
    <col min="12813" max="12813" width="47.42578125" style="471" customWidth="1"/>
    <col min="12814" max="12817" width="0" style="471" hidden="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2826" width="10.5703125" style="471"/>
    <col min="12827" max="12827" width="10.140625" style="471" customWidth="1"/>
    <col min="12828" max="13056" width="10.5703125" style="471"/>
    <col min="13057" max="13064" width="0" style="471" hidden="1" customWidth="1"/>
    <col min="13065" max="13067" width="3.7109375" style="471" customWidth="1"/>
    <col min="13068" max="13068" width="12.7109375" style="471" customWidth="1"/>
    <col min="13069" max="13069" width="47.42578125" style="471" customWidth="1"/>
    <col min="13070" max="13073" width="0" style="471" hidden="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082" width="10.5703125" style="471"/>
    <col min="13083" max="13083" width="10.140625" style="471" customWidth="1"/>
    <col min="13084" max="13312" width="10.5703125" style="471"/>
    <col min="13313" max="13320" width="0" style="471" hidden="1" customWidth="1"/>
    <col min="13321" max="13323" width="3.7109375" style="471" customWidth="1"/>
    <col min="13324" max="13324" width="12.7109375" style="471" customWidth="1"/>
    <col min="13325" max="13325" width="47.42578125" style="471" customWidth="1"/>
    <col min="13326" max="13329" width="0" style="471" hidden="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338" width="10.5703125" style="471"/>
    <col min="13339" max="13339" width="10.140625" style="471" customWidth="1"/>
    <col min="13340" max="13568" width="10.5703125" style="471"/>
    <col min="13569" max="13576" width="0" style="471" hidden="1" customWidth="1"/>
    <col min="13577" max="13579" width="3.7109375" style="471" customWidth="1"/>
    <col min="13580" max="13580" width="12.7109375" style="471" customWidth="1"/>
    <col min="13581" max="13581" width="47.42578125" style="471" customWidth="1"/>
    <col min="13582" max="13585" width="0" style="471" hidden="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594" width="10.5703125" style="471"/>
    <col min="13595" max="13595" width="10.140625" style="471" customWidth="1"/>
    <col min="13596" max="13824" width="10.5703125" style="471"/>
    <col min="13825" max="13832" width="0" style="471" hidden="1" customWidth="1"/>
    <col min="13833" max="13835" width="3.7109375" style="471" customWidth="1"/>
    <col min="13836" max="13836" width="12.7109375" style="471" customWidth="1"/>
    <col min="13837" max="13837" width="47.42578125" style="471" customWidth="1"/>
    <col min="13838" max="13841" width="0" style="471" hidden="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3850" width="10.5703125" style="471"/>
    <col min="13851" max="13851" width="10.140625" style="471" customWidth="1"/>
    <col min="13852" max="14080" width="10.5703125" style="471"/>
    <col min="14081" max="14088" width="0" style="471" hidden="1" customWidth="1"/>
    <col min="14089" max="14091" width="3.7109375" style="471" customWidth="1"/>
    <col min="14092" max="14092" width="12.7109375" style="471" customWidth="1"/>
    <col min="14093" max="14093" width="47.42578125" style="471" customWidth="1"/>
    <col min="14094" max="14097" width="0" style="471" hidden="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106" width="10.5703125" style="471"/>
    <col min="14107" max="14107" width="10.140625" style="471" customWidth="1"/>
    <col min="14108" max="14336" width="10.5703125" style="471"/>
    <col min="14337" max="14344" width="0" style="471" hidden="1" customWidth="1"/>
    <col min="14345" max="14347" width="3.7109375" style="471" customWidth="1"/>
    <col min="14348" max="14348" width="12.7109375" style="471" customWidth="1"/>
    <col min="14349" max="14349" width="47.42578125" style="471" customWidth="1"/>
    <col min="14350" max="14353" width="0" style="471" hidden="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362" width="10.5703125" style="471"/>
    <col min="14363" max="14363" width="10.140625" style="471" customWidth="1"/>
    <col min="14364" max="14592" width="10.5703125" style="471"/>
    <col min="14593" max="14600" width="0" style="471" hidden="1" customWidth="1"/>
    <col min="14601" max="14603" width="3.7109375" style="471" customWidth="1"/>
    <col min="14604" max="14604" width="12.7109375" style="471" customWidth="1"/>
    <col min="14605" max="14605" width="47.42578125" style="471" customWidth="1"/>
    <col min="14606" max="14609" width="0" style="471" hidden="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618" width="10.5703125" style="471"/>
    <col min="14619" max="14619" width="10.140625" style="471" customWidth="1"/>
    <col min="14620" max="14848" width="10.5703125" style="471"/>
    <col min="14849" max="14856" width="0" style="471" hidden="1" customWidth="1"/>
    <col min="14857" max="14859" width="3.7109375" style="471" customWidth="1"/>
    <col min="14860" max="14860" width="12.7109375" style="471" customWidth="1"/>
    <col min="14861" max="14861" width="47.42578125" style="471" customWidth="1"/>
    <col min="14862" max="14865" width="0" style="471" hidden="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4874" width="10.5703125" style="471"/>
    <col min="14875" max="14875" width="10.140625" style="471" customWidth="1"/>
    <col min="14876" max="15104" width="10.5703125" style="471"/>
    <col min="15105" max="15112" width="0" style="471" hidden="1" customWidth="1"/>
    <col min="15113" max="15115" width="3.7109375" style="471" customWidth="1"/>
    <col min="15116" max="15116" width="12.7109375" style="471" customWidth="1"/>
    <col min="15117" max="15117" width="47.42578125" style="471" customWidth="1"/>
    <col min="15118" max="15121" width="0" style="471" hidden="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130" width="10.5703125" style="471"/>
    <col min="15131" max="15131" width="10.140625" style="471" customWidth="1"/>
    <col min="15132" max="15360" width="10.5703125" style="471"/>
    <col min="15361" max="15368" width="0" style="471" hidden="1" customWidth="1"/>
    <col min="15369" max="15371" width="3.7109375" style="471" customWidth="1"/>
    <col min="15372" max="15372" width="12.7109375" style="471" customWidth="1"/>
    <col min="15373" max="15373" width="47.42578125" style="471" customWidth="1"/>
    <col min="15374" max="15377" width="0" style="471" hidden="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386" width="10.5703125" style="471"/>
    <col min="15387" max="15387" width="10.140625" style="471" customWidth="1"/>
    <col min="15388" max="15616" width="10.5703125" style="471"/>
    <col min="15617" max="15624" width="0" style="471" hidden="1" customWidth="1"/>
    <col min="15625" max="15627" width="3.7109375" style="471" customWidth="1"/>
    <col min="15628" max="15628" width="12.7109375" style="471" customWidth="1"/>
    <col min="15629" max="15629" width="47.42578125" style="471" customWidth="1"/>
    <col min="15630" max="15633" width="0" style="471" hidden="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642" width="10.5703125" style="471"/>
    <col min="15643" max="15643" width="10.140625" style="471" customWidth="1"/>
    <col min="15644" max="15872" width="10.5703125" style="471"/>
    <col min="15873" max="15880" width="0" style="471" hidden="1" customWidth="1"/>
    <col min="15881" max="15883" width="3.7109375" style="471" customWidth="1"/>
    <col min="15884" max="15884" width="12.7109375" style="471" customWidth="1"/>
    <col min="15885" max="15885" width="47.42578125" style="471" customWidth="1"/>
    <col min="15886" max="15889" width="0" style="471" hidden="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5898" width="10.5703125" style="471"/>
    <col min="15899" max="15899" width="10.140625" style="471" customWidth="1"/>
    <col min="15900" max="16128" width="10.5703125" style="471"/>
    <col min="16129" max="16136" width="0" style="471" hidden="1" customWidth="1"/>
    <col min="16137" max="16139" width="3.7109375" style="471" customWidth="1"/>
    <col min="16140" max="16140" width="12.7109375" style="471" customWidth="1"/>
    <col min="16141" max="16141" width="47.42578125" style="471" customWidth="1"/>
    <col min="16142" max="16145" width="0" style="471" hidden="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154" width="10.5703125" style="471"/>
    <col min="16155" max="16155" width="10.140625" style="471" customWidth="1"/>
    <col min="16156" max="16384" width="10.5703125" style="471"/>
  </cols>
  <sheetData>
    <row r="1" spans="7:34" hidden="1"/>
    <row r="2" spans="7:34" hidden="1"/>
    <row r="3" spans="7:34" hidden="1"/>
    <row r="4" spans="7:34" ht="3" customHeight="1">
      <c r="J4" s="476"/>
      <c r="K4" s="476"/>
      <c r="L4" s="472"/>
      <c r="M4" s="472"/>
      <c r="N4" s="472"/>
      <c r="O4" s="479"/>
      <c r="P4" s="479"/>
      <c r="Q4" s="479"/>
      <c r="R4" s="479"/>
      <c r="S4" s="479"/>
      <c r="T4" s="479"/>
      <c r="U4" s="472"/>
    </row>
    <row r="5" spans="7:34" ht="22.5" customHeight="1">
      <c r="J5" s="476"/>
      <c r="K5" s="476"/>
      <c r="L5" s="1231" t="s">
        <v>656</v>
      </c>
      <c r="M5" s="1231"/>
      <c r="N5" s="1231"/>
      <c r="O5" s="1231"/>
      <c r="P5" s="1231"/>
      <c r="Q5" s="1231"/>
      <c r="R5" s="1231"/>
      <c r="S5" s="1231"/>
      <c r="T5" s="1231"/>
      <c r="U5" s="491"/>
    </row>
    <row r="6" spans="7:34" ht="3" customHeight="1">
      <c r="J6" s="476"/>
      <c r="K6" s="476"/>
      <c r="L6" s="472"/>
      <c r="M6" s="472"/>
      <c r="N6" s="472"/>
      <c r="O6" s="475"/>
      <c r="P6" s="475"/>
      <c r="Q6" s="475"/>
      <c r="R6" s="475"/>
      <c r="S6" s="475"/>
      <c r="T6" s="475"/>
      <c r="U6" s="472"/>
    </row>
    <row r="7" spans="7:34" s="517" customFormat="1" ht="22.5">
      <c r="G7" s="525"/>
      <c r="H7" s="525"/>
      <c r="I7" s="525"/>
      <c r="J7" s="523"/>
      <c r="K7" s="523"/>
      <c r="L7" s="518"/>
      <c r="M7" s="611" t="s">
        <v>501</v>
      </c>
      <c r="N7" s="660"/>
      <c r="O7" s="1270" t="str">
        <f>IF(NameOrPr_ch="",IF(NameOrPr="","",NameOrPr),NameOrPr_ch)</f>
        <v>Комитет по тарифам Санкт-Петербурга</v>
      </c>
      <c r="P7" s="1271"/>
      <c r="Q7" s="1271"/>
      <c r="R7" s="1271"/>
      <c r="S7" s="1271"/>
      <c r="T7" s="1272"/>
      <c r="U7" s="663"/>
      <c r="X7" s="579"/>
      <c r="Y7" s="579"/>
      <c r="Z7" s="579"/>
      <c r="AA7" s="579"/>
      <c r="AB7" s="579"/>
      <c r="AC7" s="579"/>
      <c r="AD7" s="579"/>
      <c r="AE7" s="579"/>
      <c r="AF7" s="579"/>
      <c r="AG7" s="579"/>
      <c r="AH7" s="579"/>
    </row>
    <row r="8" spans="7:34" s="486" customFormat="1" ht="18.75">
      <c r="G8" s="485"/>
      <c r="H8" s="485"/>
      <c r="L8" s="493"/>
      <c r="M8" s="611" t="s">
        <v>595</v>
      </c>
      <c r="N8" s="660"/>
      <c r="O8" s="1270" t="str">
        <f>IF(datePr_ch="",IF(datePr="","",datePr),datePr_ch)</f>
        <v>14.06.2019</v>
      </c>
      <c r="P8" s="1271"/>
      <c r="Q8" s="1271"/>
      <c r="R8" s="1271"/>
      <c r="S8" s="1271"/>
      <c r="T8" s="1272"/>
      <c r="U8" s="661"/>
      <c r="X8" s="499"/>
      <c r="Y8" s="499"/>
      <c r="Z8" s="499"/>
      <c r="AA8" s="499"/>
      <c r="AB8" s="499"/>
      <c r="AC8" s="499"/>
      <c r="AD8" s="499"/>
      <c r="AE8" s="499"/>
      <c r="AF8" s="499"/>
      <c r="AG8" s="499"/>
      <c r="AH8" s="499"/>
    </row>
    <row r="9" spans="7:34" s="486" customFormat="1" ht="18.75">
      <c r="G9" s="485"/>
      <c r="H9" s="485"/>
      <c r="L9" s="546"/>
      <c r="M9" s="611" t="s">
        <v>594</v>
      </c>
      <c r="N9" s="660"/>
      <c r="O9" s="1270" t="str">
        <f>IF(numberPr_ch="",IF(numberPr="","",numberPr),numberPr_ch)</f>
        <v>52-р</v>
      </c>
      <c r="P9" s="1271"/>
      <c r="Q9" s="1271"/>
      <c r="R9" s="1271"/>
      <c r="S9" s="1271"/>
      <c r="T9" s="1272"/>
      <c r="U9" s="661"/>
      <c r="X9" s="499"/>
      <c r="Y9" s="499"/>
      <c r="Z9" s="499"/>
      <c r="AA9" s="499"/>
      <c r="AB9" s="499"/>
      <c r="AC9" s="499"/>
      <c r="AD9" s="499"/>
      <c r="AE9" s="499"/>
      <c r="AF9" s="499"/>
      <c r="AG9" s="499"/>
      <c r="AH9" s="499"/>
    </row>
    <row r="10" spans="7:34" s="486" customFormat="1" ht="18.75">
      <c r="G10" s="485"/>
      <c r="H10" s="485"/>
      <c r="L10" s="546"/>
      <c r="M10" s="611" t="s">
        <v>500</v>
      </c>
      <c r="N10" s="660"/>
      <c r="O10" s="1270" t="str">
        <f>IF(IstPub_ch="",IF(IstPub="","",IstPub),IstPub_ch)</f>
        <v>официальный сайт Комитета по тарифам Санкт-Петербурга</v>
      </c>
      <c r="P10" s="1271"/>
      <c r="Q10" s="1271"/>
      <c r="R10" s="1271"/>
      <c r="S10" s="1271"/>
      <c r="T10" s="1272"/>
      <c r="U10" s="661"/>
      <c r="X10" s="499"/>
      <c r="Y10" s="499"/>
      <c r="Z10" s="499"/>
      <c r="AA10" s="499"/>
      <c r="AB10" s="499"/>
      <c r="AC10" s="499"/>
      <c r="AD10" s="499"/>
      <c r="AE10" s="499"/>
      <c r="AF10" s="499"/>
      <c r="AG10" s="499"/>
      <c r="AH10" s="499"/>
    </row>
    <row r="11" spans="7:34" s="486" customFormat="1" ht="11.25" hidden="1">
      <c r="G11" s="485"/>
      <c r="H11" s="485"/>
      <c r="L11" s="1232"/>
      <c r="M11" s="1232"/>
      <c r="N11" s="483"/>
      <c r="O11" s="1275"/>
      <c r="P11" s="1275"/>
      <c r="Q11" s="1275"/>
      <c r="R11" s="1275"/>
      <c r="S11" s="1275"/>
      <c r="T11" s="1275"/>
      <c r="U11" s="497" t="s">
        <v>372</v>
      </c>
      <c r="X11" s="499"/>
      <c r="Y11" s="499"/>
      <c r="Z11" s="499"/>
      <c r="AA11" s="499"/>
      <c r="AB11" s="499"/>
      <c r="AC11" s="499"/>
      <c r="AD11" s="499"/>
      <c r="AE11" s="499"/>
      <c r="AF11" s="499"/>
      <c r="AG11" s="499"/>
      <c r="AH11" s="499"/>
    </row>
    <row r="12" spans="7:34">
      <c r="J12" s="476"/>
      <c r="K12" s="476"/>
      <c r="L12" s="472"/>
      <c r="M12" s="472"/>
      <c r="N12" s="472"/>
      <c r="O12" s="1274"/>
      <c r="P12" s="1274"/>
      <c r="Q12" s="1274"/>
      <c r="R12" s="1274"/>
      <c r="S12" s="1274"/>
      <c r="T12" s="1274"/>
      <c r="U12" s="1274"/>
    </row>
    <row r="13" spans="7:34">
      <c r="J13" s="476"/>
      <c r="K13" s="476"/>
      <c r="L13" s="1169" t="s">
        <v>453</v>
      </c>
      <c r="M13" s="1169"/>
      <c r="N13" s="1169"/>
      <c r="O13" s="1169"/>
      <c r="P13" s="1169"/>
      <c r="Q13" s="1169"/>
      <c r="R13" s="1169"/>
      <c r="S13" s="1169"/>
      <c r="T13" s="1169"/>
      <c r="U13" s="1169"/>
      <c r="V13" s="1169"/>
      <c r="W13" s="1169" t="s">
        <v>454</v>
      </c>
    </row>
    <row r="14" spans="7:34" ht="14.25" customHeight="1">
      <c r="J14" s="476"/>
      <c r="K14" s="476"/>
      <c r="L14" s="1244" t="s">
        <v>91</v>
      </c>
      <c r="M14" s="1244" t="s">
        <v>638</v>
      </c>
      <c r="N14" s="515"/>
      <c r="O14" s="1245" t="s">
        <v>640</v>
      </c>
      <c r="P14" s="1246"/>
      <c r="Q14" s="1246"/>
      <c r="R14" s="1246"/>
      <c r="S14" s="1246"/>
      <c r="T14" s="1247"/>
      <c r="U14" s="1228" t="s">
        <v>340</v>
      </c>
      <c r="V14" s="1241" t="s">
        <v>274</v>
      </c>
      <c r="W14" s="1169"/>
    </row>
    <row r="15" spans="7:34" s="517" customFormat="1" ht="14.25" customHeight="1">
      <c r="G15" s="525"/>
      <c r="H15" s="525"/>
      <c r="I15" s="525"/>
      <c r="J15" s="523"/>
      <c r="K15" s="523"/>
      <c r="L15" s="1244"/>
      <c r="M15" s="1244"/>
      <c r="N15" s="515"/>
      <c r="O15" s="1250" t="s">
        <v>604</v>
      </c>
      <c r="P15" s="1248" t="s">
        <v>270</v>
      </c>
      <c r="Q15" s="1249"/>
      <c r="R15" s="1226" t="s">
        <v>653</v>
      </c>
      <c r="S15" s="1226"/>
      <c r="T15" s="1227"/>
      <c r="U15" s="1229"/>
      <c r="V15" s="1242"/>
      <c r="W15" s="1169"/>
      <c r="X15" s="579"/>
      <c r="Y15" s="579"/>
      <c r="Z15" s="579"/>
      <c r="AA15" s="579"/>
      <c r="AB15" s="579"/>
      <c r="AC15" s="579"/>
      <c r="AD15" s="579"/>
      <c r="AE15" s="579"/>
      <c r="AF15" s="579"/>
      <c r="AG15" s="579"/>
      <c r="AH15" s="579"/>
    </row>
    <row r="16" spans="7:34" ht="33.75">
      <c r="J16" s="476"/>
      <c r="K16" s="476"/>
      <c r="L16" s="1244"/>
      <c r="M16" s="1244"/>
      <c r="N16" s="514"/>
      <c r="O16" s="1251"/>
      <c r="P16" s="529" t="s">
        <v>763</v>
      </c>
      <c r="Q16" s="529" t="s">
        <v>764</v>
      </c>
      <c r="R16" s="530" t="s">
        <v>273</v>
      </c>
      <c r="S16" s="1239" t="s">
        <v>272</v>
      </c>
      <c r="T16" s="1240"/>
      <c r="U16" s="1230"/>
      <c r="V16" s="1243"/>
      <c r="W16" s="1169"/>
    </row>
    <row r="17" spans="1:34">
      <c r="J17" s="476"/>
      <c r="K17" s="484">
        <v>1</v>
      </c>
      <c r="L17" s="473" t="s">
        <v>92</v>
      </c>
      <c r="M17" s="473" t="s">
        <v>48</v>
      </c>
      <c r="N17" s="490" t="s">
        <v>48</v>
      </c>
      <c r="O17" s="482">
        <f ca="1">OFFSET(O17,0,-1)+1</f>
        <v>3</v>
      </c>
      <c r="P17" s="482">
        <f ca="1">OFFSET(P17,0,-1)+1</f>
        <v>4</v>
      </c>
      <c r="Q17" s="482">
        <f ca="1">OFFSET(Q17,0,-1)+1</f>
        <v>5</v>
      </c>
      <c r="R17" s="482">
        <f ca="1">OFFSET(R17,0,-1)+1</f>
        <v>6</v>
      </c>
      <c r="S17" s="1233">
        <f ca="1">OFFSET(S17,0,-1)+1</f>
        <v>7</v>
      </c>
      <c r="T17" s="1233"/>
      <c r="U17" s="482">
        <f ca="1">OFFSET(U17,0,-2)+1</f>
        <v>8</v>
      </c>
      <c r="V17" s="489">
        <f ca="1">OFFSET(V17,0,-1)</f>
        <v>8</v>
      </c>
      <c r="W17" s="482">
        <f ca="1">OFFSET(W17,0,-1)+1</f>
        <v>9</v>
      </c>
    </row>
    <row r="18" spans="1:34" ht="22.5">
      <c r="A18" s="1217">
        <v>1</v>
      </c>
      <c r="B18" s="934"/>
      <c r="C18" s="934"/>
      <c r="D18" s="934"/>
      <c r="E18" s="935"/>
      <c r="F18" s="936"/>
      <c r="G18" s="936"/>
      <c r="H18" s="936"/>
      <c r="I18" s="937"/>
      <c r="J18" s="932"/>
      <c r="K18" s="939"/>
      <c r="L18" s="587">
        <f>mergeValue(A18)</f>
        <v>1</v>
      </c>
      <c r="M18" s="635" t="s">
        <v>20</v>
      </c>
      <c r="N18" s="574"/>
      <c r="O18" s="1268"/>
      <c r="P18" s="1268"/>
      <c r="Q18" s="1268"/>
      <c r="R18" s="1268"/>
      <c r="S18" s="1268"/>
      <c r="T18" s="1268"/>
      <c r="U18" s="1268"/>
      <c r="V18" s="1268"/>
      <c r="W18" s="624" t="s">
        <v>657</v>
      </c>
    </row>
    <row r="19" spans="1:34" ht="22.5">
      <c r="A19" s="1217"/>
      <c r="B19" s="1217">
        <v>1</v>
      </c>
      <c r="C19" s="934"/>
      <c r="D19" s="934"/>
      <c r="E19" s="936"/>
      <c r="F19" s="936"/>
      <c r="G19" s="936"/>
      <c r="H19" s="936"/>
      <c r="I19" s="931"/>
      <c r="J19" s="930"/>
      <c r="K19" s="933"/>
      <c r="L19" s="587" t="str">
        <f>mergeValue(A19) &amp;"."&amp; mergeValue(B19)</f>
        <v>1.1</v>
      </c>
      <c r="M19" s="540" t="s">
        <v>16</v>
      </c>
      <c r="N19" s="574"/>
      <c r="O19" s="1268"/>
      <c r="P19" s="1268"/>
      <c r="Q19" s="1268"/>
      <c r="R19" s="1268"/>
      <c r="S19" s="1268"/>
      <c r="T19" s="1268"/>
      <c r="U19" s="1268"/>
      <c r="V19" s="1268"/>
      <c r="W19" s="624" t="s">
        <v>476</v>
      </c>
    </row>
    <row r="20" spans="1:34" ht="22.5">
      <c r="A20" s="1217"/>
      <c r="B20" s="1217"/>
      <c r="C20" s="1217">
        <v>1</v>
      </c>
      <c r="D20" s="934"/>
      <c r="E20" s="936"/>
      <c r="F20" s="936"/>
      <c r="G20" s="936"/>
      <c r="H20" s="936"/>
      <c r="I20" s="938"/>
      <c r="J20" s="930"/>
      <c r="K20" s="933"/>
      <c r="L20" s="587" t="str">
        <f>mergeValue(A20) &amp;"."&amp; mergeValue(B20)&amp;"."&amp; mergeValue(C20)</f>
        <v>1.1.1</v>
      </c>
      <c r="M20" s="541" t="s">
        <v>7</v>
      </c>
      <c r="N20" s="574"/>
      <c r="O20" s="1268"/>
      <c r="P20" s="1268"/>
      <c r="Q20" s="1268"/>
      <c r="R20" s="1268"/>
      <c r="S20" s="1268"/>
      <c r="T20" s="1268"/>
      <c r="U20" s="1268"/>
      <c r="V20" s="1268"/>
      <c r="W20" s="624" t="s">
        <v>632</v>
      </c>
    </row>
    <row r="21" spans="1:34" ht="22.5">
      <c r="A21" s="1217"/>
      <c r="B21" s="1217"/>
      <c r="C21" s="1217"/>
      <c r="D21" s="1217">
        <v>1</v>
      </c>
      <c r="E21" s="936"/>
      <c r="F21" s="936"/>
      <c r="G21" s="936"/>
      <c r="H21" s="936"/>
      <c r="I21" s="938"/>
      <c r="J21" s="930"/>
      <c r="K21" s="933"/>
      <c r="L21" s="587" t="str">
        <f>mergeValue(A21) &amp;"."&amp; mergeValue(B21)&amp;"."&amp; mergeValue(C21)&amp;"."&amp; mergeValue(D21)</f>
        <v>1.1.1.1</v>
      </c>
      <c r="M21" s="542" t="s">
        <v>22</v>
      </c>
      <c r="N21" s="574"/>
      <c r="O21" s="1268"/>
      <c r="P21" s="1268"/>
      <c r="Q21" s="1268"/>
      <c r="R21" s="1268"/>
      <c r="S21" s="1268"/>
      <c r="T21" s="1268"/>
      <c r="U21" s="1268"/>
      <c r="V21" s="1268"/>
      <c r="W21" s="624" t="s">
        <v>633</v>
      </c>
    </row>
    <row r="22" spans="1:34" ht="11.25" hidden="1" customHeight="1">
      <c r="A22" s="1217"/>
      <c r="B22" s="1217"/>
      <c r="C22" s="1217"/>
      <c r="D22" s="1217"/>
      <c r="E22" s="1217">
        <v>1</v>
      </c>
      <c r="F22" s="936"/>
      <c r="G22" s="936"/>
      <c r="H22" s="934">
        <v>1</v>
      </c>
      <c r="I22" s="1217">
        <v>1</v>
      </c>
      <c r="J22" s="936"/>
      <c r="K22" s="941"/>
      <c r="L22" s="587"/>
      <c r="M22" s="548"/>
      <c r="N22" s="575"/>
      <c r="O22" s="625"/>
      <c r="P22" s="625"/>
      <c r="Q22" s="625"/>
      <c r="R22" s="625"/>
      <c r="S22" s="625"/>
      <c r="T22" s="625"/>
      <c r="U22" s="625"/>
      <c r="V22" s="502"/>
      <c r="W22" s="553"/>
    </row>
    <row r="23" spans="1:34" ht="90">
      <c r="A23" s="1217"/>
      <c r="B23" s="1217"/>
      <c r="C23" s="1217"/>
      <c r="D23" s="1217"/>
      <c r="E23" s="1217"/>
      <c r="F23" s="1217">
        <v>1</v>
      </c>
      <c r="G23" s="934"/>
      <c r="H23" s="934"/>
      <c r="I23" s="1217"/>
      <c r="J23" s="1217">
        <v>1</v>
      </c>
      <c r="K23" s="942"/>
      <c r="L23" s="587" t="str">
        <f>mergeValue(A23) &amp;"."&amp; mergeValue(B23)&amp;"."&amp; mergeValue(C23)&amp;"."&amp; mergeValue(D23)&amp;"."&amp;  mergeValue(F23)</f>
        <v>1.1.1.1.1</v>
      </c>
      <c r="M23" s="549" t="s">
        <v>10</v>
      </c>
      <c r="N23" s="575"/>
      <c r="O23" s="1219"/>
      <c r="P23" s="1219"/>
      <c r="Q23" s="1219"/>
      <c r="R23" s="1219"/>
      <c r="S23" s="1219"/>
      <c r="T23" s="1219"/>
      <c r="U23" s="1219"/>
      <c r="V23" s="1219"/>
      <c r="W23" s="624" t="s">
        <v>634</v>
      </c>
      <c r="Y23" s="498" t="str">
        <f>strCheckUnique(Z23:Z26)</f>
        <v/>
      </c>
      <c r="AA23" s="498"/>
    </row>
    <row r="24" spans="1:34" ht="189" customHeight="1">
      <c r="A24" s="1217"/>
      <c r="B24" s="1217"/>
      <c r="C24" s="1217"/>
      <c r="D24" s="1217"/>
      <c r="E24" s="1217"/>
      <c r="F24" s="1217"/>
      <c r="G24" s="934">
        <v>1</v>
      </c>
      <c r="H24" s="934"/>
      <c r="I24" s="1217"/>
      <c r="J24" s="1217"/>
      <c r="K24" s="942">
        <v>1</v>
      </c>
      <c r="L24" s="587" t="str">
        <f>mergeValue(A24) &amp;"."&amp; mergeValue(B24)&amp;"."&amp; mergeValue(C24)&amp;"."&amp; mergeValue(D24)&amp;"."&amp; mergeValue(F24)&amp;"."&amp; mergeValue(G24)</f>
        <v>1.1.1.1.1.1</v>
      </c>
      <c r="M24" s="1057"/>
      <c r="N24" s="580"/>
      <c r="O24" s="556"/>
      <c r="P24" s="556"/>
      <c r="Q24" s="1081"/>
      <c r="R24" s="1252"/>
      <c r="S24" s="1224" t="s">
        <v>83</v>
      </c>
      <c r="T24" s="1252"/>
      <c r="U24" s="1224" t="s">
        <v>84</v>
      </c>
      <c r="V24" s="572"/>
      <c r="W24" s="1234" t="s">
        <v>658</v>
      </c>
      <c r="X24" s="494" t="str">
        <f>strCheckDate(O25:V25)</f>
        <v/>
      </c>
      <c r="Y24" s="498"/>
      <c r="Z24" s="498" t="str">
        <f>IF(M24="","",M24 )</f>
        <v/>
      </c>
      <c r="AA24" s="498"/>
      <c r="AB24" s="498"/>
      <c r="AC24" s="498"/>
    </row>
    <row r="25" spans="1:34" ht="11.25" hidden="1">
      <c r="A25" s="1217"/>
      <c r="B25" s="1217"/>
      <c r="C25" s="1217"/>
      <c r="D25" s="1217"/>
      <c r="E25" s="1217"/>
      <c r="F25" s="1217"/>
      <c r="G25" s="934"/>
      <c r="H25" s="934"/>
      <c r="I25" s="1217"/>
      <c r="J25" s="1217"/>
      <c r="K25" s="942"/>
      <c r="L25" s="594"/>
      <c r="M25" s="640"/>
      <c r="N25" s="580"/>
      <c r="O25" s="556"/>
      <c r="P25" s="556"/>
      <c r="Q25" s="578" t="str">
        <f>R24 &amp; "-" &amp; T24</f>
        <v>-</v>
      </c>
      <c r="R25" s="1223"/>
      <c r="S25" s="1224"/>
      <c r="T25" s="1223"/>
      <c r="U25" s="1224"/>
      <c r="V25" s="572"/>
      <c r="W25" s="1235"/>
    </row>
    <row r="26" spans="1:34" s="470" customFormat="1" ht="15" customHeight="1">
      <c r="A26" s="1217"/>
      <c r="B26" s="1217"/>
      <c r="C26" s="1217"/>
      <c r="D26" s="1217"/>
      <c r="E26" s="1217"/>
      <c r="F26" s="1217"/>
      <c r="G26" s="936"/>
      <c r="H26" s="934"/>
      <c r="I26" s="1217"/>
      <c r="J26" s="1217"/>
      <c r="K26" s="941"/>
      <c r="L26" s="532"/>
      <c r="M26" s="550" t="s">
        <v>25</v>
      </c>
      <c r="N26" s="545"/>
      <c r="O26" s="539"/>
      <c r="P26" s="539"/>
      <c r="Q26" s="539"/>
      <c r="R26" s="567"/>
      <c r="S26" s="558"/>
      <c r="T26" s="557"/>
      <c r="U26" s="545"/>
      <c r="V26" s="554"/>
      <c r="W26" s="1236"/>
      <c r="X26" s="495"/>
      <c r="Y26" s="495"/>
      <c r="Z26" s="495"/>
      <c r="AA26" s="495"/>
      <c r="AB26" s="495"/>
      <c r="AC26" s="495"/>
      <c r="AD26" s="495"/>
      <c r="AE26" s="495"/>
      <c r="AF26" s="495"/>
      <c r="AG26" s="495"/>
      <c r="AH26" s="495"/>
    </row>
    <row r="27" spans="1:34" s="470" customFormat="1" ht="15" customHeight="1">
      <c r="A27" s="1217"/>
      <c r="B27" s="1217"/>
      <c r="C27" s="1217"/>
      <c r="D27" s="1217"/>
      <c r="E27" s="1217"/>
      <c r="F27" s="936"/>
      <c r="G27" s="936"/>
      <c r="H27" s="934"/>
      <c r="I27" s="1217"/>
      <c r="J27" s="936"/>
      <c r="K27" s="941"/>
      <c r="L27" s="532"/>
      <c r="M27" s="545" t="s">
        <v>11</v>
      </c>
      <c r="N27" s="544"/>
      <c r="O27" s="539"/>
      <c r="P27" s="539"/>
      <c r="Q27" s="539"/>
      <c r="R27" s="567"/>
      <c r="S27" s="558"/>
      <c r="T27" s="557"/>
      <c r="U27" s="544"/>
      <c r="V27" s="558"/>
      <c r="W27" s="554"/>
      <c r="X27" s="495"/>
      <c r="Y27" s="495"/>
      <c r="Z27" s="495"/>
      <c r="AA27" s="495"/>
      <c r="AB27" s="495"/>
      <c r="AC27" s="495"/>
      <c r="AD27" s="495"/>
      <c r="AE27" s="495"/>
      <c r="AF27" s="495"/>
      <c r="AG27" s="495"/>
      <c r="AH27" s="495"/>
    </row>
    <row r="28" spans="1:34" s="470" customFormat="1" ht="0.2" customHeight="1">
      <c r="A28" s="1217"/>
      <c r="B28" s="1217"/>
      <c r="C28" s="1217"/>
      <c r="D28" s="1217"/>
      <c r="E28" s="940"/>
      <c r="F28" s="936"/>
      <c r="G28" s="936"/>
      <c r="H28" s="936"/>
      <c r="I28" s="932"/>
      <c r="J28" s="929"/>
      <c r="K28" s="939"/>
      <c r="L28" s="532"/>
      <c r="M28" s="545"/>
      <c r="N28" s="543"/>
      <c r="O28" s="539"/>
      <c r="P28" s="539"/>
      <c r="Q28" s="539"/>
      <c r="R28" s="567"/>
      <c r="S28" s="558"/>
      <c r="T28" s="557"/>
      <c r="U28" s="543"/>
      <c r="V28" s="558"/>
      <c r="W28" s="554"/>
      <c r="X28" s="495"/>
      <c r="Y28" s="495"/>
      <c r="Z28" s="495"/>
      <c r="AA28" s="495"/>
      <c r="AB28" s="495"/>
      <c r="AC28" s="495"/>
      <c r="AD28" s="495"/>
      <c r="AE28" s="495"/>
      <c r="AF28" s="495"/>
      <c r="AG28" s="495"/>
      <c r="AH28" s="495"/>
    </row>
    <row r="29" spans="1:34" s="470" customFormat="1" ht="15" customHeight="1">
      <c r="A29" s="1217"/>
      <c r="B29" s="1217"/>
      <c r="C29" s="1217"/>
      <c r="D29" s="940"/>
      <c r="E29" s="940"/>
      <c r="F29" s="936"/>
      <c r="G29" s="936"/>
      <c r="H29" s="936"/>
      <c r="I29" s="932"/>
      <c r="J29" s="929"/>
      <c r="K29" s="939"/>
      <c r="L29" s="532"/>
      <c r="M29" s="544" t="s">
        <v>17</v>
      </c>
      <c r="N29" s="543"/>
      <c r="O29" s="539"/>
      <c r="P29" s="539"/>
      <c r="Q29" s="539"/>
      <c r="R29" s="567"/>
      <c r="S29" s="558"/>
      <c r="T29" s="557"/>
      <c r="U29" s="543"/>
      <c r="V29" s="558"/>
      <c r="W29" s="554"/>
      <c r="X29" s="495"/>
      <c r="Y29" s="495"/>
      <c r="Z29" s="495"/>
      <c r="AA29" s="495"/>
      <c r="AB29" s="495"/>
      <c r="AC29" s="495"/>
      <c r="AD29" s="495"/>
      <c r="AE29" s="495"/>
      <c r="AF29" s="495"/>
      <c r="AG29" s="495"/>
      <c r="AH29" s="495"/>
    </row>
    <row r="30" spans="1:34" s="470" customFormat="1" ht="15" customHeight="1">
      <c r="A30" s="1217"/>
      <c r="B30" s="1217"/>
      <c r="C30" s="940"/>
      <c r="D30" s="940"/>
      <c r="E30" s="940"/>
      <c r="F30" s="940"/>
      <c r="G30" s="945"/>
      <c r="H30" s="932"/>
      <c r="I30" s="943"/>
      <c r="J30" s="929"/>
      <c r="K30" s="944"/>
      <c r="L30" s="532"/>
      <c r="M30" s="543" t="s">
        <v>18</v>
      </c>
      <c r="N30" s="543"/>
      <c r="O30" s="539"/>
      <c r="P30" s="539"/>
      <c r="Q30" s="539"/>
      <c r="R30" s="567"/>
      <c r="S30" s="558"/>
      <c r="T30" s="557"/>
      <c r="U30" s="543"/>
      <c r="V30" s="558"/>
      <c r="W30" s="554"/>
      <c r="X30" s="495"/>
      <c r="Y30" s="495"/>
      <c r="Z30" s="495"/>
      <c r="AA30" s="495"/>
      <c r="AB30" s="495"/>
      <c r="AC30" s="495"/>
      <c r="AD30" s="495"/>
      <c r="AE30" s="495"/>
      <c r="AF30" s="495"/>
      <c r="AG30" s="495"/>
      <c r="AH30" s="495"/>
    </row>
    <row r="31" spans="1:34" s="470" customFormat="1" ht="15" customHeight="1">
      <c r="A31" s="1217"/>
      <c r="B31" s="940"/>
      <c r="C31" s="940"/>
      <c r="D31" s="940"/>
      <c r="E31" s="940"/>
      <c r="F31" s="940"/>
      <c r="G31" s="945"/>
      <c r="H31" s="932"/>
      <c r="I31" s="932"/>
      <c r="J31" s="929"/>
      <c r="K31" s="939"/>
      <c r="L31" s="532"/>
      <c r="M31" s="552" t="s">
        <v>19</v>
      </c>
      <c r="N31" s="543"/>
      <c r="O31" s="539"/>
      <c r="P31" s="539"/>
      <c r="Q31" s="539"/>
      <c r="R31" s="567"/>
      <c r="S31" s="558"/>
      <c r="T31" s="557"/>
      <c r="U31" s="543"/>
      <c r="V31" s="558"/>
      <c r="W31" s="554"/>
      <c r="X31" s="495"/>
      <c r="Y31" s="495"/>
      <c r="Z31" s="495"/>
      <c r="AA31" s="495"/>
      <c r="AB31" s="495"/>
      <c r="AC31" s="495"/>
      <c r="AD31" s="495"/>
      <c r="AE31" s="495"/>
      <c r="AF31" s="495"/>
      <c r="AG31" s="495"/>
      <c r="AH31" s="495"/>
    </row>
    <row r="32" spans="1:34" s="470" customFormat="1" ht="15" customHeight="1">
      <c r="A32" s="928"/>
      <c r="B32" s="928"/>
      <c r="C32" s="928"/>
      <c r="D32" s="928"/>
      <c r="E32" s="928"/>
      <c r="F32" s="928"/>
      <c r="G32" s="928"/>
      <c r="H32" s="928"/>
      <c r="I32" s="928"/>
      <c r="J32" s="928"/>
      <c r="K32" s="928"/>
      <c r="L32" s="487"/>
      <c r="M32" s="559" t="s">
        <v>308</v>
      </c>
      <c r="N32" s="543"/>
      <c r="O32" s="539"/>
      <c r="P32" s="539"/>
      <c r="Q32" s="539"/>
      <c r="R32" s="567"/>
      <c r="S32" s="558"/>
      <c r="T32" s="557"/>
      <c r="U32" s="543"/>
      <c r="V32" s="558"/>
      <c r="W32" s="554"/>
      <c r="X32" s="495"/>
      <c r="Y32" s="495"/>
      <c r="Z32" s="495"/>
      <c r="AA32" s="495"/>
      <c r="AB32" s="495"/>
      <c r="AC32" s="495"/>
      <c r="AD32" s="495"/>
      <c r="AE32" s="495"/>
      <c r="AF32" s="495"/>
      <c r="AG32" s="495"/>
      <c r="AH32" s="495"/>
    </row>
    <row r="33" spans="12:23" ht="3" customHeight="1">
      <c r="L33" s="480"/>
      <c r="M33" s="480"/>
      <c r="N33" s="480"/>
      <c r="O33" s="480"/>
      <c r="P33" s="480"/>
      <c r="Q33" s="480"/>
      <c r="R33" s="480"/>
      <c r="S33" s="480"/>
      <c r="T33" s="480"/>
      <c r="U33" s="480"/>
    </row>
    <row r="34" spans="12:23" ht="123.75" customHeight="1">
      <c r="L34" s="1">
        <v>1</v>
      </c>
      <c r="M34" s="1210" t="s">
        <v>659</v>
      </c>
      <c r="N34" s="1210"/>
      <c r="O34" s="1210"/>
      <c r="P34" s="1210"/>
      <c r="Q34" s="1210"/>
      <c r="R34" s="1210"/>
      <c r="S34" s="1210"/>
      <c r="T34" s="1210"/>
      <c r="U34" s="1210"/>
      <c r="V34" s="1210"/>
      <c r="W34" s="1210"/>
    </row>
  </sheetData>
  <sheetProtection password="FA9C" sheet="1" objects="1" scenarios="1" formatColumns="0" formatRows="0"/>
  <dataConsolidate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20" width="10.5703125" style="579"/>
    <col min="21" max="16384" width="10.5703125" style="517"/>
  </cols>
  <sheetData>
    <row r="1" spans="1:20" ht="3" customHeight="1">
      <c r="A1" s="585" t="s">
        <v>182</v>
      </c>
    </row>
    <row r="2" spans="1:20" ht="22.5">
      <c r="F2" s="1211" t="s">
        <v>490</v>
      </c>
      <c r="G2" s="1212"/>
      <c r="H2" s="1213"/>
      <c r="I2" s="634"/>
    </row>
    <row r="3" spans="1:20" ht="3" customHeight="1"/>
    <row r="4" spans="1:20" s="564" customFormat="1" ht="11.25">
      <c r="A4" s="584"/>
      <c r="B4" s="584"/>
      <c r="C4" s="584"/>
      <c r="D4" s="584"/>
      <c r="F4" s="1169" t="s">
        <v>453</v>
      </c>
      <c r="G4" s="1169"/>
      <c r="H4" s="1169"/>
      <c r="I4" s="1214" t="s">
        <v>454</v>
      </c>
      <c r="J4" s="584"/>
      <c r="K4" s="584"/>
      <c r="L4" s="584"/>
      <c r="M4" s="584"/>
      <c r="N4" s="584"/>
      <c r="O4" s="584"/>
      <c r="P4" s="584"/>
      <c r="Q4" s="584"/>
      <c r="R4" s="584"/>
      <c r="S4" s="584"/>
      <c r="T4" s="584"/>
    </row>
    <row r="5" spans="1:20" s="564" customFormat="1" ht="11.25" customHeight="1">
      <c r="A5" s="584"/>
      <c r="B5" s="584"/>
      <c r="C5" s="584"/>
      <c r="D5" s="584"/>
      <c r="F5" s="600" t="s">
        <v>91</v>
      </c>
      <c r="G5" s="612" t="s">
        <v>456</v>
      </c>
      <c r="H5" s="599" t="s">
        <v>441</v>
      </c>
      <c r="I5" s="1214"/>
      <c r="J5" s="584"/>
      <c r="K5" s="584"/>
      <c r="L5" s="584"/>
      <c r="M5" s="584"/>
      <c r="N5" s="584"/>
      <c r="O5" s="584"/>
      <c r="P5" s="584"/>
      <c r="Q5" s="584"/>
      <c r="R5" s="584"/>
      <c r="S5" s="584"/>
      <c r="T5" s="584"/>
    </row>
    <row r="6" spans="1:20" s="564" customFormat="1" ht="12" customHeight="1">
      <c r="A6" s="584"/>
      <c r="B6" s="584"/>
      <c r="C6" s="584"/>
      <c r="D6" s="584"/>
      <c r="F6" s="601" t="s">
        <v>92</v>
      </c>
      <c r="G6" s="603">
        <v>2</v>
      </c>
      <c r="H6" s="604">
        <v>3</v>
      </c>
      <c r="I6" s="602">
        <v>4</v>
      </c>
      <c r="J6" s="584">
        <v>4</v>
      </c>
      <c r="K6" s="584"/>
      <c r="L6" s="584"/>
      <c r="M6" s="584"/>
      <c r="N6" s="584"/>
      <c r="O6" s="584"/>
      <c r="P6" s="584"/>
      <c r="Q6" s="584"/>
      <c r="R6" s="584"/>
      <c r="S6" s="584"/>
      <c r="T6" s="584"/>
    </row>
    <row r="7" spans="1:20" s="564" customFormat="1" ht="18.75">
      <c r="A7" s="584"/>
      <c r="B7" s="584"/>
      <c r="C7" s="584"/>
      <c r="D7" s="584"/>
      <c r="F7" s="610">
        <v>1</v>
      </c>
      <c r="G7" s="626" t="s">
        <v>491</v>
      </c>
      <c r="H7" s="598" t="str">
        <f>IF(dateCh="","",dateCh)</f>
        <v>14.06.2019</v>
      </c>
      <c r="I7" s="575" t="s">
        <v>492</v>
      </c>
      <c r="J7" s="609"/>
      <c r="K7" s="584"/>
      <c r="L7" s="584"/>
      <c r="M7" s="584"/>
      <c r="N7" s="584"/>
      <c r="O7" s="584"/>
      <c r="P7" s="584"/>
      <c r="Q7" s="584"/>
      <c r="R7" s="584"/>
      <c r="S7" s="584"/>
      <c r="T7" s="584"/>
    </row>
    <row r="8" spans="1:20" s="564" customFormat="1" ht="45">
      <c r="A8" s="1215">
        <v>1</v>
      </c>
      <c r="B8" s="584"/>
      <c r="C8" s="584"/>
      <c r="D8" s="584"/>
      <c r="F8" s="610" t="str">
        <f>"2." &amp;mergeValue(A8)</f>
        <v>2.1</v>
      </c>
      <c r="G8" s="626" t="s">
        <v>493</v>
      </c>
      <c r="H8" s="598"/>
      <c r="I8" s="575" t="s">
        <v>589</v>
      </c>
      <c r="J8" s="609"/>
      <c r="K8" s="584"/>
      <c r="L8" s="584"/>
      <c r="M8" s="584"/>
      <c r="N8" s="584"/>
      <c r="O8" s="584"/>
      <c r="P8" s="584"/>
      <c r="Q8" s="584"/>
      <c r="R8" s="584"/>
      <c r="S8" s="584"/>
      <c r="T8" s="584"/>
    </row>
    <row r="9" spans="1:20" s="564" customFormat="1" ht="22.5">
      <c r="A9" s="1215"/>
      <c r="B9" s="584"/>
      <c r="C9" s="584"/>
      <c r="D9" s="584"/>
      <c r="F9" s="610" t="str">
        <f>"3." &amp;mergeValue(A9)</f>
        <v>3.1</v>
      </c>
      <c r="G9" s="626" t="s">
        <v>494</v>
      </c>
      <c r="H9" s="598"/>
      <c r="I9" s="575" t="s">
        <v>587</v>
      </c>
      <c r="J9" s="609"/>
      <c r="K9" s="584"/>
      <c r="L9" s="584"/>
      <c r="M9" s="584"/>
      <c r="N9" s="584"/>
      <c r="O9" s="584"/>
      <c r="P9" s="584"/>
      <c r="Q9" s="584"/>
      <c r="R9" s="584"/>
      <c r="S9" s="584"/>
      <c r="T9" s="584"/>
    </row>
    <row r="10" spans="1:20" s="564" customFormat="1" ht="22.5">
      <c r="A10" s="1215"/>
      <c r="B10" s="584"/>
      <c r="C10" s="584"/>
      <c r="D10" s="584"/>
      <c r="F10" s="610" t="str">
        <f>"4."&amp;mergeValue(A10)</f>
        <v>4.1</v>
      </c>
      <c r="G10" s="626" t="s">
        <v>495</v>
      </c>
      <c r="H10" s="599" t="s">
        <v>457</v>
      </c>
      <c r="I10" s="575"/>
      <c r="J10" s="609"/>
      <c r="K10" s="584"/>
      <c r="L10" s="584"/>
      <c r="M10" s="584"/>
      <c r="N10" s="584"/>
      <c r="O10" s="584"/>
      <c r="P10" s="584"/>
      <c r="Q10" s="584"/>
      <c r="R10" s="584"/>
      <c r="S10" s="584"/>
      <c r="T10" s="584"/>
    </row>
    <row r="11" spans="1:20" s="564" customFormat="1" ht="18.75">
      <c r="A11" s="1215"/>
      <c r="B11" s="1215">
        <v>1</v>
      </c>
      <c r="C11" s="617"/>
      <c r="D11" s="617"/>
      <c r="F11" s="610" t="str">
        <f>"4."&amp;mergeValue(A11) &amp;"."&amp;mergeValue(B11)</f>
        <v>4.1.1</v>
      </c>
      <c r="G11" s="605" t="s">
        <v>591</v>
      </c>
      <c r="H11" s="598" t="str">
        <f>IF(region_name="","",region_name)</f>
        <v>г.Санкт-Петербург</v>
      </c>
      <c r="I11" s="575" t="s">
        <v>498</v>
      </c>
      <c r="J11" s="609"/>
      <c r="K11" s="584"/>
      <c r="L11" s="584"/>
      <c r="M11" s="584"/>
      <c r="N11" s="584"/>
      <c r="O11" s="584"/>
      <c r="P11" s="584"/>
      <c r="Q11" s="584"/>
      <c r="R11" s="584"/>
      <c r="S11" s="584"/>
      <c r="T11" s="584"/>
    </row>
    <row r="12" spans="1:20" s="564" customFormat="1" ht="22.5">
      <c r="A12" s="1215"/>
      <c r="B12" s="1215"/>
      <c r="C12" s="1215">
        <v>1</v>
      </c>
      <c r="D12" s="617"/>
      <c r="F12" s="610" t="str">
        <f>"4."&amp;mergeValue(A12) &amp;"."&amp;mergeValue(B12)&amp;"."&amp;mergeValue(C12)</f>
        <v>4.1.1.1</v>
      </c>
      <c r="G12" s="616" t="s">
        <v>496</v>
      </c>
      <c r="H12" s="598"/>
      <c r="I12" s="575" t="s">
        <v>499</v>
      </c>
      <c r="J12" s="609"/>
      <c r="K12" s="584"/>
      <c r="L12" s="584"/>
      <c r="M12" s="584"/>
      <c r="N12" s="584"/>
      <c r="O12" s="584"/>
      <c r="P12" s="584"/>
      <c r="Q12" s="584"/>
      <c r="R12" s="584"/>
      <c r="S12" s="584"/>
      <c r="T12" s="584"/>
    </row>
    <row r="13" spans="1:20" s="564" customFormat="1" ht="39" customHeight="1">
      <c r="A13" s="1215"/>
      <c r="B13" s="1215"/>
      <c r="C13" s="1215"/>
      <c r="D13" s="617">
        <v>1</v>
      </c>
      <c r="F13" s="610" t="str">
        <f>"4."&amp;mergeValue(A13) &amp;"."&amp;mergeValue(B13)&amp;"."&amp;mergeValue(C13)&amp;"."&amp;mergeValue(D13)</f>
        <v>4.1.1.1.1</v>
      </c>
      <c r="G13" s="627" t="s">
        <v>497</v>
      </c>
      <c r="H13" s="598"/>
      <c r="I13" s="1216" t="s">
        <v>590</v>
      </c>
      <c r="J13" s="609"/>
      <c r="K13" s="584"/>
      <c r="L13" s="584"/>
      <c r="M13" s="584"/>
      <c r="N13" s="584"/>
      <c r="O13" s="584"/>
      <c r="P13" s="584"/>
      <c r="Q13" s="584"/>
      <c r="R13" s="584"/>
      <c r="S13" s="584"/>
      <c r="T13" s="584"/>
    </row>
    <row r="14" spans="1:20" s="564" customFormat="1" ht="18.75">
      <c r="A14" s="1215"/>
      <c r="B14" s="1215"/>
      <c r="C14" s="1215"/>
      <c r="D14" s="617"/>
      <c r="F14" s="613"/>
      <c r="G14" s="544" t="s">
        <v>4</v>
      </c>
      <c r="H14" s="618"/>
      <c r="I14" s="1216"/>
      <c r="J14" s="609"/>
      <c r="K14" s="584"/>
      <c r="L14" s="584"/>
      <c r="M14" s="584"/>
      <c r="N14" s="584"/>
      <c r="O14" s="584"/>
      <c r="P14" s="584"/>
      <c r="Q14" s="584"/>
      <c r="R14" s="584"/>
      <c r="S14" s="584"/>
      <c r="T14" s="584"/>
    </row>
    <row r="15" spans="1:20" s="564" customFormat="1" ht="18.75">
      <c r="A15" s="1215"/>
      <c r="B15" s="1215"/>
      <c r="C15" s="617"/>
      <c r="D15" s="617"/>
      <c r="F15" s="628"/>
      <c r="G15" s="571" t="s">
        <v>402</v>
      </c>
      <c r="H15" s="629"/>
      <c r="I15" s="630"/>
      <c r="J15" s="609"/>
      <c r="K15" s="584"/>
      <c r="L15" s="584"/>
      <c r="M15" s="584"/>
      <c r="N15" s="584"/>
      <c r="O15" s="584"/>
      <c r="P15" s="584"/>
      <c r="Q15" s="584"/>
      <c r="R15" s="584"/>
      <c r="S15" s="584"/>
      <c r="T15" s="584"/>
    </row>
    <row r="16" spans="1:20" s="564" customFormat="1" ht="18.75">
      <c r="A16" s="1215"/>
      <c r="B16" s="584"/>
      <c r="C16" s="584"/>
      <c r="D16" s="584"/>
      <c r="F16" s="613"/>
      <c r="G16" s="552" t="s">
        <v>505</v>
      </c>
      <c r="H16" s="614"/>
      <c r="I16" s="615"/>
      <c r="J16" s="609"/>
      <c r="K16" s="584"/>
      <c r="L16" s="584"/>
      <c r="M16" s="584"/>
      <c r="N16" s="584"/>
      <c r="O16" s="584"/>
      <c r="P16" s="584"/>
      <c r="Q16" s="584"/>
      <c r="R16" s="584"/>
      <c r="S16" s="584"/>
      <c r="T16" s="584"/>
    </row>
    <row r="17" spans="1:20" s="564" customFormat="1" ht="18.75">
      <c r="A17" s="584"/>
      <c r="B17" s="584"/>
      <c r="C17" s="584"/>
      <c r="D17" s="584"/>
      <c r="F17" s="613"/>
      <c r="G17" s="559" t="s">
        <v>504</v>
      </c>
      <c r="H17" s="614"/>
      <c r="I17" s="615"/>
      <c r="J17" s="609"/>
      <c r="K17" s="584"/>
      <c r="L17" s="584"/>
      <c r="M17" s="584"/>
      <c r="N17" s="584"/>
      <c r="O17" s="584"/>
      <c r="P17" s="584"/>
      <c r="Q17" s="584"/>
      <c r="R17" s="584"/>
      <c r="S17" s="584"/>
      <c r="T17" s="584"/>
    </row>
    <row r="18" spans="1:20" s="607" customFormat="1" ht="3" customHeight="1">
      <c r="A18" s="608"/>
      <c r="B18" s="608"/>
      <c r="C18" s="608"/>
      <c r="D18" s="608"/>
      <c r="F18" s="619"/>
      <c r="G18" s="620"/>
      <c r="H18" s="621"/>
      <c r="I18" s="622"/>
      <c r="J18" s="608"/>
      <c r="K18" s="608"/>
      <c r="L18" s="608"/>
      <c r="M18" s="608"/>
      <c r="N18" s="608"/>
      <c r="O18" s="608"/>
      <c r="P18" s="608"/>
      <c r="Q18" s="608"/>
      <c r="R18" s="608"/>
      <c r="S18" s="608"/>
      <c r="T18" s="608"/>
    </row>
    <row r="19" spans="1:20" s="607" customFormat="1" ht="15" customHeight="1">
      <c r="A19" s="608"/>
      <c r="B19" s="608"/>
      <c r="C19" s="608"/>
      <c r="D19" s="608"/>
      <c r="F19" s="606"/>
      <c r="G19" s="1210" t="s">
        <v>592</v>
      </c>
      <c r="H19" s="1210"/>
      <c r="I19" s="588"/>
      <c r="J19" s="608"/>
      <c r="K19" s="608"/>
      <c r="L19" s="608"/>
      <c r="M19" s="608"/>
      <c r="N19" s="608"/>
      <c r="O19" s="608"/>
      <c r="P19" s="608"/>
      <c r="Q19" s="608"/>
      <c r="R19" s="608"/>
      <c r="S19" s="608"/>
      <c r="T19" s="60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4" hidden="1" customWidth="1"/>
    <col min="7" max="8" width="9.140625" style="500" hidden="1" customWidth="1"/>
    <col min="9" max="9" width="3.7109375" style="478" customWidth="1"/>
    <col min="10" max="11" width="3.7109375" style="477" customWidth="1"/>
    <col min="12" max="12" width="12.7109375" style="471" customWidth="1"/>
    <col min="13" max="13" width="44.7109375" style="471" customWidth="1"/>
    <col min="14" max="14" width="2" style="471" hidden="1" customWidth="1"/>
    <col min="15" max="17" width="23.7109375" style="471" hidden="1" customWidth="1"/>
    <col min="18" max="18" width="11.7109375" style="471" customWidth="1"/>
    <col min="19" max="19" width="3.7109375" style="471" customWidth="1"/>
    <col min="20" max="20" width="11.7109375" style="471" customWidth="1"/>
    <col min="21" max="21" width="8.5703125" style="471" hidden="1" customWidth="1"/>
    <col min="22" max="22" width="4.7109375" style="471" customWidth="1"/>
    <col min="23" max="23" width="115.7109375" style="471" customWidth="1"/>
    <col min="24" max="34" width="10.5703125" style="494"/>
    <col min="35" max="256" width="10.5703125" style="471"/>
    <col min="257" max="264" width="0" style="471" hidden="1" customWidth="1"/>
    <col min="265" max="267" width="3.7109375" style="471" customWidth="1"/>
    <col min="268" max="268" width="12.7109375" style="471" customWidth="1"/>
    <col min="269" max="269" width="47.42578125" style="471" customWidth="1"/>
    <col min="270" max="273" width="0" style="471" hidden="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512" width="10.5703125" style="471"/>
    <col min="513" max="520" width="0" style="471" hidden="1" customWidth="1"/>
    <col min="521" max="523" width="3.7109375" style="471" customWidth="1"/>
    <col min="524" max="524" width="12.7109375" style="471" customWidth="1"/>
    <col min="525" max="525" width="47.42578125" style="471" customWidth="1"/>
    <col min="526" max="529" width="0" style="471" hidden="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768" width="10.5703125" style="471"/>
    <col min="769" max="776" width="0" style="471" hidden="1" customWidth="1"/>
    <col min="777" max="779" width="3.7109375" style="471" customWidth="1"/>
    <col min="780" max="780" width="12.7109375" style="471" customWidth="1"/>
    <col min="781" max="781" width="47.42578125" style="471" customWidth="1"/>
    <col min="782" max="785" width="0" style="471" hidden="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1024" width="10.5703125" style="471"/>
    <col min="1025" max="1032" width="0" style="471" hidden="1" customWidth="1"/>
    <col min="1033" max="1035" width="3.7109375" style="471" customWidth="1"/>
    <col min="1036" max="1036" width="12.7109375" style="471" customWidth="1"/>
    <col min="1037" max="1037" width="47.42578125" style="471" customWidth="1"/>
    <col min="1038" max="1041" width="0" style="471" hidden="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280" width="10.5703125" style="471"/>
    <col min="1281" max="1288" width="0" style="471" hidden="1" customWidth="1"/>
    <col min="1289" max="1291" width="3.7109375" style="471" customWidth="1"/>
    <col min="1292" max="1292" width="12.7109375" style="471" customWidth="1"/>
    <col min="1293" max="1293" width="47.42578125" style="471" customWidth="1"/>
    <col min="1294" max="1297" width="0" style="471" hidden="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536" width="10.5703125" style="471"/>
    <col min="1537" max="1544" width="0" style="471" hidden="1" customWidth="1"/>
    <col min="1545" max="1547" width="3.7109375" style="471" customWidth="1"/>
    <col min="1548" max="1548" width="12.7109375" style="471" customWidth="1"/>
    <col min="1549" max="1549" width="47.42578125" style="471" customWidth="1"/>
    <col min="1550" max="1553" width="0" style="471" hidden="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792" width="10.5703125" style="471"/>
    <col min="1793" max="1800" width="0" style="471" hidden="1" customWidth="1"/>
    <col min="1801" max="1803" width="3.7109375" style="471" customWidth="1"/>
    <col min="1804" max="1804" width="12.7109375" style="471" customWidth="1"/>
    <col min="1805" max="1805" width="47.42578125" style="471" customWidth="1"/>
    <col min="1806" max="1809" width="0" style="471" hidden="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2048" width="10.5703125" style="471"/>
    <col min="2049" max="2056" width="0" style="471" hidden="1" customWidth="1"/>
    <col min="2057" max="2059" width="3.7109375" style="471" customWidth="1"/>
    <col min="2060" max="2060" width="12.7109375" style="471" customWidth="1"/>
    <col min="2061" max="2061" width="47.42578125" style="471" customWidth="1"/>
    <col min="2062" max="2065" width="0" style="471" hidden="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304" width="10.5703125" style="471"/>
    <col min="2305" max="2312" width="0" style="471" hidden="1" customWidth="1"/>
    <col min="2313" max="2315" width="3.7109375" style="471" customWidth="1"/>
    <col min="2316" max="2316" width="12.7109375" style="471" customWidth="1"/>
    <col min="2317" max="2317" width="47.42578125" style="471" customWidth="1"/>
    <col min="2318" max="2321" width="0" style="471" hidden="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560" width="10.5703125" style="471"/>
    <col min="2561" max="2568" width="0" style="471" hidden="1" customWidth="1"/>
    <col min="2569" max="2571" width="3.7109375" style="471" customWidth="1"/>
    <col min="2572" max="2572" width="12.7109375" style="471" customWidth="1"/>
    <col min="2573" max="2573" width="47.42578125" style="471" customWidth="1"/>
    <col min="2574" max="2577" width="0" style="471" hidden="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816" width="10.5703125" style="471"/>
    <col min="2817" max="2824" width="0" style="471" hidden="1" customWidth="1"/>
    <col min="2825" max="2827" width="3.7109375" style="471" customWidth="1"/>
    <col min="2828" max="2828" width="12.7109375" style="471" customWidth="1"/>
    <col min="2829" max="2829" width="47.42578125" style="471" customWidth="1"/>
    <col min="2830" max="2833" width="0" style="471" hidden="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3072" width="10.5703125" style="471"/>
    <col min="3073" max="3080" width="0" style="471" hidden="1" customWidth="1"/>
    <col min="3081" max="3083" width="3.7109375" style="471" customWidth="1"/>
    <col min="3084" max="3084" width="12.7109375" style="471" customWidth="1"/>
    <col min="3085" max="3085" width="47.42578125" style="471" customWidth="1"/>
    <col min="3086" max="3089" width="0" style="471" hidden="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328" width="10.5703125" style="471"/>
    <col min="3329" max="3336" width="0" style="471" hidden="1" customWidth="1"/>
    <col min="3337" max="3339" width="3.7109375" style="471" customWidth="1"/>
    <col min="3340" max="3340" width="12.7109375" style="471" customWidth="1"/>
    <col min="3341" max="3341" width="47.42578125" style="471" customWidth="1"/>
    <col min="3342" max="3345" width="0" style="471" hidden="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584" width="10.5703125" style="471"/>
    <col min="3585" max="3592" width="0" style="471" hidden="1" customWidth="1"/>
    <col min="3593" max="3595" width="3.7109375" style="471" customWidth="1"/>
    <col min="3596" max="3596" width="12.7109375" style="471" customWidth="1"/>
    <col min="3597" max="3597" width="47.42578125" style="471" customWidth="1"/>
    <col min="3598" max="3601" width="0" style="471" hidden="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840" width="10.5703125" style="471"/>
    <col min="3841" max="3848" width="0" style="471" hidden="1" customWidth="1"/>
    <col min="3849" max="3851" width="3.7109375" style="471" customWidth="1"/>
    <col min="3852" max="3852" width="12.7109375" style="471" customWidth="1"/>
    <col min="3853" max="3853" width="47.42578125" style="471" customWidth="1"/>
    <col min="3854" max="3857" width="0" style="471" hidden="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4096" width="10.5703125" style="471"/>
    <col min="4097" max="4104" width="0" style="471" hidden="1" customWidth="1"/>
    <col min="4105" max="4107" width="3.7109375" style="471" customWidth="1"/>
    <col min="4108" max="4108" width="12.7109375" style="471" customWidth="1"/>
    <col min="4109" max="4109" width="47.42578125" style="471" customWidth="1"/>
    <col min="4110" max="4113" width="0" style="471" hidden="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352" width="10.5703125" style="471"/>
    <col min="4353" max="4360" width="0" style="471" hidden="1" customWidth="1"/>
    <col min="4361" max="4363" width="3.7109375" style="471" customWidth="1"/>
    <col min="4364" max="4364" width="12.7109375" style="471" customWidth="1"/>
    <col min="4365" max="4365" width="47.42578125" style="471" customWidth="1"/>
    <col min="4366" max="4369" width="0" style="471" hidden="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608" width="10.5703125" style="471"/>
    <col min="4609" max="4616" width="0" style="471" hidden="1" customWidth="1"/>
    <col min="4617" max="4619" width="3.7109375" style="471" customWidth="1"/>
    <col min="4620" max="4620" width="12.7109375" style="471" customWidth="1"/>
    <col min="4621" max="4621" width="47.42578125" style="471" customWidth="1"/>
    <col min="4622" max="4625" width="0" style="471" hidden="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864" width="10.5703125" style="471"/>
    <col min="4865" max="4872" width="0" style="471" hidden="1" customWidth="1"/>
    <col min="4873" max="4875" width="3.7109375" style="471" customWidth="1"/>
    <col min="4876" max="4876" width="12.7109375" style="471" customWidth="1"/>
    <col min="4877" max="4877" width="47.42578125" style="471" customWidth="1"/>
    <col min="4878" max="4881" width="0" style="471" hidden="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5120" width="10.5703125" style="471"/>
    <col min="5121" max="5128" width="0" style="471" hidden="1" customWidth="1"/>
    <col min="5129" max="5131" width="3.7109375" style="471" customWidth="1"/>
    <col min="5132" max="5132" width="12.7109375" style="471" customWidth="1"/>
    <col min="5133" max="5133" width="47.42578125" style="471" customWidth="1"/>
    <col min="5134" max="5137" width="0" style="471" hidden="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376" width="10.5703125" style="471"/>
    <col min="5377" max="5384" width="0" style="471" hidden="1" customWidth="1"/>
    <col min="5385" max="5387" width="3.7109375" style="471" customWidth="1"/>
    <col min="5388" max="5388" width="12.7109375" style="471" customWidth="1"/>
    <col min="5389" max="5389" width="47.42578125" style="471" customWidth="1"/>
    <col min="5390" max="5393" width="0" style="471" hidden="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632" width="10.5703125" style="471"/>
    <col min="5633" max="5640" width="0" style="471" hidden="1" customWidth="1"/>
    <col min="5641" max="5643" width="3.7109375" style="471" customWidth="1"/>
    <col min="5644" max="5644" width="12.7109375" style="471" customWidth="1"/>
    <col min="5645" max="5645" width="47.42578125" style="471" customWidth="1"/>
    <col min="5646" max="5649" width="0" style="471" hidden="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888" width="10.5703125" style="471"/>
    <col min="5889" max="5896" width="0" style="471" hidden="1" customWidth="1"/>
    <col min="5897" max="5899" width="3.7109375" style="471" customWidth="1"/>
    <col min="5900" max="5900" width="12.7109375" style="471" customWidth="1"/>
    <col min="5901" max="5901" width="47.42578125" style="471" customWidth="1"/>
    <col min="5902" max="5905" width="0" style="471" hidden="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6144" width="10.5703125" style="471"/>
    <col min="6145" max="6152" width="0" style="471" hidden="1" customWidth="1"/>
    <col min="6153" max="6155" width="3.7109375" style="471" customWidth="1"/>
    <col min="6156" max="6156" width="12.7109375" style="471" customWidth="1"/>
    <col min="6157" max="6157" width="47.42578125" style="471" customWidth="1"/>
    <col min="6158" max="6161" width="0" style="471" hidden="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400" width="10.5703125" style="471"/>
    <col min="6401" max="6408" width="0" style="471" hidden="1" customWidth="1"/>
    <col min="6409" max="6411" width="3.7109375" style="471" customWidth="1"/>
    <col min="6412" max="6412" width="12.7109375" style="471" customWidth="1"/>
    <col min="6413" max="6413" width="47.42578125" style="471" customWidth="1"/>
    <col min="6414" max="6417" width="0" style="471" hidden="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656" width="10.5703125" style="471"/>
    <col min="6657" max="6664" width="0" style="471" hidden="1" customWidth="1"/>
    <col min="6665" max="6667" width="3.7109375" style="471" customWidth="1"/>
    <col min="6668" max="6668" width="12.7109375" style="471" customWidth="1"/>
    <col min="6669" max="6669" width="47.42578125" style="471" customWidth="1"/>
    <col min="6670" max="6673" width="0" style="471" hidden="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912" width="10.5703125" style="471"/>
    <col min="6913" max="6920" width="0" style="471" hidden="1" customWidth="1"/>
    <col min="6921" max="6923" width="3.7109375" style="471" customWidth="1"/>
    <col min="6924" max="6924" width="12.7109375" style="471" customWidth="1"/>
    <col min="6925" max="6925" width="47.42578125" style="471" customWidth="1"/>
    <col min="6926" max="6929" width="0" style="471" hidden="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7168" width="10.5703125" style="471"/>
    <col min="7169" max="7176" width="0" style="471" hidden="1" customWidth="1"/>
    <col min="7177" max="7179" width="3.7109375" style="471" customWidth="1"/>
    <col min="7180" max="7180" width="12.7109375" style="471" customWidth="1"/>
    <col min="7181" max="7181" width="47.42578125" style="471" customWidth="1"/>
    <col min="7182" max="7185" width="0" style="471" hidden="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424" width="10.5703125" style="471"/>
    <col min="7425" max="7432" width="0" style="471" hidden="1" customWidth="1"/>
    <col min="7433" max="7435" width="3.7109375" style="471" customWidth="1"/>
    <col min="7436" max="7436" width="12.7109375" style="471" customWidth="1"/>
    <col min="7437" max="7437" width="47.42578125" style="471" customWidth="1"/>
    <col min="7438" max="7441" width="0" style="471" hidden="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680" width="10.5703125" style="471"/>
    <col min="7681" max="7688" width="0" style="471" hidden="1" customWidth="1"/>
    <col min="7689" max="7691" width="3.7109375" style="471" customWidth="1"/>
    <col min="7692" max="7692" width="12.7109375" style="471" customWidth="1"/>
    <col min="7693" max="7693" width="47.42578125" style="471" customWidth="1"/>
    <col min="7694" max="7697" width="0" style="471" hidden="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936" width="10.5703125" style="471"/>
    <col min="7937" max="7944" width="0" style="471" hidden="1" customWidth="1"/>
    <col min="7945" max="7947" width="3.7109375" style="471" customWidth="1"/>
    <col min="7948" max="7948" width="12.7109375" style="471" customWidth="1"/>
    <col min="7949" max="7949" width="47.42578125" style="471" customWidth="1"/>
    <col min="7950" max="7953" width="0" style="471" hidden="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8192" width="10.5703125" style="471"/>
    <col min="8193" max="8200" width="0" style="471" hidden="1" customWidth="1"/>
    <col min="8201" max="8203" width="3.7109375" style="471" customWidth="1"/>
    <col min="8204" max="8204" width="12.7109375" style="471" customWidth="1"/>
    <col min="8205" max="8205" width="47.42578125" style="471" customWidth="1"/>
    <col min="8206" max="8209" width="0" style="471" hidden="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448" width="10.5703125" style="471"/>
    <col min="8449" max="8456" width="0" style="471" hidden="1" customWidth="1"/>
    <col min="8457" max="8459" width="3.7109375" style="471" customWidth="1"/>
    <col min="8460" max="8460" width="12.7109375" style="471" customWidth="1"/>
    <col min="8461" max="8461" width="47.42578125" style="471" customWidth="1"/>
    <col min="8462" max="8465" width="0" style="471" hidden="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704" width="10.5703125" style="471"/>
    <col min="8705" max="8712" width="0" style="471" hidden="1" customWidth="1"/>
    <col min="8713" max="8715" width="3.7109375" style="471" customWidth="1"/>
    <col min="8716" max="8716" width="12.7109375" style="471" customWidth="1"/>
    <col min="8717" max="8717" width="47.42578125" style="471" customWidth="1"/>
    <col min="8718" max="8721" width="0" style="471" hidden="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960" width="10.5703125" style="471"/>
    <col min="8961" max="8968" width="0" style="471" hidden="1" customWidth="1"/>
    <col min="8969" max="8971" width="3.7109375" style="471" customWidth="1"/>
    <col min="8972" max="8972" width="12.7109375" style="471" customWidth="1"/>
    <col min="8973" max="8973" width="47.42578125" style="471" customWidth="1"/>
    <col min="8974" max="8977" width="0" style="471" hidden="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9216" width="10.5703125" style="471"/>
    <col min="9217" max="9224" width="0" style="471" hidden="1" customWidth="1"/>
    <col min="9225" max="9227" width="3.7109375" style="471" customWidth="1"/>
    <col min="9228" max="9228" width="12.7109375" style="471" customWidth="1"/>
    <col min="9229" max="9229" width="47.42578125" style="471" customWidth="1"/>
    <col min="9230" max="9233" width="0" style="471" hidden="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472" width="10.5703125" style="471"/>
    <col min="9473" max="9480" width="0" style="471" hidden="1" customWidth="1"/>
    <col min="9481" max="9483" width="3.7109375" style="471" customWidth="1"/>
    <col min="9484" max="9484" width="12.7109375" style="471" customWidth="1"/>
    <col min="9485" max="9485" width="47.42578125" style="471" customWidth="1"/>
    <col min="9486" max="9489" width="0" style="471" hidden="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728" width="10.5703125" style="471"/>
    <col min="9729" max="9736" width="0" style="471" hidden="1" customWidth="1"/>
    <col min="9737" max="9739" width="3.7109375" style="471" customWidth="1"/>
    <col min="9740" max="9740" width="12.7109375" style="471" customWidth="1"/>
    <col min="9741" max="9741" width="47.42578125" style="471" customWidth="1"/>
    <col min="9742" max="9745" width="0" style="471" hidden="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984" width="10.5703125" style="471"/>
    <col min="9985" max="9992" width="0" style="471" hidden="1" customWidth="1"/>
    <col min="9993" max="9995" width="3.7109375" style="471" customWidth="1"/>
    <col min="9996" max="9996" width="12.7109375" style="471" customWidth="1"/>
    <col min="9997" max="9997" width="47.42578125" style="471" customWidth="1"/>
    <col min="9998" max="10001" width="0" style="471" hidden="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240" width="10.5703125" style="471"/>
    <col min="10241" max="10248" width="0" style="471" hidden="1" customWidth="1"/>
    <col min="10249" max="10251" width="3.7109375" style="471" customWidth="1"/>
    <col min="10252" max="10252" width="12.7109375" style="471" customWidth="1"/>
    <col min="10253" max="10253" width="47.42578125" style="471" customWidth="1"/>
    <col min="10254" max="10257" width="0" style="471" hidden="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496" width="10.5703125" style="471"/>
    <col min="10497" max="10504" width="0" style="471" hidden="1" customWidth="1"/>
    <col min="10505" max="10507" width="3.7109375" style="471" customWidth="1"/>
    <col min="10508" max="10508" width="12.7109375" style="471" customWidth="1"/>
    <col min="10509" max="10509" width="47.42578125" style="471" customWidth="1"/>
    <col min="10510" max="10513" width="0" style="471" hidden="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752" width="10.5703125" style="471"/>
    <col min="10753" max="10760" width="0" style="471" hidden="1" customWidth="1"/>
    <col min="10761" max="10763" width="3.7109375" style="471" customWidth="1"/>
    <col min="10764" max="10764" width="12.7109375" style="471" customWidth="1"/>
    <col min="10765" max="10765" width="47.42578125" style="471" customWidth="1"/>
    <col min="10766" max="10769" width="0" style="471" hidden="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1008" width="10.5703125" style="471"/>
    <col min="11009" max="11016" width="0" style="471" hidden="1" customWidth="1"/>
    <col min="11017" max="11019" width="3.7109375" style="471" customWidth="1"/>
    <col min="11020" max="11020" width="12.7109375" style="471" customWidth="1"/>
    <col min="11021" max="11021" width="47.42578125" style="471" customWidth="1"/>
    <col min="11022" max="11025" width="0" style="471" hidden="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264" width="10.5703125" style="471"/>
    <col min="11265" max="11272" width="0" style="471" hidden="1" customWidth="1"/>
    <col min="11273" max="11275" width="3.7109375" style="471" customWidth="1"/>
    <col min="11276" max="11276" width="12.7109375" style="471" customWidth="1"/>
    <col min="11277" max="11277" width="47.42578125" style="471" customWidth="1"/>
    <col min="11278" max="11281" width="0" style="471" hidden="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520" width="10.5703125" style="471"/>
    <col min="11521" max="11528" width="0" style="471" hidden="1" customWidth="1"/>
    <col min="11529" max="11531" width="3.7109375" style="471" customWidth="1"/>
    <col min="11532" max="11532" width="12.7109375" style="471" customWidth="1"/>
    <col min="11533" max="11533" width="47.42578125" style="471" customWidth="1"/>
    <col min="11534" max="11537" width="0" style="471" hidden="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776" width="10.5703125" style="471"/>
    <col min="11777" max="11784" width="0" style="471" hidden="1" customWidth="1"/>
    <col min="11785" max="11787" width="3.7109375" style="471" customWidth="1"/>
    <col min="11788" max="11788" width="12.7109375" style="471" customWidth="1"/>
    <col min="11789" max="11789" width="47.42578125" style="471" customWidth="1"/>
    <col min="11790" max="11793" width="0" style="471" hidden="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2032" width="10.5703125" style="471"/>
    <col min="12033" max="12040" width="0" style="471" hidden="1" customWidth="1"/>
    <col min="12041" max="12043" width="3.7109375" style="471" customWidth="1"/>
    <col min="12044" max="12044" width="12.7109375" style="471" customWidth="1"/>
    <col min="12045" max="12045" width="47.42578125" style="471" customWidth="1"/>
    <col min="12046" max="12049" width="0" style="471" hidden="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288" width="10.5703125" style="471"/>
    <col min="12289" max="12296" width="0" style="471" hidden="1" customWidth="1"/>
    <col min="12297" max="12299" width="3.7109375" style="471" customWidth="1"/>
    <col min="12300" max="12300" width="12.7109375" style="471" customWidth="1"/>
    <col min="12301" max="12301" width="47.42578125" style="471" customWidth="1"/>
    <col min="12302" max="12305" width="0" style="471" hidden="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544" width="10.5703125" style="471"/>
    <col min="12545" max="12552" width="0" style="471" hidden="1" customWidth="1"/>
    <col min="12553" max="12555" width="3.7109375" style="471" customWidth="1"/>
    <col min="12556" max="12556" width="12.7109375" style="471" customWidth="1"/>
    <col min="12557" max="12557" width="47.42578125" style="471" customWidth="1"/>
    <col min="12558" max="12561" width="0" style="471" hidden="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800" width="10.5703125" style="471"/>
    <col min="12801" max="12808" width="0" style="471" hidden="1" customWidth="1"/>
    <col min="12809" max="12811" width="3.7109375" style="471" customWidth="1"/>
    <col min="12812" max="12812" width="12.7109375" style="471" customWidth="1"/>
    <col min="12813" max="12813" width="47.42578125" style="471" customWidth="1"/>
    <col min="12814" max="12817" width="0" style="471" hidden="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3056" width="10.5703125" style="471"/>
    <col min="13057" max="13064" width="0" style="471" hidden="1" customWidth="1"/>
    <col min="13065" max="13067" width="3.7109375" style="471" customWidth="1"/>
    <col min="13068" max="13068" width="12.7109375" style="471" customWidth="1"/>
    <col min="13069" max="13069" width="47.42578125" style="471" customWidth="1"/>
    <col min="13070" max="13073" width="0" style="471" hidden="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312" width="10.5703125" style="471"/>
    <col min="13313" max="13320" width="0" style="471" hidden="1" customWidth="1"/>
    <col min="13321" max="13323" width="3.7109375" style="471" customWidth="1"/>
    <col min="13324" max="13324" width="12.7109375" style="471" customWidth="1"/>
    <col min="13325" max="13325" width="47.42578125" style="471" customWidth="1"/>
    <col min="13326" max="13329" width="0" style="471" hidden="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568" width="10.5703125" style="471"/>
    <col min="13569" max="13576" width="0" style="471" hidden="1" customWidth="1"/>
    <col min="13577" max="13579" width="3.7109375" style="471" customWidth="1"/>
    <col min="13580" max="13580" width="12.7109375" style="471" customWidth="1"/>
    <col min="13581" max="13581" width="47.42578125" style="471" customWidth="1"/>
    <col min="13582" max="13585" width="0" style="471" hidden="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824" width="10.5703125" style="471"/>
    <col min="13825" max="13832" width="0" style="471" hidden="1" customWidth="1"/>
    <col min="13833" max="13835" width="3.7109375" style="471" customWidth="1"/>
    <col min="13836" max="13836" width="12.7109375" style="471" customWidth="1"/>
    <col min="13837" max="13837" width="47.42578125" style="471" customWidth="1"/>
    <col min="13838" max="13841" width="0" style="471" hidden="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4080" width="10.5703125" style="471"/>
    <col min="14081" max="14088" width="0" style="471" hidden="1" customWidth="1"/>
    <col min="14089" max="14091" width="3.7109375" style="471" customWidth="1"/>
    <col min="14092" max="14092" width="12.7109375" style="471" customWidth="1"/>
    <col min="14093" max="14093" width="47.42578125" style="471" customWidth="1"/>
    <col min="14094" max="14097" width="0" style="471" hidden="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336" width="10.5703125" style="471"/>
    <col min="14337" max="14344" width="0" style="471" hidden="1" customWidth="1"/>
    <col min="14345" max="14347" width="3.7109375" style="471" customWidth="1"/>
    <col min="14348" max="14348" width="12.7109375" style="471" customWidth="1"/>
    <col min="14349" max="14349" width="47.42578125" style="471" customWidth="1"/>
    <col min="14350" max="14353" width="0" style="471" hidden="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592" width="10.5703125" style="471"/>
    <col min="14593" max="14600" width="0" style="471" hidden="1" customWidth="1"/>
    <col min="14601" max="14603" width="3.7109375" style="471" customWidth="1"/>
    <col min="14604" max="14604" width="12.7109375" style="471" customWidth="1"/>
    <col min="14605" max="14605" width="47.42578125" style="471" customWidth="1"/>
    <col min="14606" max="14609" width="0" style="471" hidden="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848" width="10.5703125" style="471"/>
    <col min="14849" max="14856" width="0" style="471" hidden="1" customWidth="1"/>
    <col min="14857" max="14859" width="3.7109375" style="471" customWidth="1"/>
    <col min="14860" max="14860" width="12.7109375" style="471" customWidth="1"/>
    <col min="14861" max="14861" width="47.42578125" style="471" customWidth="1"/>
    <col min="14862" max="14865" width="0" style="471" hidden="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5104" width="10.5703125" style="471"/>
    <col min="15105" max="15112" width="0" style="471" hidden="1" customWidth="1"/>
    <col min="15113" max="15115" width="3.7109375" style="471" customWidth="1"/>
    <col min="15116" max="15116" width="12.7109375" style="471" customWidth="1"/>
    <col min="15117" max="15117" width="47.42578125" style="471" customWidth="1"/>
    <col min="15118" max="15121" width="0" style="471" hidden="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360" width="10.5703125" style="471"/>
    <col min="15361" max="15368" width="0" style="471" hidden="1" customWidth="1"/>
    <col min="15369" max="15371" width="3.7109375" style="471" customWidth="1"/>
    <col min="15372" max="15372" width="12.7109375" style="471" customWidth="1"/>
    <col min="15373" max="15373" width="47.42578125" style="471" customWidth="1"/>
    <col min="15374" max="15377" width="0" style="471" hidden="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616" width="10.5703125" style="471"/>
    <col min="15617" max="15624" width="0" style="471" hidden="1" customWidth="1"/>
    <col min="15625" max="15627" width="3.7109375" style="471" customWidth="1"/>
    <col min="15628" max="15628" width="12.7109375" style="471" customWidth="1"/>
    <col min="15629" max="15629" width="47.42578125" style="471" customWidth="1"/>
    <col min="15630" max="15633" width="0" style="471" hidden="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872" width="10.5703125" style="471"/>
    <col min="15873" max="15880" width="0" style="471" hidden="1" customWidth="1"/>
    <col min="15881" max="15883" width="3.7109375" style="471" customWidth="1"/>
    <col min="15884" max="15884" width="12.7109375" style="471" customWidth="1"/>
    <col min="15885" max="15885" width="47.42578125" style="471" customWidth="1"/>
    <col min="15886" max="15889" width="0" style="471" hidden="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6128" width="10.5703125" style="471"/>
    <col min="16129" max="16136" width="0" style="471" hidden="1" customWidth="1"/>
    <col min="16137" max="16139" width="3.7109375" style="471" customWidth="1"/>
    <col min="16140" max="16140" width="12.7109375" style="471" customWidth="1"/>
    <col min="16141" max="16141" width="47.42578125" style="471" customWidth="1"/>
    <col min="16142" max="16145" width="0" style="471" hidden="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384" width="10.5703125" style="471"/>
  </cols>
  <sheetData>
    <row r="1" spans="1:34" hidden="1"/>
    <row r="2" spans="1:34" hidden="1"/>
    <row r="3" spans="1:34" hidden="1"/>
    <row r="4" spans="1:34" ht="3" customHeight="1">
      <c r="J4" s="476"/>
      <c r="K4" s="476"/>
      <c r="L4" s="472"/>
      <c r="M4" s="472"/>
      <c r="N4" s="472"/>
      <c r="O4" s="479"/>
      <c r="P4" s="479"/>
      <c r="Q4" s="479"/>
      <c r="R4" s="479"/>
      <c r="S4" s="479"/>
      <c r="T4" s="479"/>
      <c r="U4" s="472"/>
    </row>
    <row r="5" spans="1:34" ht="22.5" customHeight="1">
      <c r="J5" s="476"/>
      <c r="K5" s="476"/>
      <c r="L5" s="1231" t="s">
        <v>656</v>
      </c>
      <c r="M5" s="1231"/>
      <c r="N5" s="1231"/>
      <c r="O5" s="1231"/>
      <c r="P5" s="1231"/>
      <c r="Q5" s="1231"/>
      <c r="R5" s="1231"/>
      <c r="S5" s="1231"/>
      <c r="T5" s="1231"/>
      <c r="U5" s="491"/>
    </row>
    <row r="6" spans="1:34" ht="3" customHeight="1">
      <c r="J6" s="476"/>
      <c r="K6" s="476"/>
      <c r="L6" s="472"/>
      <c r="M6" s="472"/>
      <c r="N6" s="472"/>
      <c r="O6" s="475"/>
      <c r="P6" s="475"/>
      <c r="Q6" s="475"/>
      <c r="R6" s="475"/>
      <c r="S6" s="475"/>
      <c r="T6" s="475"/>
      <c r="U6" s="472"/>
    </row>
    <row r="7" spans="1:34" s="486" customFormat="1" ht="22.5">
      <c r="A7" s="499"/>
      <c r="B7" s="499"/>
      <c r="C7" s="499"/>
      <c r="D7" s="499"/>
      <c r="E7" s="499"/>
      <c r="F7" s="499"/>
      <c r="G7" s="499"/>
      <c r="H7" s="499"/>
      <c r="L7" s="493"/>
      <c r="M7" s="611" t="s">
        <v>501</v>
      </c>
      <c r="N7" s="660"/>
      <c r="O7" s="1270" t="str">
        <f>IF(NameOrPr_ch="",IF(NameOrPr="","",NameOrPr),NameOrPr_ch)</f>
        <v>Комитет по тарифам Санкт-Петербурга</v>
      </c>
      <c r="P7" s="1271"/>
      <c r="Q7" s="1271"/>
      <c r="R7" s="1271"/>
      <c r="S7" s="1271"/>
      <c r="T7" s="1272"/>
      <c r="U7" s="661"/>
      <c r="X7" s="499"/>
      <c r="Y7" s="499"/>
      <c r="Z7" s="499"/>
      <c r="AA7" s="499"/>
      <c r="AB7" s="499"/>
      <c r="AC7" s="499"/>
      <c r="AD7" s="499"/>
      <c r="AE7" s="499"/>
      <c r="AF7" s="499"/>
      <c r="AG7" s="499"/>
      <c r="AH7" s="499"/>
    </row>
    <row r="8" spans="1:34" s="564" customFormat="1" ht="18.75">
      <c r="A8" s="584"/>
      <c r="B8" s="584"/>
      <c r="C8" s="584"/>
      <c r="D8" s="584"/>
      <c r="E8" s="584"/>
      <c r="F8" s="584"/>
      <c r="G8" s="584"/>
      <c r="H8" s="584"/>
      <c r="L8" s="493"/>
      <c r="M8" s="611" t="s">
        <v>595</v>
      </c>
      <c r="N8" s="660"/>
      <c r="O8" s="1270" t="str">
        <f>IF(datePr_ch="",IF(datePr="","",datePr),datePr_ch)</f>
        <v>14.06.2019</v>
      </c>
      <c r="P8" s="1271"/>
      <c r="Q8" s="1271"/>
      <c r="R8" s="1271"/>
      <c r="S8" s="1271"/>
      <c r="T8" s="1272"/>
      <c r="U8" s="661"/>
      <c r="X8" s="584"/>
      <c r="Y8" s="584"/>
      <c r="Z8" s="584"/>
      <c r="AA8" s="584"/>
      <c r="AB8" s="584"/>
      <c r="AC8" s="584"/>
      <c r="AD8" s="584"/>
      <c r="AE8" s="584"/>
      <c r="AF8" s="584"/>
      <c r="AG8" s="584"/>
      <c r="AH8" s="584"/>
    </row>
    <row r="9" spans="1:34" s="486" customFormat="1" ht="18.75">
      <c r="A9" s="499"/>
      <c r="B9" s="499"/>
      <c r="C9" s="499"/>
      <c r="D9" s="499"/>
      <c r="E9" s="499"/>
      <c r="F9" s="499"/>
      <c r="G9" s="499"/>
      <c r="H9" s="499"/>
      <c r="L9" s="546"/>
      <c r="M9" s="611" t="s">
        <v>594</v>
      </c>
      <c r="N9" s="660"/>
      <c r="O9" s="1270" t="str">
        <f>IF(numberPr_ch="",IF(numberPr="","",numberPr),numberPr_ch)</f>
        <v>52-р</v>
      </c>
      <c r="P9" s="1271"/>
      <c r="Q9" s="1271"/>
      <c r="R9" s="1271"/>
      <c r="S9" s="1271"/>
      <c r="T9" s="1272"/>
      <c r="U9" s="661"/>
      <c r="X9" s="499"/>
      <c r="Y9" s="499"/>
      <c r="Z9" s="499"/>
      <c r="AA9" s="499"/>
      <c r="AB9" s="499"/>
      <c r="AC9" s="499"/>
      <c r="AD9" s="499"/>
      <c r="AE9" s="499"/>
      <c r="AF9" s="499"/>
      <c r="AG9" s="499"/>
      <c r="AH9" s="499"/>
    </row>
    <row r="10" spans="1:34" s="486" customFormat="1" ht="18.75">
      <c r="A10" s="499"/>
      <c r="B10" s="499"/>
      <c r="C10" s="499"/>
      <c r="D10" s="499"/>
      <c r="E10" s="499"/>
      <c r="F10" s="499"/>
      <c r="G10" s="499"/>
      <c r="H10" s="499"/>
      <c r="L10" s="546"/>
      <c r="M10" s="611" t="s">
        <v>500</v>
      </c>
      <c r="N10" s="660"/>
      <c r="O10" s="1270" t="str">
        <f>IF(IstPub_ch="",IF(IstPub="","",IstPub),IstPub_ch)</f>
        <v>официальный сайт Комитета по тарифам Санкт-Петербурга</v>
      </c>
      <c r="P10" s="1271"/>
      <c r="Q10" s="1271"/>
      <c r="R10" s="1271"/>
      <c r="S10" s="1271"/>
      <c r="T10" s="1272"/>
      <c r="U10" s="661"/>
      <c r="X10" s="499"/>
      <c r="Y10" s="499"/>
      <c r="Z10" s="499"/>
      <c r="AA10" s="499"/>
      <c r="AB10" s="499"/>
      <c r="AC10" s="499"/>
      <c r="AD10" s="499"/>
      <c r="AE10" s="499"/>
      <c r="AF10" s="499"/>
      <c r="AG10" s="499"/>
      <c r="AH10" s="499"/>
    </row>
    <row r="11" spans="1:34" s="486" customFormat="1" ht="11.25" hidden="1">
      <c r="A11" s="499"/>
      <c r="B11" s="499"/>
      <c r="C11" s="499"/>
      <c r="D11" s="499"/>
      <c r="E11" s="499"/>
      <c r="F11" s="499"/>
      <c r="G11" s="499"/>
      <c r="H11" s="499"/>
      <c r="L11" s="546"/>
      <c r="M11" s="546"/>
      <c r="N11" s="560"/>
      <c r="O11" s="576"/>
      <c r="P11" s="576"/>
      <c r="Q11" s="576"/>
      <c r="R11" s="576"/>
      <c r="S11" s="576"/>
      <c r="T11" s="576"/>
      <c r="U11" s="497" t="s">
        <v>372</v>
      </c>
      <c r="X11" s="499"/>
      <c r="Y11" s="499"/>
      <c r="Z11" s="499"/>
      <c r="AA11" s="499"/>
      <c r="AB11" s="499"/>
      <c r="AC11" s="499"/>
      <c r="AD11" s="499"/>
      <c r="AE11" s="499"/>
      <c r="AF11" s="499"/>
      <c r="AG11" s="499"/>
      <c r="AH11" s="499"/>
    </row>
    <row r="12" spans="1:34" ht="15" customHeight="1">
      <c r="J12" s="476"/>
      <c r="K12" s="476"/>
      <c r="L12" s="472"/>
      <c r="M12" s="472"/>
      <c r="N12" s="472"/>
      <c r="O12" s="1274"/>
      <c r="P12" s="1274"/>
      <c r="Q12" s="1274"/>
      <c r="R12" s="1274"/>
      <c r="S12" s="1274"/>
      <c r="T12" s="1274"/>
      <c r="U12" s="1274"/>
    </row>
    <row r="13" spans="1:34">
      <c r="J13" s="476"/>
      <c r="K13" s="476"/>
      <c r="L13" s="1169" t="s">
        <v>453</v>
      </c>
      <c r="M13" s="1169"/>
      <c r="N13" s="1169"/>
      <c r="O13" s="1169"/>
      <c r="P13" s="1169"/>
      <c r="Q13" s="1169"/>
      <c r="R13" s="1169"/>
      <c r="S13" s="1169"/>
      <c r="T13" s="1169"/>
      <c r="U13" s="1169"/>
      <c r="V13" s="1169"/>
      <c r="W13" s="1169" t="s">
        <v>454</v>
      </c>
    </row>
    <row r="14" spans="1:34" ht="14.25" customHeight="1">
      <c r="J14" s="476"/>
      <c r="K14" s="476"/>
      <c r="L14" s="1244" t="s">
        <v>91</v>
      </c>
      <c r="M14" s="1244" t="s">
        <v>638</v>
      </c>
      <c r="N14" s="515"/>
      <c r="O14" s="1245" t="s">
        <v>640</v>
      </c>
      <c r="P14" s="1246"/>
      <c r="Q14" s="1246"/>
      <c r="R14" s="1246"/>
      <c r="S14" s="1246"/>
      <c r="T14" s="1247"/>
      <c r="U14" s="1228" t="s">
        <v>340</v>
      </c>
      <c r="V14" s="1241" t="s">
        <v>274</v>
      </c>
      <c r="W14" s="1169"/>
    </row>
    <row r="15" spans="1:34" s="517" customFormat="1" ht="14.25" customHeight="1">
      <c r="A15" s="579"/>
      <c r="B15" s="579"/>
      <c r="C15" s="579"/>
      <c r="D15" s="579"/>
      <c r="E15" s="579"/>
      <c r="F15" s="579"/>
      <c r="G15" s="585"/>
      <c r="H15" s="585"/>
      <c r="I15" s="525"/>
      <c r="J15" s="523"/>
      <c r="K15" s="523"/>
      <c r="L15" s="1244"/>
      <c r="M15" s="1244"/>
      <c r="N15" s="515"/>
      <c r="O15" s="1250" t="s">
        <v>770</v>
      </c>
      <c r="P15" s="1248" t="s">
        <v>270</v>
      </c>
      <c r="Q15" s="1249"/>
      <c r="R15" s="1226" t="s">
        <v>653</v>
      </c>
      <c r="S15" s="1226"/>
      <c r="T15" s="1227"/>
      <c r="U15" s="1229"/>
      <c r="V15" s="1242"/>
      <c r="W15" s="1169"/>
      <c r="X15" s="579"/>
      <c r="Y15" s="579"/>
      <c r="Z15" s="579"/>
      <c r="AA15" s="579"/>
      <c r="AB15" s="579"/>
      <c r="AC15" s="579"/>
      <c r="AD15" s="579"/>
      <c r="AE15" s="579"/>
      <c r="AF15" s="579"/>
      <c r="AG15" s="579"/>
      <c r="AH15" s="579"/>
    </row>
    <row r="16" spans="1:34" ht="33.75">
      <c r="J16" s="476"/>
      <c r="K16" s="476"/>
      <c r="L16" s="1244"/>
      <c r="M16" s="1244"/>
      <c r="N16" s="514"/>
      <c r="O16" s="1251"/>
      <c r="P16" s="529" t="s">
        <v>763</v>
      </c>
      <c r="Q16" s="529" t="s">
        <v>764</v>
      </c>
      <c r="R16" s="530" t="s">
        <v>273</v>
      </c>
      <c r="S16" s="1239" t="s">
        <v>272</v>
      </c>
      <c r="T16" s="1240"/>
      <c r="U16" s="1230"/>
      <c r="V16" s="1243"/>
      <c r="W16" s="1169"/>
    </row>
    <row r="17" spans="1:35">
      <c r="J17" s="476"/>
      <c r="K17" s="484">
        <v>1</v>
      </c>
      <c r="L17" s="519" t="s">
        <v>92</v>
      </c>
      <c r="M17" s="519" t="s">
        <v>48</v>
      </c>
      <c r="N17" s="490" t="s">
        <v>48</v>
      </c>
      <c r="O17" s="482">
        <f ca="1">OFFSET(O17,0,-1)+1</f>
        <v>3</v>
      </c>
      <c r="P17" s="482">
        <f ca="1">OFFSET(P17,0,-1)+1</f>
        <v>4</v>
      </c>
      <c r="Q17" s="482">
        <f ca="1">OFFSET(Q17,0,-1)+1</f>
        <v>5</v>
      </c>
      <c r="R17" s="482">
        <f ca="1">OFFSET(R17,0,-1)+1</f>
        <v>6</v>
      </c>
      <c r="S17" s="1233">
        <f ca="1">OFFSET(S17,0,-1)+1</f>
        <v>7</v>
      </c>
      <c r="T17" s="1233"/>
      <c r="U17" s="482">
        <f ca="1">OFFSET(U17,0,-2)+1</f>
        <v>8</v>
      </c>
      <c r="V17" s="645">
        <f ca="1">OFFSET(V17,0,-1)</f>
        <v>8</v>
      </c>
      <c r="W17" s="482">
        <f ca="1">OFFSET(W17,0,-1)+1</f>
        <v>9</v>
      </c>
    </row>
    <row r="18" spans="1:35" ht="22.5">
      <c r="A18" s="1217">
        <v>1</v>
      </c>
      <c r="B18" s="952"/>
      <c r="C18" s="952"/>
      <c r="D18" s="952"/>
      <c r="E18" s="953"/>
      <c r="F18" s="954"/>
      <c r="G18" s="954"/>
      <c r="H18" s="954"/>
      <c r="I18" s="955"/>
      <c r="J18" s="950"/>
      <c r="K18" s="957"/>
      <c r="L18" s="587">
        <f>mergeValue(A18)</f>
        <v>1</v>
      </c>
      <c r="M18" s="635" t="s">
        <v>20</v>
      </c>
      <c r="N18" s="574"/>
      <c r="O18" s="1268"/>
      <c r="P18" s="1268"/>
      <c r="Q18" s="1268"/>
      <c r="R18" s="1268"/>
      <c r="S18" s="1268"/>
      <c r="T18" s="1268"/>
      <c r="U18" s="1268"/>
      <c r="V18" s="1268"/>
      <c r="W18" s="624" t="s">
        <v>657</v>
      </c>
    </row>
    <row r="19" spans="1:35" ht="22.5">
      <c r="A19" s="1217"/>
      <c r="B19" s="1217">
        <v>1</v>
      </c>
      <c r="C19" s="952"/>
      <c r="D19" s="952"/>
      <c r="E19" s="954"/>
      <c r="F19" s="954"/>
      <c r="G19" s="954"/>
      <c r="H19" s="954"/>
      <c r="I19" s="949"/>
      <c r="J19" s="948"/>
      <c r="K19" s="951"/>
      <c r="L19" s="587" t="str">
        <f>mergeValue(A19) &amp;"."&amp; mergeValue(B19)</f>
        <v>1.1</v>
      </c>
      <c r="M19" s="540" t="s">
        <v>16</v>
      </c>
      <c r="N19" s="574"/>
      <c r="O19" s="1268"/>
      <c r="P19" s="1268"/>
      <c r="Q19" s="1268"/>
      <c r="R19" s="1268"/>
      <c r="S19" s="1268"/>
      <c r="T19" s="1268"/>
      <c r="U19" s="1268"/>
      <c r="V19" s="1268"/>
      <c r="W19" s="624" t="s">
        <v>476</v>
      </c>
    </row>
    <row r="20" spans="1:35" ht="22.5">
      <c r="A20" s="1217"/>
      <c r="B20" s="1217"/>
      <c r="C20" s="1217">
        <v>1</v>
      </c>
      <c r="D20" s="952"/>
      <c r="E20" s="954"/>
      <c r="F20" s="954"/>
      <c r="G20" s="954"/>
      <c r="H20" s="954"/>
      <c r="I20" s="956"/>
      <c r="J20" s="948"/>
      <c r="K20" s="951"/>
      <c r="L20" s="587" t="str">
        <f>mergeValue(A20) &amp;"."&amp; mergeValue(B20)&amp;"."&amp; mergeValue(C20)</f>
        <v>1.1.1</v>
      </c>
      <c r="M20" s="541" t="s">
        <v>7</v>
      </c>
      <c r="N20" s="574"/>
      <c r="O20" s="1268"/>
      <c r="P20" s="1268"/>
      <c r="Q20" s="1268"/>
      <c r="R20" s="1268"/>
      <c r="S20" s="1268"/>
      <c r="T20" s="1268"/>
      <c r="U20" s="1268"/>
      <c r="V20" s="1268"/>
      <c r="W20" s="624" t="s">
        <v>632</v>
      </c>
    </row>
    <row r="21" spans="1:35" ht="22.5">
      <c r="A21" s="1217"/>
      <c r="B21" s="1217"/>
      <c r="C21" s="1217"/>
      <c r="D21" s="1217">
        <v>1</v>
      </c>
      <c r="E21" s="954"/>
      <c r="F21" s="954"/>
      <c r="G21" s="954"/>
      <c r="H21" s="954"/>
      <c r="I21" s="956"/>
      <c r="J21" s="948"/>
      <c r="K21" s="951"/>
      <c r="L21" s="587" t="str">
        <f>mergeValue(A21) &amp;"."&amp; mergeValue(B21)&amp;"."&amp; mergeValue(C21)&amp;"."&amp; mergeValue(D21)</f>
        <v>1.1.1.1</v>
      </c>
      <c r="M21" s="542" t="s">
        <v>22</v>
      </c>
      <c r="N21" s="574"/>
      <c r="O21" s="1268"/>
      <c r="P21" s="1268"/>
      <c r="Q21" s="1268"/>
      <c r="R21" s="1268"/>
      <c r="S21" s="1268"/>
      <c r="T21" s="1268"/>
      <c r="U21" s="1268"/>
      <c r="V21" s="1268"/>
      <c r="W21" s="624" t="s">
        <v>633</v>
      </c>
    </row>
    <row r="22" spans="1:35" ht="11.25" hidden="1" customHeight="1">
      <c r="A22" s="1217"/>
      <c r="B22" s="1217"/>
      <c r="C22" s="1217"/>
      <c r="D22" s="1217"/>
      <c r="E22" s="1217">
        <v>1</v>
      </c>
      <c r="F22" s="954"/>
      <c r="G22" s="954"/>
      <c r="H22" s="952">
        <v>1</v>
      </c>
      <c r="I22" s="1217">
        <v>1</v>
      </c>
      <c r="J22" s="954"/>
      <c r="K22" s="959"/>
      <c r="L22" s="587"/>
      <c r="M22" s="548"/>
      <c r="N22" s="575"/>
      <c r="O22" s="625"/>
      <c r="P22" s="625"/>
      <c r="Q22" s="625"/>
      <c r="R22" s="625"/>
      <c r="S22" s="625"/>
      <c r="T22" s="625"/>
      <c r="U22" s="625"/>
      <c r="V22" s="502"/>
      <c r="W22" s="553"/>
    </row>
    <row r="23" spans="1:35" ht="90">
      <c r="A23" s="1217"/>
      <c r="B23" s="1217"/>
      <c r="C23" s="1217"/>
      <c r="D23" s="1217"/>
      <c r="E23" s="1217"/>
      <c r="F23" s="1217">
        <v>1</v>
      </c>
      <c r="G23" s="952"/>
      <c r="H23" s="952"/>
      <c r="I23" s="1217"/>
      <c r="J23" s="1217">
        <v>1</v>
      </c>
      <c r="K23" s="960"/>
      <c r="L23" s="587" t="str">
        <f>mergeValue(A23) &amp;"."&amp; mergeValue(B23)&amp;"."&amp; mergeValue(C23)&amp;"."&amp; mergeValue(D23)&amp;"."&amp;  mergeValue(F23)</f>
        <v>1.1.1.1.1</v>
      </c>
      <c r="M23" s="549" t="s">
        <v>10</v>
      </c>
      <c r="N23" s="575"/>
      <c r="O23" s="1219"/>
      <c r="P23" s="1219"/>
      <c r="Q23" s="1219"/>
      <c r="R23" s="1219"/>
      <c r="S23" s="1219"/>
      <c r="T23" s="1219"/>
      <c r="U23" s="1219"/>
      <c r="V23" s="1219"/>
      <c r="W23" s="624" t="s">
        <v>634</v>
      </c>
      <c r="Y23" s="498" t="str">
        <f>strCheckUnique(Z23:Z26)</f>
        <v/>
      </c>
      <c r="AA23" s="498"/>
    </row>
    <row r="24" spans="1:35" ht="189" customHeight="1">
      <c r="A24" s="1217"/>
      <c r="B24" s="1217"/>
      <c r="C24" s="1217"/>
      <c r="D24" s="1217"/>
      <c r="E24" s="1217"/>
      <c r="F24" s="1217"/>
      <c r="G24" s="952">
        <v>1</v>
      </c>
      <c r="H24" s="952"/>
      <c r="I24" s="1217"/>
      <c r="J24" s="1217"/>
      <c r="K24" s="960">
        <v>1</v>
      </c>
      <c r="L24" s="587" t="str">
        <f>mergeValue(A24) &amp;"."&amp; mergeValue(B24)&amp;"."&amp; mergeValue(C24)&amp;"."&amp; mergeValue(D24)&amp;"."&amp; mergeValue(F24)&amp;"."&amp; mergeValue(G24)</f>
        <v>1.1.1.1.1.1</v>
      </c>
      <c r="M24" s="1057"/>
      <c r="N24" s="580"/>
      <c r="O24" s="556"/>
      <c r="P24" s="556"/>
      <c r="Q24" s="1081"/>
      <c r="R24" s="1252"/>
      <c r="S24" s="1224" t="s">
        <v>83</v>
      </c>
      <c r="T24" s="1252"/>
      <c r="U24" s="1224" t="s">
        <v>84</v>
      </c>
      <c r="V24" s="572"/>
      <c r="W24" s="1234" t="s">
        <v>658</v>
      </c>
      <c r="X24" s="494" t="str">
        <f>strCheckDate(O25:V25)</f>
        <v/>
      </c>
      <c r="Y24" s="498"/>
      <c r="Z24" s="498" t="str">
        <f>IF(M24="","",M24 )</f>
        <v/>
      </c>
      <c r="AA24" s="498"/>
      <c r="AB24" s="498"/>
      <c r="AC24" s="498"/>
    </row>
    <row r="25" spans="1:35" ht="11.25" hidden="1">
      <c r="A25" s="1217"/>
      <c r="B25" s="1217"/>
      <c r="C25" s="1217"/>
      <c r="D25" s="1217"/>
      <c r="E25" s="1217"/>
      <c r="F25" s="1217"/>
      <c r="G25" s="952"/>
      <c r="H25" s="952"/>
      <c r="I25" s="1217"/>
      <c r="J25" s="1217"/>
      <c r="K25" s="960"/>
      <c r="L25" s="594"/>
      <c r="M25" s="640"/>
      <c r="N25" s="580"/>
      <c r="O25" s="556"/>
      <c r="P25" s="556"/>
      <c r="Q25" s="578" t="str">
        <f>R24 &amp; "-" &amp; T24</f>
        <v>-</v>
      </c>
      <c r="R25" s="1223"/>
      <c r="S25" s="1224"/>
      <c r="T25" s="1223"/>
      <c r="U25" s="1224"/>
      <c r="V25" s="572"/>
      <c r="W25" s="1235"/>
    </row>
    <row r="26" spans="1:35" s="470" customFormat="1" ht="15" customHeight="1">
      <c r="A26" s="1217"/>
      <c r="B26" s="1217"/>
      <c r="C26" s="1217"/>
      <c r="D26" s="1217"/>
      <c r="E26" s="1217"/>
      <c r="F26" s="1217"/>
      <c r="G26" s="954"/>
      <c r="H26" s="952"/>
      <c r="I26" s="1217"/>
      <c r="J26" s="1217"/>
      <c r="K26" s="959"/>
      <c r="L26" s="532"/>
      <c r="M26" s="550" t="s">
        <v>25</v>
      </c>
      <c r="N26" s="545"/>
      <c r="O26" s="539"/>
      <c r="P26" s="539"/>
      <c r="Q26" s="539"/>
      <c r="R26" s="567"/>
      <c r="S26" s="558"/>
      <c r="T26" s="557"/>
      <c r="U26" s="545"/>
      <c r="V26" s="554"/>
      <c r="W26" s="1236"/>
      <c r="X26" s="495"/>
      <c r="Y26" s="495"/>
      <c r="Z26" s="495"/>
      <c r="AA26" s="495"/>
      <c r="AB26" s="495"/>
      <c r="AC26" s="495"/>
      <c r="AD26" s="495"/>
      <c r="AE26" s="495"/>
      <c r="AF26" s="495"/>
      <c r="AG26" s="495"/>
      <c r="AH26" s="495"/>
    </row>
    <row r="27" spans="1:35" s="470" customFormat="1" ht="15" customHeight="1">
      <c r="A27" s="1217"/>
      <c r="B27" s="1217"/>
      <c r="C27" s="1217"/>
      <c r="D27" s="1217"/>
      <c r="E27" s="1217"/>
      <c r="F27" s="954"/>
      <c r="G27" s="954"/>
      <c r="H27" s="952"/>
      <c r="I27" s="1217"/>
      <c r="J27" s="954"/>
      <c r="K27" s="959"/>
      <c r="L27" s="532"/>
      <c r="M27" s="545" t="s">
        <v>11</v>
      </c>
      <c r="N27" s="544"/>
      <c r="O27" s="539"/>
      <c r="P27" s="539"/>
      <c r="Q27" s="539"/>
      <c r="R27" s="567"/>
      <c r="S27" s="558"/>
      <c r="T27" s="557"/>
      <c r="U27" s="544"/>
      <c r="V27" s="558"/>
      <c r="W27" s="554"/>
      <c r="X27" s="495"/>
      <c r="Y27" s="495"/>
      <c r="Z27" s="495"/>
      <c r="AA27" s="495"/>
      <c r="AB27" s="495"/>
      <c r="AC27" s="495"/>
      <c r="AD27" s="495"/>
      <c r="AE27" s="495"/>
      <c r="AF27" s="495"/>
      <c r="AG27" s="495"/>
      <c r="AH27" s="495"/>
    </row>
    <row r="28" spans="1:35" s="470" customFormat="1" ht="15" hidden="1" customHeight="1">
      <c r="A28" s="1217"/>
      <c r="B28" s="1217"/>
      <c r="C28" s="1217"/>
      <c r="D28" s="1217"/>
      <c r="E28" s="958"/>
      <c r="F28" s="954"/>
      <c r="G28" s="954"/>
      <c r="H28" s="954"/>
      <c r="I28" s="950"/>
      <c r="J28" s="947"/>
      <c r="K28" s="957"/>
      <c r="L28" s="532"/>
      <c r="M28" s="545"/>
      <c r="N28" s="545"/>
      <c r="O28" s="545"/>
      <c r="P28" s="545"/>
      <c r="Q28" s="545"/>
      <c r="R28" s="545"/>
      <c r="S28" s="545"/>
      <c r="T28" s="545"/>
      <c r="U28" s="545"/>
      <c r="V28" s="558"/>
      <c r="W28" s="554"/>
      <c r="X28" s="495"/>
      <c r="Y28" s="495"/>
      <c r="Z28" s="495"/>
      <c r="AA28" s="495"/>
      <c r="AB28" s="495"/>
      <c r="AC28" s="495"/>
      <c r="AD28" s="495"/>
      <c r="AE28" s="495"/>
      <c r="AF28" s="495"/>
      <c r="AG28" s="495"/>
      <c r="AH28" s="495"/>
      <c r="AI28" s="495"/>
    </row>
    <row r="29" spans="1:35" s="470" customFormat="1" ht="15" customHeight="1">
      <c r="A29" s="1217"/>
      <c r="B29" s="1217"/>
      <c r="C29" s="1217"/>
      <c r="D29" s="958"/>
      <c r="E29" s="958"/>
      <c r="F29" s="954"/>
      <c r="G29" s="954"/>
      <c r="H29" s="954"/>
      <c r="I29" s="950"/>
      <c r="J29" s="947"/>
      <c r="K29" s="957"/>
      <c r="L29" s="532"/>
      <c r="M29" s="544" t="s">
        <v>17</v>
      </c>
      <c r="N29" s="543"/>
      <c r="O29" s="539"/>
      <c r="P29" s="539"/>
      <c r="Q29" s="539"/>
      <c r="R29" s="567"/>
      <c r="S29" s="558"/>
      <c r="T29" s="557"/>
      <c r="U29" s="543"/>
      <c r="V29" s="558"/>
      <c r="W29" s="554"/>
      <c r="X29" s="495"/>
      <c r="Y29" s="495"/>
      <c r="Z29" s="495"/>
      <c r="AA29" s="495"/>
      <c r="AB29" s="495"/>
      <c r="AC29" s="495"/>
      <c r="AD29" s="495"/>
      <c r="AE29" s="495"/>
      <c r="AF29" s="495"/>
      <c r="AG29" s="495"/>
      <c r="AH29" s="495"/>
    </row>
    <row r="30" spans="1:35" s="470" customFormat="1" ht="15" customHeight="1">
      <c r="A30" s="1217"/>
      <c r="B30" s="1217"/>
      <c r="C30" s="958"/>
      <c r="D30" s="958"/>
      <c r="E30" s="958"/>
      <c r="F30" s="958"/>
      <c r="G30" s="963"/>
      <c r="H30" s="950"/>
      <c r="I30" s="961"/>
      <c r="J30" s="947"/>
      <c r="K30" s="962"/>
      <c r="L30" s="532"/>
      <c r="M30" s="543" t="s">
        <v>18</v>
      </c>
      <c r="N30" s="543"/>
      <c r="O30" s="539"/>
      <c r="P30" s="539"/>
      <c r="Q30" s="539"/>
      <c r="R30" s="567"/>
      <c r="S30" s="558"/>
      <c r="T30" s="557"/>
      <c r="U30" s="543"/>
      <c r="V30" s="558"/>
      <c r="W30" s="554"/>
      <c r="X30" s="495"/>
      <c r="Y30" s="495"/>
      <c r="Z30" s="495"/>
      <c r="AA30" s="495"/>
      <c r="AB30" s="495"/>
      <c r="AC30" s="495"/>
      <c r="AD30" s="495"/>
      <c r="AE30" s="495"/>
      <c r="AF30" s="495"/>
      <c r="AG30" s="495"/>
      <c r="AH30" s="495"/>
    </row>
    <row r="31" spans="1:35" s="470" customFormat="1" ht="15" customHeight="1">
      <c r="A31" s="1217"/>
      <c r="B31" s="958"/>
      <c r="C31" s="958"/>
      <c r="D31" s="958"/>
      <c r="E31" s="958"/>
      <c r="F31" s="958"/>
      <c r="G31" s="963"/>
      <c r="H31" s="950"/>
      <c r="I31" s="950"/>
      <c r="J31" s="947"/>
      <c r="K31" s="957"/>
      <c r="L31" s="532"/>
      <c r="M31" s="552" t="s">
        <v>19</v>
      </c>
      <c r="N31" s="543"/>
      <c r="O31" s="539"/>
      <c r="P31" s="539"/>
      <c r="Q31" s="539"/>
      <c r="R31" s="567"/>
      <c r="S31" s="558"/>
      <c r="T31" s="557"/>
      <c r="U31" s="543"/>
      <c r="V31" s="558"/>
      <c r="W31" s="554"/>
      <c r="X31" s="495"/>
      <c r="Y31" s="495"/>
      <c r="Z31" s="495"/>
      <c r="AA31" s="495"/>
      <c r="AB31" s="495"/>
      <c r="AC31" s="495"/>
      <c r="AD31" s="495"/>
      <c r="AE31" s="495"/>
      <c r="AF31" s="495"/>
      <c r="AG31" s="495"/>
      <c r="AH31" s="495"/>
    </row>
    <row r="32" spans="1:35" s="470" customFormat="1" ht="15" customHeight="1">
      <c r="A32" s="946"/>
      <c r="B32" s="946"/>
      <c r="C32" s="946"/>
      <c r="D32" s="946"/>
      <c r="E32" s="946"/>
      <c r="F32" s="946"/>
      <c r="G32" s="946"/>
      <c r="H32" s="946"/>
      <c r="I32" s="946"/>
      <c r="J32" s="946"/>
      <c r="K32" s="946"/>
      <c r="L32" s="532"/>
      <c r="M32" s="559" t="s">
        <v>308</v>
      </c>
      <c r="N32" s="543"/>
      <c r="O32" s="539"/>
      <c r="P32" s="539"/>
      <c r="Q32" s="539"/>
      <c r="R32" s="567"/>
      <c r="S32" s="558"/>
      <c r="T32" s="557"/>
      <c r="U32" s="543"/>
      <c r="V32" s="558"/>
      <c r="W32" s="554"/>
      <c r="X32" s="495"/>
      <c r="Y32" s="495"/>
      <c r="Z32" s="495"/>
      <c r="AA32" s="495"/>
      <c r="AB32" s="495"/>
      <c r="AC32" s="495"/>
      <c r="AD32" s="495"/>
      <c r="AE32" s="495"/>
      <c r="AF32" s="495"/>
      <c r="AG32" s="495"/>
      <c r="AH32" s="495"/>
    </row>
    <row r="33" spans="12:23" ht="3" customHeight="1">
      <c r="L33" s="480"/>
      <c r="M33" s="480"/>
      <c r="N33" s="480"/>
      <c r="O33" s="480"/>
      <c r="P33" s="480"/>
      <c r="Q33" s="480"/>
      <c r="R33" s="480"/>
      <c r="S33" s="480"/>
      <c r="T33" s="480"/>
      <c r="U33" s="480"/>
    </row>
    <row r="34" spans="12:23" ht="141.75" customHeight="1">
      <c r="L34" s="1">
        <v>1</v>
      </c>
      <c r="M34" s="1210" t="s">
        <v>659</v>
      </c>
      <c r="N34" s="1210"/>
      <c r="O34" s="1210"/>
      <c r="P34" s="1210"/>
      <c r="Q34" s="1210"/>
      <c r="R34" s="1210"/>
      <c r="S34" s="1210"/>
      <c r="T34" s="1210"/>
      <c r="U34" s="1210"/>
      <c r="V34" s="1210"/>
      <c r="W34" s="1210"/>
    </row>
  </sheetData>
  <sheetProtection password="FA9C"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election activeCell="I38" sqref="I38:I39"/>
    </sheetView>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67</v>
      </c>
    </row>
    <row r="2" spans="1:20" ht="22.5">
      <c r="F2" s="1211" t="s">
        <v>490</v>
      </c>
      <c r="G2" s="1212"/>
      <c r="H2" s="1213"/>
      <c r="I2" s="429"/>
    </row>
    <row r="3" spans="1:20" ht="3" customHeight="1"/>
    <row r="4" spans="1:20" s="189" customFormat="1" ht="11.25">
      <c r="A4" s="212"/>
      <c r="B4" s="212"/>
      <c r="C4" s="212"/>
      <c r="D4" s="212"/>
      <c r="F4" s="1169" t="s">
        <v>453</v>
      </c>
      <c r="G4" s="1169"/>
      <c r="H4" s="1169"/>
      <c r="I4" s="1214"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4"/>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14.06.2019</v>
      </c>
      <c r="I7" s="194" t="s">
        <v>492</v>
      </c>
      <c r="J7" s="331"/>
      <c r="K7" s="212"/>
      <c r="L7" s="212"/>
      <c r="M7" s="212"/>
      <c r="N7" s="212"/>
      <c r="O7" s="212"/>
      <c r="P7" s="212"/>
      <c r="Q7" s="212"/>
      <c r="R7" s="212"/>
      <c r="S7" s="212"/>
      <c r="T7" s="212"/>
    </row>
    <row r="8" spans="1:20" s="189" customFormat="1" ht="45">
      <c r="A8" s="1215">
        <v>1</v>
      </c>
      <c r="B8" s="212"/>
      <c r="C8" s="212"/>
      <c r="D8" s="212"/>
      <c r="F8" s="332" t="str">
        <f>"2." &amp;mergeValue(A8)</f>
        <v>2.1</v>
      </c>
      <c r="G8" s="413" t="s">
        <v>493</v>
      </c>
      <c r="H8" s="315" t="str">
        <f>IF('Перечень тарифов'!R32="","наименование отсутствует","" &amp; 'Перечень тарифов'!R32 &amp; "")</f>
        <v>наименование отсутствует</v>
      </c>
      <c r="I8" s="194" t="s">
        <v>589</v>
      </c>
      <c r="J8" s="331"/>
      <c r="K8" s="212"/>
      <c r="L8" s="212"/>
      <c r="M8" s="212"/>
      <c r="N8" s="212"/>
      <c r="O8" s="212"/>
      <c r="P8" s="212"/>
      <c r="Q8" s="212"/>
      <c r="R8" s="212"/>
      <c r="S8" s="212"/>
      <c r="T8" s="212"/>
    </row>
    <row r="9" spans="1:20" s="189" customFormat="1" ht="22.5">
      <c r="A9" s="1215"/>
      <c r="B9" s="212"/>
      <c r="C9" s="212"/>
      <c r="D9" s="212"/>
      <c r="F9" s="332" t="str">
        <f>"3." &amp;mergeValue(A9)</f>
        <v>3.1</v>
      </c>
      <c r="G9" s="413" t="s">
        <v>494</v>
      </c>
      <c r="H9" s="315" t="str">
        <f>IF('Перечень тарифов'!F32="","наименование отсутствует","" &amp; 'Перечень тарифов'!F32 &amp; "")</f>
        <v>Производство тепловой энергии. Некомбинированная выработка; Передача. Тепловая энергия; Сбыт. Тепловая энергия</v>
      </c>
      <c r="I9" s="194" t="s">
        <v>587</v>
      </c>
      <c r="J9" s="331"/>
      <c r="K9" s="212"/>
      <c r="L9" s="212"/>
      <c r="M9" s="212"/>
      <c r="N9" s="212"/>
      <c r="O9" s="212"/>
      <c r="P9" s="212"/>
      <c r="Q9" s="212"/>
      <c r="R9" s="212"/>
      <c r="S9" s="212"/>
      <c r="T9" s="212"/>
    </row>
    <row r="10" spans="1:20" s="189" customFormat="1" ht="22.5">
      <c r="A10" s="1215"/>
      <c r="B10" s="212"/>
      <c r="C10" s="212"/>
      <c r="D10" s="212"/>
      <c r="F10" s="332" t="str">
        <f>"4."&amp;mergeValue(A10)</f>
        <v>4.1</v>
      </c>
      <c r="G10" s="413" t="s">
        <v>495</v>
      </c>
      <c r="H10" s="316" t="s">
        <v>457</v>
      </c>
      <c r="I10" s="194"/>
      <c r="J10" s="331"/>
      <c r="K10" s="212"/>
      <c r="L10" s="212"/>
      <c r="M10" s="212"/>
      <c r="N10" s="212"/>
      <c r="O10" s="212"/>
      <c r="P10" s="212"/>
      <c r="Q10" s="212"/>
      <c r="R10" s="212"/>
      <c r="S10" s="212"/>
      <c r="T10" s="212"/>
    </row>
    <row r="11" spans="1:20" s="189" customFormat="1" ht="18.75">
      <c r="A11" s="1215"/>
      <c r="B11" s="1215">
        <v>1</v>
      </c>
      <c r="C11" s="340"/>
      <c r="D11" s="340"/>
      <c r="F11" s="332" t="str">
        <f>"4."&amp;mergeValue(A11) &amp;"."&amp;mergeValue(B11)</f>
        <v>4.1.1</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5"/>
      <c r="B12" s="1215"/>
      <c r="C12" s="1215">
        <v>1</v>
      </c>
      <c r="D12" s="340"/>
      <c r="F12" s="332" t="str">
        <f>"4."&amp;mergeValue(A12) &amp;"."&amp;mergeValue(B12)&amp;"."&amp;mergeValue(C12)</f>
        <v>4.1.1.1</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5"/>
      <c r="B13" s="1215"/>
      <c r="C13" s="1215"/>
      <c r="D13" s="340">
        <v>1</v>
      </c>
      <c r="F13" s="332" t="str">
        <f>"4."&amp;mergeValue(A13) &amp;"."&amp;mergeValue(B13)&amp;"."&amp;mergeValue(C13)&amp;"."&amp;mergeValue(D13)</f>
        <v>4.1.1.1.1</v>
      </c>
      <c r="G13" s="416" t="s">
        <v>497</v>
      </c>
      <c r="H13" s="315" t="str">
        <f>IF(Территории!R14="","","" &amp; Территории!R14 &amp; "")</f>
        <v>город Санкт-Петербург (40000000)</v>
      </c>
      <c r="I13" s="1097" t="s">
        <v>590</v>
      </c>
      <c r="J13" s="331"/>
      <c r="K13" s="212"/>
      <c r="L13" s="212"/>
      <c r="M13" s="212"/>
      <c r="N13" s="212"/>
      <c r="O13" s="212"/>
      <c r="P13" s="212"/>
      <c r="Q13" s="212"/>
      <c r="R13" s="212"/>
      <c r="S13" s="212"/>
      <c r="T13" s="212"/>
    </row>
    <row r="14" spans="1:20" s="324" customFormat="1" ht="3" customHeight="1">
      <c r="A14" s="325"/>
      <c r="B14" s="325"/>
      <c r="C14" s="325"/>
      <c r="D14" s="325"/>
      <c r="F14" s="341"/>
      <c r="G14" s="342"/>
      <c r="H14" s="343"/>
      <c r="I14" s="344"/>
      <c r="J14" s="325"/>
      <c r="K14" s="325"/>
      <c r="L14" s="325"/>
      <c r="M14" s="325"/>
      <c r="N14" s="325"/>
      <c r="O14" s="325"/>
      <c r="P14" s="325"/>
      <c r="Q14" s="325"/>
      <c r="R14" s="325"/>
      <c r="S14" s="325"/>
      <c r="T14" s="325"/>
    </row>
    <row r="15" spans="1:20" s="324" customFormat="1" ht="15" customHeight="1">
      <c r="A15" s="325"/>
      <c r="B15" s="325"/>
      <c r="C15" s="325"/>
      <c r="D15" s="325"/>
      <c r="F15" s="323"/>
      <c r="G15" s="1210" t="s">
        <v>592</v>
      </c>
      <c r="H15" s="1210"/>
      <c r="I15" s="224"/>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ER41"/>
  <sheetViews>
    <sheetView showGridLines="0" topLeftCell="I27" zoomScaleNormal="100" workbookViewId="0">
      <selection activeCell="AB29" sqref="AB29"/>
    </sheetView>
  </sheetViews>
  <sheetFormatPr defaultColWidth="10.5703125" defaultRowHeight="14.25"/>
  <cols>
    <col min="1" max="6" width="10.5703125" style="494" hidden="1" customWidth="1"/>
    <col min="7" max="8" width="11.140625" style="500" hidden="1" customWidth="1"/>
    <col min="9" max="9" width="3.7109375" style="478" customWidth="1"/>
    <col min="10" max="11" width="3.7109375" style="477" customWidth="1"/>
    <col min="12" max="12" width="12.7109375" style="471" customWidth="1"/>
    <col min="13" max="13" width="44.7109375" style="471" customWidth="1"/>
    <col min="14" max="14" width="1.7109375" style="471" hidden="1" customWidth="1"/>
    <col min="15" max="15" width="14.7109375" style="471" customWidth="1"/>
    <col min="16" max="16" width="16" style="471" customWidth="1"/>
    <col min="17" max="21" width="23.7109375" style="471" hidden="1" customWidth="1"/>
    <col min="22" max="22" width="1.7109375" style="471" hidden="1" customWidth="1"/>
    <col min="23" max="23" width="11.7109375" style="471" customWidth="1"/>
    <col min="24" max="24" width="3.7109375" style="471" customWidth="1"/>
    <col min="25" max="25" width="11.7109375" style="471" customWidth="1"/>
    <col min="26" max="26" width="8.5703125" style="471" customWidth="1"/>
    <col min="27" max="27" width="14.7109375" style="1049" customWidth="1"/>
    <col min="28" max="28" width="16" style="1049" customWidth="1"/>
    <col min="29" max="33" width="23.7109375" style="1049" hidden="1" customWidth="1"/>
    <col min="34" max="34" width="1.7109375" style="1049" hidden="1" customWidth="1"/>
    <col min="35" max="35" width="11.7109375" style="1049" customWidth="1"/>
    <col min="36" max="36" width="3.7109375" style="1049" customWidth="1"/>
    <col min="37" max="37" width="11.7109375" style="1049" customWidth="1"/>
    <col min="38" max="38" width="8.5703125" style="1049" customWidth="1"/>
    <col min="39" max="39" width="14.7109375" style="1049" customWidth="1"/>
    <col min="40" max="40" width="16" style="1049" customWidth="1"/>
    <col min="41" max="45" width="23.7109375" style="1049" hidden="1" customWidth="1"/>
    <col min="46" max="46" width="1.7109375" style="1049" hidden="1" customWidth="1"/>
    <col min="47" max="47" width="11.7109375" style="1049" customWidth="1"/>
    <col min="48" max="48" width="3.7109375" style="1049" customWidth="1"/>
    <col min="49" max="49" width="11.7109375" style="1049" customWidth="1"/>
    <col min="50" max="50" width="8.5703125" style="1049" customWidth="1"/>
    <col min="51" max="51" width="14.7109375" style="1049" customWidth="1"/>
    <col min="52" max="52" width="16" style="1049" customWidth="1"/>
    <col min="53" max="57" width="23.7109375" style="1049" hidden="1" customWidth="1"/>
    <col min="58" max="58" width="1.7109375" style="1049" hidden="1" customWidth="1"/>
    <col min="59" max="59" width="11.7109375" style="1049" customWidth="1"/>
    <col min="60" max="60" width="3.7109375" style="1049" customWidth="1"/>
    <col min="61" max="61" width="11.7109375" style="1049" customWidth="1"/>
    <col min="62" max="62" width="8.5703125" style="1049" customWidth="1"/>
    <col min="63" max="63" width="14.7109375" style="1049" customWidth="1"/>
    <col min="64" max="64" width="16" style="1049" customWidth="1"/>
    <col min="65" max="69" width="23.7109375" style="1049" hidden="1" customWidth="1"/>
    <col min="70" max="70" width="1.7109375" style="1049" hidden="1" customWidth="1"/>
    <col min="71" max="71" width="11.7109375" style="1049" customWidth="1"/>
    <col min="72" max="72" width="3.7109375" style="1049" customWidth="1"/>
    <col min="73" max="73" width="11.7109375" style="1049" customWidth="1"/>
    <col min="74" max="74" width="8.5703125" style="1049" customWidth="1"/>
    <col min="75" max="75" width="14.7109375" style="1049" customWidth="1"/>
    <col min="76" max="76" width="16" style="1049" customWidth="1"/>
    <col min="77" max="81" width="23.7109375" style="1049" hidden="1" customWidth="1"/>
    <col min="82" max="82" width="1.7109375" style="1049" hidden="1" customWidth="1"/>
    <col min="83" max="83" width="11.7109375" style="1049" customWidth="1"/>
    <col min="84" max="84" width="3.7109375" style="1049" customWidth="1"/>
    <col min="85" max="85" width="11.7109375" style="1049" customWidth="1"/>
    <col min="86" max="86" width="8.5703125" style="1049" customWidth="1"/>
    <col min="87" max="87" width="14.7109375" style="1049" customWidth="1"/>
    <col min="88" max="88" width="16" style="1049" customWidth="1"/>
    <col min="89" max="93" width="23.7109375" style="1049" hidden="1" customWidth="1"/>
    <col min="94" max="94" width="1.7109375" style="1049" hidden="1" customWidth="1"/>
    <col min="95" max="95" width="11.7109375" style="1049" customWidth="1"/>
    <col min="96" max="96" width="3.7109375" style="1049" customWidth="1"/>
    <col min="97" max="97" width="11.7109375" style="1049" customWidth="1"/>
    <col min="98" max="98" width="8.5703125" style="1049" customWidth="1"/>
    <col min="99" max="99" width="14.7109375" style="1049" customWidth="1"/>
    <col min="100" max="100" width="16" style="1049" customWidth="1"/>
    <col min="101" max="105" width="23.7109375" style="1049" hidden="1" customWidth="1"/>
    <col min="106" max="106" width="1.7109375" style="1049" hidden="1" customWidth="1"/>
    <col min="107" max="107" width="11.7109375" style="1049" customWidth="1"/>
    <col min="108" max="108" width="3.7109375" style="1049" customWidth="1"/>
    <col min="109" max="109" width="11.7109375" style="1049" customWidth="1"/>
    <col min="110" max="110" width="8.5703125" style="1049" customWidth="1"/>
    <col min="111" max="111" width="14.7109375" style="1049" customWidth="1"/>
    <col min="112" max="112" width="16" style="1049" customWidth="1"/>
    <col min="113" max="117" width="23.7109375" style="1049" hidden="1" customWidth="1"/>
    <col min="118" max="118" width="1.7109375" style="1049" hidden="1" customWidth="1"/>
    <col min="119" max="119" width="11.7109375" style="1049" customWidth="1"/>
    <col min="120" max="120" width="3.7109375" style="1049" customWidth="1"/>
    <col min="121" max="121" width="11.7109375" style="1049" customWidth="1"/>
    <col min="122" max="122" width="8.5703125" style="1049" customWidth="1"/>
    <col min="123" max="123" width="14.7109375" style="1049" customWidth="1"/>
    <col min="124" max="124" width="16" style="1049" customWidth="1"/>
    <col min="125" max="129" width="23.7109375" style="1049" hidden="1" customWidth="1"/>
    <col min="130" max="130" width="1.7109375" style="1049" hidden="1" customWidth="1"/>
    <col min="131" max="131" width="11.7109375" style="1049" customWidth="1"/>
    <col min="132" max="132" width="3.7109375" style="1049" customWidth="1"/>
    <col min="133" max="133" width="11.7109375" style="1049" customWidth="1"/>
    <col min="134" max="134" width="8.5703125" style="1049" hidden="1" customWidth="1"/>
    <col min="135" max="135" width="4.7109375" style="471" customWidth="1"/>
    <col min="136" max="136" width="115.7109375" style="471" customWidth="1"/>
    <col min="137" max="141" width="10.5703125" style="494"/>
    <col min="142" max="357" width="10.5703125" style="471"/>
    <col min="358" max="365" width="0" style="471" hidden="1" customWidth="1"/>
    <col min="366" max="368" width="3.7109375" style="471" customWidth="1"/>
    <col min="369" max="369" width="12.7109375" style="471" customWidth="1"/>
    <col min="370" max="370" width="47.42578125" style="471" customWidth="1"/>
    <col min="371" max="379" width="0" style="471" hidden="1" customWidth="1"/>
    <col min="380" max="380" width="11.7109375" style="471" customWidth="1"/>
    <col min="381" max="381" width="6.42578125" style="471" bestFit="1" customWidth="1"/>
    <col min="382" max="382" width="11.7109375" style="471" customWidth="1"/>
    <col min="383" max="383" width="0" style="471" hidden="1" customWidth="1"/>
    <col min="384" max="384" width="3.7109375" style="471" customWidth="1"/>
    <col min="385" max="385" width="11.140625" style="471" bestFit="1" customWidth="1"/>
    <col min="386" max="613" width="10.5703125" style="471"/>
    <col min="614" max="621" width="0" style="471" hidden="1" customWidth="1"/>
    <col min="622" max="624" width="3.7109375" style="471" customWidth="1"/>
    <col min="625" max="625" width="12.7109375" style="471" customWidth="1"/>
    <col min="626" max="626" width="47.42578125" style="471" customWidth="1"/>
    <col min="627" max="635" width="0" style="471" hidden="1" customWidth="1"/>
    <col min="636" max="636" width="11.7109375" style="471" customWidth="1"/>
    <col min="637" max="637" width="6.42578125" style="471" bestFit="1" customWidth="1"/>
    <col min="638" max="638" width="11.7109375" style="471" customWidth="1"/>
    <col min="639" max="639" width="0" style="471" hidden="1" customWidth="1"/>
    <col min="640" max="640" width="3.7109375" style="471" customWidth="1"/>
    <col min="641" max="641" width="11.140625" style="471" bestFit="1" customWidth="1"/>
    <col min="642" max="869" width="10.5703125" style="471"/>
    <col min="870" max="877" width="0" style="471" hidden="1" customWidth="1"/>
    <col min="878" max="880" width="3.7109375" style="471" customWidth="1"/>
    <col min="881" max="881" width="12.7109375" style="471" customWidth="1"/>
    <col min="882" max="882" width="47.42578125" style="471" customWidth="1"/>
    <col min="883" max="891" width="0" style="471" hidden="1" customWidth="1"/>
    <col min="892" max="892" width="11.7109375" style="471" customWidth="1"/>
    <col min="893" max="893" width="6.42578125" style="471" bestFit="1" customWidth="1"/>
    <col min="894" max="894" width="11.7109375" style="471" customWidth="1"/>
    <col min="895" max="895" width="0" style="471" hidden="1" customWidth="1"/>
    <col min="896" max="896" width="3.7109375" style="471" customWidth="1"/>
    <col min="897" max="897" width="11.140625" style="471" bestFit="1" customWidth="1"/>
    <col min="898" max="1125" width="10.5703125" style="471"/>
    <col min="1126" max="1133" width="0" style="471" hidden="1" customWidth="1"/>
    <col min="1134" max="1136" width="3.7109375" style="471" customWidth="1"/>
    <col min="1137" max="1137" width="12.7109375" style="471" customWidth="1"/>
    <col min="1138" max="1138" width="47.42578125" style="471" customWidth="1"/>
    <col min="1139" max="1147" width="0" style="471" hidden="1" customWidth="1"/>
    <col min="1148" max="1148" width="11.7109375" style="471" customWidth="1"/>
    <col min="1149" max="1149" width="6.42578125" style="471" bestFit="1" customWidth="1"/>
    <col min="1150" max="1150" width="11.7109375" style="471" customWidth="1"/>
    <col min="1151" max="1151" width="0" style="471" hidden="1" customWidth="1"/>
    <col min="1152" max="1152" width="3.7109375" style="471" customWidth="1"/>
    <col min="1153" max="1153" width="11.140625" style="471" bestFit="1" customWidth="1"/>
    <col min="1154" max="1381" width="10.5703125" style="471"/>
    <col min="1382" max="1389" width="0" style="471" hidden="1" customWidth="1"/>
    <col min="1390" max="1392" width="3.7109375" style="471" customWidth="1"/>
    <col min="1393" max="1393" width="12.7109375" style="471" customWidth="1"/>
    <col min="1394" max="1394" width="47.42578125" style="471" customWidth="1"/>
    <col min="1395" max="1403" width="0" style="471" hidden="1" customWidth="1"/>
    <col min="1404" max="1404" width="11.7109375" style="471" customWidth="1"/>
    <col min="1405" max="1405" width="6.42578125" style="471" bestFit="1" customWidth="1"/>
    <col min="1406" max="1406" width="11.7109375" style="471" customWidth="1"/>
    <col min="1407" max="1407" width="0" style="471" hidden="1" customWidth="1"/>
    <col min="1408" max="1408" width="3.7109375" style="471" customWidth="1"/>
    <col min="1409" max="1409" width="11.140625" style="471" bestFit="1" customWidth="1"/>
    <col min="1410" max="1637" width="10.5703125" style="471"/>
    <col min="1638" max="1645" width="0" style="471" hidden="1" customWidth="1"/>
    <col min="1646" max="1648" width="3.7109375" style="471" customWidth="1"/>
    <col min="1649" max="1649" width="12.7109375" style="471" customWidth="1"/>
    <col min="1650" max="1650" width="47.42578125" style="471" customWidth="1"/>
    <col min="1651" max="1659" width="0" style="471" hidden="1" customWidth="1"/>
    <col min="1660" max="1660" width="11.7109375" style="471" customWidth="1"/>
    <col min="1661" max="1661" width="6.42578125" style="471" bestFit="1" customWidth="1"/>
    <col min="1662" max="1662" width="11.7109375" style="471" customWidth="1"/>
    <col min="1663" max="1663" width="0" style="471" hidden="1" customWidth="1"/>
    <col min="1664" max="1664" width="3.7109375" style="471" customWidth="1"/>
    <col min="1665" max="1665" width="11.140625" style="471" bestFit="1" customWidth="1"/>
    <col min="1666" max="1893" width="10.5703125" style="471"/>
    <col min="1894" max="1901" width="0" style="471" hidden="1" customWidth="1"/>
    <col min="1902" max="1904" width="3.7109375" style="471" customWidth="1"/>
    <col min="1905" max="1905" width="12.7109375" style="471" customWidth="1"/>
    <col min="1906" max="1906" width="47.42578125" style="471" customWidth="1"/>
    <col min="1907" max="1915" width="0" style="471" hidden="1" customWidth="1"/>
    <col min="1916" max="1916" width="11.7109375" style="471" customWidth="1"/>
    <col min="1917" max="1917" width="6.42578125" style="471" bestFit="1" customWidth="1"/>
    <col min="1918" max="1918" width="11.7109375" style="471" customWidth="1"/>
    <col min="1919" max="1919" width="0" style="471" hidden="1" customWidth="1"/>
    <col min="1920" max="1920" width="3.7109375" style="471" customWidth="1"/>
    <col min="1921" max="1921" width="11.140625" style="471" bestFit="1" customWidth="1"/>
    <col min="1922" max="2149" width="10.5703125" style="471"/>
    <col min="2150" max="2157" width="0" style="471" hidden="1" customWidth="1"/>
    <col min="2158" max="2160" width="3.7109375" style="471" customWidth="1"/>
    <col min="2161" max="2161" width="12.7109375" style="471" customWidth="1"/>
    <col min="2162" max="2162" width="47.42578125" style="471" customWidth="1"/>
    <col min="2163" max="2171" width="0" style="471" hidden="1" customWidth="1"/>
    <col min="2172" max="2172" width="11.7109375" style="471" customWidth="1"/>
    <col min="2173" max="2173" width="6.42578125" style="471" bestFit="1" customWidth="1"/>
    <col min="2174" max="2174" width="11.7109375" style="471" customWidth="1"/>
    <col min="2175" max="2175" width="0" style="471" hidden="1" customWidth="1"/>
    <col min="2176" max="2176" width="3.7109375" style="471" customWidth="1"/>
    <col min="2177" max="2177" width="11.140625" style="471" bestFit="1" customWidth="1"/>
    <col min="2178" max="2405" width="10.5703125" style="471"/>
    <col min="2406" max="2413" width="0" style="471" hidden="1" customWidth="1"/>
    <col min="2414" max="2416" width="3.7109375" style="471" customWidth="1"/>
    <col min="2417" max="2417" width="12.7109375" style="471" customWidth="1"/>
    <col min="2418" max="2418" width="47.42578125" style="471" customWidth="1"/>
    <col min="2419" max="2427" width="0" style="471" hidden="1" customWidth="1"/>
    <col min="2428" max="2428" width="11.7109375" style="471" customWidth="1"/>
    <col min="2429" max="2429" width="6.42578125" style="471" bestFit="1" customWidth="1"/>
    <col min="2430" max="2430" width="11.7109375" style="471" customWidth="1"/>
    <col min="2431" max="2431" width="0" style="471" hidden="1" customWidth="1"/>
    <col min="2432" max="2432" width="3.7109375" style="471" customWidth="1"/>
    <col min="2433" max="2433" width="11.140625" style="471" bestFit="1" customWidth="1"/>
    <col min="2434" max="2661" width="10.5703125" style="471"/>
    <col min="2662" max="2669" width="0" style="471" hidden="1" customWidth="1"/>
    <col min="2670" max="2672" width="3.7109375" style="471" customWidth="1"/>
    <col min="2673" max="2673" width="12.7109375" style="471" customWidth="1"/>
    <col min="2674" max="2674" width="47.42578125" style="471" customWidth="1"/>
    <col min="2675" max="2683" width="0" style="471" hidden="1" customWidth="1"/>
    <col min="2684" max="2684" width="11.7109375" style="471" customWidth="1"/>
    <col min="2685" max="2685" width="6.42578125" style="471" bestFit="1" customWidth="1"/>
    <col min="2686" max="2686" width="11.7109375" style="471" customWidth="1"/>
    <col min="2687" max="2687" width="0" style="471" hidden="1" customWidth="1"/>
    <col min="2688" max="2688" width="3.7109375" style="471" customWidth="1"/>
    <col min="2689" max="2689" width="11.140625" style="471" bestFit="1" customWidth="1"/>
    <col min="2690" max="2917" width="10.5703125" style="471"/>
    <col min="2918" max="2925" width="0" style="471" hidden="1" customWidth="1"/>
    <col min="2926" max="2928" width="3.7109375" style="471" customWidth="1"/>
    <col min="2929" max="2929" width="12.7109375" style="471" customWidth="1"/>
    <col min="2930" max="2930" width="47.42578125" style="471" customWidth="1"/>
    <col min="2931" max="2939" width="0" style="471" hidden="1" customWidth="1"/>
    <col min="2940" max="2940" width="11.7109375" style="471" customWidth="1"/>
    <col min="2941" max="2941" width="6.42578125" style="471" bestFit="1" customWidth="1"/>
    <col min="2942" max="2942" width="11.7109375" style="471" customWidth="1"/>
    <col min="2943" max="2943" width="0" style="471" hidden="1" customWidth="1"/>
    <col min="2944" max="2944" width="3.7109375" style="471" customWidth="1"/>
    <col min="2945" max="2945" width="11.140625" style="471" bestFit="1" customWidth="1"/>
    <col min="2946" max="3173" width="10.5703125" style="471"/>
    <col min="3174" max="3181" width="0" style="471" hidden="1" customWidth="1"/>
    <col min="3182" max="3184" width="3.7109375" style="471" customWidth="1"/>
    <col min="3185" max="3185" width="12.7109375" style="471" customWidth="1"/>
    <col min="3186" max="3186" width="47.42578125" style="471" customWidth="1"/>
    <col min="3187" max="3195" width="0" style="471" hidden="1" customWidth="1"/>
    <col min="3196" max="3196" width="11.7109375" style="471" customWidth="1"/>
    <col min="3197" max="3197" width="6.42578125" style="471" bestFit="1" customWidth="1"/>
    <col min="3198" max="3198" width="11.7109375" style="471" customWidth="1"/>
    <col min="3199" max="3199" width="0" style="471" hidden="1" customWidth="1"/>
    <col min="3200" max="3200" width="3.7109375" style="471" customWidth="1"/>
    <col min="3201" max="3201" width="11.140625" style="471" bestFit="1" customWidth="1"/>
    <col min="3202" max="3429" width="10.5703125" style="471"/>
    <col min="3430" max="3437" width="0" style="471" hidden="1" customWidth="1"/>
    <col min="3438" max="3440" width="3.7109375" style="471" customWidth="1"/>
    <col min="3441" max="3441" width="12.7109375" style="471" customWidth="1"/>
    <col min="3442" max="3442" width="47.42578125" style="471" customWidth="1"/>
    <col min="3443" max="3451" width="0" style="471" hidden="1" customWidth="1"/>
    <col min="3452" max="3452" width="11.7109375" style="471" customWidth="1"/>
    <col min="3453" max="3453" width="6.42578125" style="471" bestFit="1" customWidth="1"/>
    <col min="3454" max="3454" width="11.7109375" style="471" customWidth="1"/>
    <col min="3455" max="3455" width="0" style="471" hidden="1" customWidth="1"/>
    <col min="3456" max="3456" width="3.7109375" style="471" customWidth="1"/>
    <col min="3457" max="3457" width="11.140625" style="471" bestFit="1" customWidth="1"/>
    <col min="3458" max="3685" width="10.5703125" style="471"/>
    <col min="3686" max="3693" width="0" style="471" hidden="1" customWidth="1"/>
    <col min="3694" max="3696" width="3.7109375" style="471" customWidth="1"/>
    <col min="3697" max="3697" width="12.7109375" style="471" customWidth="1"/>
    <col min="3698" max="3698" width="47.42578125" style="471" customWidth="1"/>
    <col min="3699" max="3707" width="0" style="471" hidden="1" customWidth="1"/>
    <col min="3708" max="3708" width="11.7109375" style="471" customWidth="1"/>
    <col min="3709" max="3709" width="6.42578125" style="471" bestFit="1" customWidth="1"/>
    <col min="3710" max="3710" width="11.7109375" style="471" customWidth="1"/>
    <col min="3711" max="3711" width="0" style="471" hidden="1" customWidth="1"/>
    <col min="3712" max="3712" width="3.7109375" style="471" customWidth="1"/>
    <col min="3713" max="3713" width="11.140625" style="471" bestFit="1" customWidth="1"/>
    <col min="3714" max="3941" width="10.5703125" style="471"/>
    <col min="3942" max="3949" width="0" style="471" hidden="1" customWidth="1"/>
    <col min="3950" max="3952" width="3.7109375" style="471" customWidth="1"/>
    <col min="3953" max="3953" width="12.7109375" style="471" customWidth="1"/>
    <col min="3954" max="3954" width="47.42578125" style="471" customWidth="1"/>
    <col min="3955" max="3963" width="0" style="471" hidden="1" customWidth="1"/>
    <col min="3964" max="3964" width="11.7109375" style="471" customWidth="1"/>
    <col min="3965" max="3965" width="6.42578125" style="471" bestFit="1" customWidth="1"/>
    <col min="3966" max="3966" width="11.7109375" style="471" customWidth="1"/>
    <col min="3967" max="3967" width="0" style="471" hidden="1" customWidth="1"/>
    <col min="3968" max="3968" width="3.7109375" style="471" customWidth="1"/>
    <col min="3969" max="3969" width="11.140625" style="471" bestFit="1" customWidth="1"/>
    <col min="3970" max="4197" width="10.5703125" style="471"/>
    <col min="4198" max="4205" width="0" style="471" hidden="1" customWidth="1"/>
    <col min="4206" max="4208" width="3.7109375" style="471" customWidth="1"/>
    <col min="4209" max="4209" width="12.7109375" style="471" customWidth="1"/>
    <col min="4210" max="4210" width="47.42578125" style="471" customWidth="1"/>
    <col min="4211" max="4219" width="0" style="471" hidden="1" customWidth="1"/>
    <col min="4220" max="4220" width="11.7109375" style="471" customWidth="1"/>
    <col min="4221" max="4221" width="6.42578125" style="471" bestFit="1" customWidth="1"/>
    <col min="4222" max="4222" width="11.7109375" style="471" customWidth="1"/>
    <col min="4223" max="4223" width="0" style="471" hidden="1" customWidth="1"/>
    <col min="4224" max="4224" width="3.7109375" style="471" customWidth="1"/>
    <col min="4225" max="4225" width="11.140625" style="471" bestFit="1" customWidth="1"/>
    <col min="4226" max="4453" width="10.5703125" style="471"/>
    <col min="4454" max="4461" width="0" style="471" hidden="1" customWidth="1"/>
    <col min="4462" max="4464" width="3.7109375" style="471" customWidth="1"/>
    <col min="4465" max="4465" width="12.7109375" style="471" customWidth="1"/>
    <col min="4466" max="4466" width="47.42578125" style="471" customWidth="1"/>
    <col min="4467" max="4475" width="0" style="471" hidden="1" customWidth="1"/>
    <col min="4476" max="4476" width="11.7109375" style="471" customWidth="1"/>
    <col min="4477" max="4477" width="6.42578125" style="471" bestFit="1" customWidth="1"/>
    <col min="4478" max="4478" width="11.7109375" style="471" customWidth="1"/>
    <col min="4479" max="4479" width="0" style="471" hidden="1" customWidth="1"/>
    <col min="4480" max="4480" width="3.7109375" style="471" customWidth="1"/>
    <col min="4481" max="4481" width="11.140625" style="471" bestFit="1" customWidth="1"/>
    <col min="4482" max="4709" width="10.5703125" style="471"/>
    <col min="4710" max="4717" width="0" style="471" hidden="1" customWidth="1"/>
    <col min="4718" max="4720" width="3.7109375" style="471" customWidth="1"/>
    <col min="4721" max="4721" width="12.7109375" style="471" customWidth="1"/>
    <col min="4722" max="4722" width="47.42578125" style="471" customWidth="1"/>
    <col min="4723" max="4731" width="0" style="471" hidden="1" customWidth="1"/>
    <col min="4732" max="4732" width="11.7109375" style="471" customWidth="1"/>
    <col min="4733" max="4733" width="6.42578125" style="471" bestFit="1" customWidth="1"/>
    <col min="4734" max="4734" width="11.7109375" style="471" customWidth="1"/>
    <col min="4735" max="4735" width="0" style="471" hidden="1" customWidth="1"/>
    <col min="4736" max="4736" width="3.7109375" style="471" customWidth="1"/>
    <col min="4737" max="4737" width="11.140625" style="471" bestFit="1" customWidth="1"/>
    <col min="4738" max="4965" width="10.5703125" style="471"/>
    <col min="4966" max="4973" width="0" style="471" hidden="1" customWidth="1"/>
    <col min="4974" max="4976" width="3.7109375" style="471" customWidth="1"/>
    <col min="4977" max="4977" width="12.7109375" style="471" customWidth="1"/>
    <col min="4978" max="4978" width="47.42578125" style="471" customWidth="1"/>
    <col min="4979" max="4987" width="0" style="471" hidden="1" customWidth="1"/>
    <col min="4988" max="4988" width="11.7109375" style="471" customWidth="1"/>
    <col min="4989" max="4989" width="6.42578125" style="471" bestFit="1" customWidth="1"/>
    <col min="4990" max="4990" width="11.7109375" style="471" customWidth="1"/>
    <col min="4991" max="4991" width="0" style="471" hidden="1" customWidth="1"/>
    <col min="4992" max="4992" width="3.7109375" style="471" customWidth="1"/>
    <col min="4993" max="4993" width="11.140625" style="471" bestFit="1" customWidth="1"/>
    <col min="4994" max="5221" width="10.5703125" style="471"/>
    <col min="5222" max="5229" width="0" style="471" hidden="1" customWidth="1"/>
    <col min="5230" max="5232" width="3.7109375" style="471" customWidth="1"/>
    <col min="5233" max="5233" width="12.7109375" style="471" customWidth="1"/>
    <col min="5234" max="5234" width="47.42578125" style="471" customWidth="1"/>
    <col min="5235" max="5243" width="0" style="471" hidden="1" customWidth="1"/>
    <col min="5244" max="5244" width="11.7109375" style="471" customWidth="1"/>
    <col min="5245" max="5245" width="6.42578125" style="471" bestFit="1" customWidth="1"/>
    <col min="5246" max="5246" width="11.7109375" style="471" customWidth="1"/>
    <col min="5247" max="5247" width="0" style="471" hidden="1" customWidth="1"/>
    <col min="5248" max="5248" width="3.7109375" style="471" customWidth="1"/>
    <col min="5249" max="5249" width="11.140625" style="471" bestFit="1" customWidth="1"/>
    <col min="5250" max="5477" width="10.5703125" style="471"/>
    <col min="5478" max="5485" width="0" style="471" hidden="1" customWidth="1"/>
    <col min="5486" max="5488" width="3.7109375" style="471" customWidth="1"/>
    <col min="5489" max="5489" width="12.7109375" style="471" customWidth="1"/>
    <col min="5490" max="5490" width="47.42578125" style="471" customWidth="1"/>
    <col min="5491" max="5499" width="0" style="471" hidden="1" customWidth="1"/>
    <col min="5500" max="5500" width="11.7109375" style="471" customWidth="1"/>
    <col min="5501" max="5501" width="6.42578125" style="471" bestFit="1" customWidth="1"/>
    <col min="5502" max="5502" width="11.7109375" style="471" customWidth="1"/>
    <col min="5503" max="5503" width="0" style="471" hidden="1" customWidth="1"/>
    <col min="5504" max="5504" width="3.7109375" style="471" customWidth="1"/>
    <col min="5505" max="5505" width="11.140625" style="471" bestFit="1" customWidth="1"/>
    <col min="5506" max="5733" width="10.5703125" style="471"/>
    <col min="5734" max="5741" width="0" style="471" hidden="1" customWidth="1"/>
    <col min="5742" max="5744" width="3.7109375" style="471" customWidth="1"/>
    <col min="5745" max="5745" width="12.7109375" style="471" customWidth="1"/>
    <col min="5746" max="5746" width="47.42578125" style="471" customWidth="1"/>
    <col min="5747" max="5755" width="0" style="471" hidden="1" customWidth="1"/>
    <col min="5756" max="5756" width="11.7109375" style="471" customWidth="1"/>
    <col min="5757" max="5757" width="6.42578125" style="471" bestFit="1" customWidth="1"/>
    <col min="5758" max="5758" width="11.7109375" style="471" customWidth="1"/>
    <col min="5759" max="5759" width="0" style="471" hidden="1" customWidth="1"/>
    <col min="5760" max="5760" width="3.7109375" style="471" customWidth="1"/>
    <col min="5761" max="5761" width="11.140625" style="471" bestFit="1" customWidth="1"/>
    <col min="5762" max="5989" width="10.5703125" style="471"/>
    <col min="5990" max="5997" width="0" style="471" hidden="1" customWidth="1"/>
    <col min="5998" max="6000" width="3.7109375" style="471" customWidth="1"/>
    <col min="6001" max="6001" width="12.7109375" style="471" customWidth="1"/>
    <col min="6002" max="6002" width="47.42578125" style="471" customWidth="1"/>
    <col min="6003" max="6011" width="0" style="471" hidden="1" customWidth="1"/>
    <col min="6012" max="6012" width="11.7109375" style="471" customWidth="1"/>
    <col min="6013" max="6013" width="6.42578125" style="471" bestFit="1" customWidth="1"/>
    <col min="6014" max="6014" width="11.7109375" style="471" customWidth="1"/>
    <col min="6015" max="6015" width="0" style="471" hidden="1" customWidth="1"/>
    <col min="6016" max="6016" width="3.7109375" style="471" customWidth="1"/>
    <col min="6017" max="6017" width="11.140625" style="471" bestFit="1" customWidth="1"/>
    <col min="6018" max="6245" width="10.5703125" style="471"/>
    <col min="6246" max="6253" width="0" style="471" hidden="1" customWidth="1"/>
    <col min="6254" max="6256" width="3.7109375" style="471" customWidth="1"/>
    <col min="6257" max="6257" width="12.7109375" style="471" customWidth="1"/>
    <col min="6258" max="6258" width="47.42578125" style="471" customWidth="1"/>
    <col min="6259" max="6267" width="0" style="471" hidden="1" customWidth="1"/>
    <col min="6268" max="6268" width="11.7109375" style="471" customWidth="1"/>
    <col min="6269" max="6269" width="6.42578125" style="471" bestFit="1" customWidth="1"/>
    <col min="6270" max="6270" width="11.7109375" style="471" customWidth="1"/>
    <col min="6271" max="6271" width="0" style="471" hidden="1" customWidth="1"/>
    <col min="6272" max="6272" width="3.7109375" style="471" customWidth="1"/>
    <col min="6273" max="6273" width="11.140625" style="471" bestFit="1" customWidth="1"/>
    <col min="6274" max="6501" width="10.5703125" style="471"/>
    <col min="6502" max="6509" width="0" style="471" hidden="1" customWidth="1"/>
    <col min="6510" max="6512" width="3.7109375" style="471" customWidth="1"/>
    <col min="6513" max="6513" width="12.7109375" style="471" customWidth="1"/>
    <col min="6514" max="6514" width="47.42578125" style="471" customWidth="1"/>
    <col min="6515" max="6523" width="0" style="471" hidden="1" customWidth="1"/>
    <col min="6524" max="6524" width="11.7109375" style="471" customWidth="1"/>
    <col min="6525" max="6525" width="6.42578125" style="471" bestFit="1" customWidth="1"/>
    <col min="6526" max="6526" width="11.7109375" style="471" customWidth="1"/>
    <col min="6527" max="6527" width="0" style="471" hidden="1" customWidth="1"/>
    <col min="6528" max="6528" width="3.7109375" style="471" customWidth="1"/>
    <col min="6529" max="6529" width="11.140625" style="471" bestFit="1" customWidth="1"/>
    <col min="6530" max="6757" width="10.5703125" style="471"/>
    <col min="6758" max="6765" width="0" style="471" hidden="1" customWidth="1"/>
    <col min="6766" max="6768" width="3.7109375" style="471" customWidth="1"/>
    <col min="6769" max="6769" width="12.7109375" style="471" customWidth="1"/>
    <col min="6770" max="6770" width="47.42578125" style="471" customWidth="1"/>
    <col min="6771" max="6779" width="0" style="471" hidden="1" customWidth="1"/>
    <col min="6780" max="6780" width="11.7109375" style="471" customWidth="1"/>
    <col min="6781" max="6781" width="6.42578125" style="471" bestFit="1" customWidth="1"/>
    <col min="6782" max="6782" width="11.7109375" style="471" customWidth="1"/>
    <col min="6783" max="6783" width="0" style="471" hidden="1" customWidth="1"/>
    <col min="6784" max="6784" width="3.7109375" style="471" customWidth="1"/>
    <col min="6785" max="6785" width="11.140625" style="471" bestFit="1" customWidth="1"/>
    <col min="6786" max="7013" width="10.5703125" style="471"/>
    <col min="7014" max="7021" width="0" style="471" hidden="1" customWidth="1"/>
    <col min="7022" max="7024" width="3.7109375" style="471" customWidth="1"/>
    <col min="7025" max="7025" width="12.7109375" style="471" customWidth="1"/>
    <col min="7026" max="7026" width="47.42578125" style="471" customWidth="1"/>
    <col min="7027" max="7035" width="0" style="471" hidden="1" customWidth="1"/>
    <col min="7036" max="7036" width="11.7109375" style="471" customWidth="1"/>
    <col min="7037" max="7037" width="6.42578125" style="471" bestFit="1" customWidth="1"/>
    <col min="7038" max="7038" width="11.7109375" style="471" customWidth="1"/>
    <col min="7039" max="7039" width="0" style="471" hidden="1" customWidth="1"/>
    <col min="7040" max="7040" width="3.7109375" style="471" customWidth="1"/>
    <col min="7041" max="7041" width="11.140625" style="471" bestFit="1" customWidth="1"/>
    <col min="7042" max="7269" width="10.5703125" style="471"/>
    <col min="7270" max="7277" width="0" style="471" hidden="1" customWidth="1"/>
    <col min="7278" max="7280" width="3.7109375" style="471" customWidth="1"/>
    <col min="7281" max="7281" width="12.7109375" style="471" customWidth="1"/>
    <col min="7282" max="7282" width="47.42578125" style="471" customWidth="1"/>
    <col min="7283" max="7291" width="0" style="471" hidden="1" customWidth="1"/>
    <col min="7292" max="7292" width="11.7109375" style="471" customWidth="1"/>
    <col min="7293" max="7293" width="6.42578125" style="471" bestFit="1" customWidth="1"/>
    <col min="7294" max="7294" width="11.7109375" style="471" customWidth="1"/>
    <col min="7295" max="7295" width="0" style="471" hidden="1" customWidth="1"/>
    <col min="7296" max="7296" width="3.7109375" style="471" customWidth="1"/>
    <col min="7297" max="7297" width="11.140625" style="471" bestFit="1" customWidth="1"/>
    <col min="7298" max="7525" width="10.5703125" style="471"/>
    <col min="7526" max="7533" width="0" style="471" hidden="1" customWidth="1"/>
    <col min="7534" max="7536" width="3.7109375" style="471" customWidth="1"/>
    <col min="7537" max="7537" width="12.7109375" style="471" customWidth="1"/>
    <col min="7538" max="7538" width="47.42578125" style="471" customWidth="1"/>
    <col min="7539" max="7547" width="0" style="471" hidden="1" customWidth="1"/>
    <col min="7548" max="7548" width="11.7109375" style="471" customWidth="1"/>
    <col min="7549" max="7549" width="6.42578125" style="471" bestFit="1" customWidth="1"/>
    <col min="7550" max="7550" width="11.7109375" style="471" customWidth="1"/>
    <col min="7551" max="7551" width="0" style="471" hidden="1" customWidth="1"/>
    <col min="7552" max="7552" width="3.7109375" style="471" customWidth="1"/>
    <col min="7553" max="7553" width="11.140625" style="471" bestFit="1" customWidth="1"/>
    <col min="7554" max="7781" width="10.5703125" style="471"/>
    <col min="7782" max="7789" width="0" style="471" hidden="1" customWidth="1"/>
    <col min="7790" max="7792" width="3.7109375" style="471" customWidth="1"/>
    <col min="7793" max="7793" width="12.7109375" style="471" customWidth="1"/>
    <col min="7794" max="7794" width="47.42578125" style="471" customWidth="1"/>
    <col min="7795" max="7803" width="0" style="471" hidden="1" customWidth="1"/>
    <col min="7804" max="7804" width="11.7109375" style="471" customWidth="1"/>
    <col min="7805" max="7805" width="6.42578125" style="471" bestFit="1" customWidth="1"/>
    <col min="7806" max="7806" width="11.7109375" style="471" customWidth="1"/>
    <col min="7807" max="7807" width="0" style="471" hidden="1" customWidth="1"/>
    <col min="7808" max="7808" width="3.7109375" style="471" customWidth="1"/>
    <col min="7809" max="7809" width="11.140625" style="471" bestFit="1" customWidth="1"/>
    <col min="7810" max="8037" width="10.5703125" style="471"/>
    <col min="8038" max="8045" width="0" style="471" hidden="1" customWidth="1"/>
    <col min="8046" max="8048" width="3.7109375" style="471" customWidth="1"/>
    <col min="8049" max="8049" width="12.7109375" style="471" customWidth="1"/>
    <col min="8050" max="8050" width="47.42578125" style="471" customWidth="1"/>
    <col min="8051" max="8059" width="0" style="471" hidden="1" customWidth="1"/>
    <col min="8060" max="8060" width="11.7109375" style="471" customWidth="1"/>
    <col min="8061" max="8061" width="6.42578125" style="471" bestFit="1" customWidth="1"/>
    <col min="8062" max="8062" width="11.7109375" style="471" customWidth="1"/>
    <col min="8063" max="8063" width="0" style="471" hidden="1" customWidth="1"/>
    <col min="8064" max="8064" width="3.7109375" style="471" customWidth="1"/>
    <col min="8065" max="8065" width="11.140625" style="471" bestFit="1" customWidth="1"/>
    <col min="8066" max="8293" width="10.5703125" style="471"/>
    <col min="8294" max="8301" width="0" style="471" hidden="1" customWidth="1"/>
    <col min="8302" max="8304" width="3.7109375" style="471" customWidth="1"/>
    <col min="8305" max="8305" width="12.7109375" style="471" customWidth="1"/>
    <col min="8306" max="8306" width="47.42578125" style="471" customWidth="1"/>
    <col min="8307" max="8315" width="0" style="471" hidden="1" customWidth="1"/>
    <col min="8316" max="8316" width="11.7109375" style="471" customWidth="1"/>
    <col min="8317" max="8317" width="6.42578125" style="471" bestFit="1" customWidth="1"/>
    <col min="8318" max="8318" width="11.7109375" style="471" customWidth="1"/>
    <col min="8319" max="8319" width="0" style="471" hidden="1" customWidth="1"/>
    <col min="8320" max="8320" width="3.7109375" style="471" customWidth="1"/>
    <col min="8321" max="8321" width="11.140625" style="471" bestFit="1" customWidth="1"/>
    <col min="8322" max="8549" width="10.5703125" style="471"/>
    <col min="8550" max="8557" width="0" style="471" hidden="1" customWidth="1"/>
    <col min="8558" max="8560" width="3.7109375" style="471" customWidth="1"/>
    <col min="8561" max="8561" width="12.7109375" style="471" customWidth="1"/>
    <col min="8562" max="8562" width="47.42578125" style="471" customWidth="1"/>
    <col min="8563" max="8571" width="0" style="471" hidden="1" customWidth="1"/>
    <col min="8572" max="8572" width="11.7109375" style="471" customWidth="1"/>
    <col min="8573" max="8573" width="6.42578125" style="471" bestFit="1" customWidth="1"/>
    <col min="8574" max="8574" width="11.7109375" style="471" customWidth="1"/>
    <col min="8575" max="8575" width="0" style="471" hidden="1" customWidth="1"/>
    <col min="8576" max="8576" width="3.7109375" style="471" customWidth="1"/>
    <col min="8577" max="8577" width="11.140625" style="471" bestFit="1" customWidth="1"/>
    <col min="8578" max="8805" width="10.5703125" style="471"/>
    <col min="8806" max="8813" width="0" style="471" hidden="1" customWidth="1"/>
    <col min="8814" max="8816" width="3.7109375" style="471" customWidth="1"/>
    <col min="8817" max="8817" width="12.7109375" style="471" customWidth="1"/>
    <col min="8818" max="8818" width="47.42578125" style="471" customWidth="1"/>
    <col min="8819" max="8827" width="0" style="471" hidden="1" customWidth="1"/>
    <col min="8828" max="8828" width="11.7109375" style="471" customWidth="1"/>
    <col min="8829" max="8829" width="6.42578125" style="471" bestFit="1" customWidth="1"/>
    <col min="8830" max="8830" width="11.7109375" style="471" customWidth="1"/>
    <col min="8831" max="8831" width="0" style="471" hidden="1" customWidth="1"/>
    <col min="8832" max="8832" width="3.7109375" style="471" customWidth="1"/>
    <col min="8833" max="8833" width="11.140625" style="471" bestFit="1" customWidth="1"/>
    <col min="8834" max="9061" width="10.5703125" style="471"/>
    <col min="9062" max="9069" width="0" style="471" hidden="1" customWidth="1"/>
    <col min="9070" max="9072" width="3.7109375" style="471" customWidth="1"/>
    <col min="9073" max="9073" width="12.7109375" style="471" customWidth="1"/>
    <col min="9074" max="9074" width="47.42578125" style="471" customWidth="1"/>
    <col min="9075" max="9083" width="0" style="471" hidden="1" customWidth="1"/>
    <col min="9084" max="9084" width="11.7109375" style="471" customWidth="1"/>
    <col min="9085" max="9085" width="6.42578125" style="471" bestFit="1" customWidth="1"/>
    <col min="9086" max="9086" width="11.7109375" style="471" customWidth="1"/>
    <col min="9087" max="9087" width="0" style="471" hidden="1" customWidth="1"/>
    <col min="9088" max="9088" width="3.7109375" style="471" customWidth="1"/>
    <col min="9089" max="9089" width="11.140625" style="471" bestFit="1" customWidth="1"/>
    <col min="9090" max="9317" width="10.5703125" style="471"/>
    <col min="9318" max="9325" width="0" style="471" hidden="1" customWidth="1"/>
    <col min="9326" max="9328" width="3.7109375" style="471" customWidth="1"/>
    <col min="9329" max="9329" width="12.7109375" style="471" customWidth="1"/>
    <col min="9330" max="9330" width="47.42578125" style="471" customWidth="1"/>
    <col min="9331" max="9339" width="0" style="471" hidden="1" customWidth="1"/>
    <col min="9340" max="9340" width="11.7109375" style="471" customWidth="1"/>
    <col min="9341" max="9341" width="6.42578125" style="471" bestFit="1" customWidth="1"/>
    <col min="9342" max="9342" width="11.7109375" style="471" customWidth="1"/>
    <col min="9343" max="9343" width="0" style="471" hidden="1" customWidth="1"/>
    <col min="9344" max="9344" width="3.7109375" style="471" customWidth="1"/>
    <col min="9345" max="9345" width="11.140625" style="471" bestFit="1" customWidth="1"/>
    <col min="9346" max="9573" width="10.5703125" style="471"/>
    <col min="9574" max="9581" width="0" style="471" hidden="1" customWidth="1"/>
    <col min="9582" max="9584" width="3.7109375" style="471" customWidth="1"/>
    <col min="9585" max="9585" width="12.7109375" style="471" customWidth="1"/>
    <col min="9586" max="9586" width="47.42578125" style="471" customWidth="1"/>
    <col min="9587" max="9595" width="0" style="471" hidden="1" customWidth="1"/>
    <col min="9596" max="9596" width="11.7109375" style="471" customWidth="1"/>
    <col min="9597" max="9597" width="6.42578125" style="471" bestFit="1" customWidth="1"/>
    <col min="9598" max="9598" width="11.7109375" style="471" customWidth="1"/>
    <col min="9599" max="9599" width="0" style="471" hidden="1" customWidth="1"/>
    <col min="9600" max="9600" width="3.7109375" style="471" customWidth="1"/>
    <col min="9601" max="9601" width="11.140625" style="471" bestFit="1" customWidth="1"/>
    <col min="9602" max="9829" width="10.5703125" style="471"/>
    <col min="9830" max="9837" width="0" style="471" hidden="1" customWidth="1"/>
    <col min="9838" max="9840" width="3.7109375" style="471" customWidth="1"/>
    <col min="9841" max="9841" width="12.7109375" style="471" customWidth="1"/>
    <col min="9842" max="9842" width="47.42578125" style="471" customWidth="1"/>
    <col min="9843" max="9851" width="0" style="471" hidden="1" customWidth="1"/>
    <col min="9852" max="9852" width="11.7109375" style="471" customWidth="1"/>
    <col min="9853" max="9853" width="6.42578125" style="471" bestFit="1" customWidth="1"/>
    <col min="9854" max="9854" width="11.7109375" style="471" customWidth="1"/>
    <col min="9855" max="9855" width="0" style="471" hidden="1" customWidth="1"/>
    <col min="9856" max="9856" width="3.7109375" style="471" customWidth="1"/>
    <col min="9857" max="9857" width="11.140625" style="471" bestFit="1" customWidth="1"/>
    <col min="9858" max="10085" width="10.5703125" style="471"/>
    <col min="10086" max="10093" width="0" style="471" hidden="1" customWidth="1"/>
    <col min="10094" max="10096" width="3.7109375" style="471" customWidth="1"/>
    <col min="10097" max="10097" width="12.7109375" style="471" customWidth="1"/>
    <col min="10098" max="10098" width="47.42578125" style="471" customWidth="1"/>
    <col min="10099" max="10107" width="0" style="471" hidden="1" customWidth="1"/>
    <col min="10108" max="10108" width="11.7109375" style="471" customWidth="1"/>
    <col min="10109" max="10109" width="6.42578125" style="471" bestFit="1" customWidth="1"/>
    <col min="10110" max="10110" width="11.7109375" style="471" customWidth="1"/>
    <col min="10111" max="10111" width="0" style="471" hidden="1" customWidth="1"/>
    <col min="10112" max="10112" width="3.7109375" style="471" customWidth="1"/>
    <col min="10113" max="10113" width="11.140625" style="471" bestFit="1" customWidth="1"/>
    <col min="10114" max="10341" width="10.5703125" style="471"/>
    <col min="10342" max="10349" width="0" style="471" hidden="1" customWidth="1"/>
    <col min="10350" max="10352" width="3.7109375" style="471" customWidth="1"/>
    <col min="10353" max="10353" width="12.7109375" style="471" customWidth="1"/>
    <col min="10354" max="10354" width="47.42578125" style="471" customWidth="1"/>
    <col min="10355" max="10363" width="0" style="471" hidden="1" customWidth="1"/>
    <col min="10364" max="10364" width="11.7109375" style="471" customWidth="1"/>
    <col min="10365" max="10365" width="6.42578125" style="471" bestFit="1" customWidth="1"/>
    <col min="10366" max="10366" width="11.7109375" style="471" customWidth="1"/>
    <col min="10367" max="10367" width="0" style="471" hidden="1" customWidth="1"/>
    <col min="10368" max="10368" width="3.7109375" style="471" customWidth="1"/>
    <col min="10369" max="10369" width="11.140625" style="471" bestFit="1" customWidth="1"/>
    <col min="10370" max="10597" width="10.5703125" style="471"/>
    <col min="10598" max="10605" width="0" style="471" hidden="1" customWidth="1"/>
    <col min="10606" max="10608" width="3.7109375" style="471" customWidth="1"/>
    <col min="10609" max="10609" width="12.7109375" style="471" customWidth="1"/>
    <col min="10610" max="10610" width="47.42578125" style="471" customWidth="1"/>
    <col min="10611" max="10619" width="0" style="471" hidden="1" customWidth="1"/>
    <col min="10620" max="10620" width="11.7109375" style="471" customWidth="1"/>
    <col min="10621" max="10621" width="6.42578125" style="471" bestFit="1" customWidth="1"/>
    <col min="10622" max="10622" width="11.7109375" style="471" customWidth="1"/>
    <col min="10623" max="10623" width="0" style="471" hidden="1" customWidth="1"/>
    <col min="10624" max="10624" width="3.7109375" style="471" customWidth="1"/>
    <col min="10625" max="10625" width="11.140625" style="471" bestFit="1" customWidth="1"/>
    <col min="10626" max="10853" width="10.5703125" style="471"/>
    <col min="10854" max="10861" width="0" style="471" hidden="1" customWidth="1"/>
    <col min="10862" max="10864" width="3.7109375" style="471" customWidth="1"/>
    <col min="10865" max="10865" width="12.7109375" style="471" customWidth="1"/>
    <col min="10866" max="10866" width="47.42578125" style="471" customWidth="1"/>
    <col min="10867" max="10875" width="0" style="471" hidden="1" customWidth="1"/>
    <col min="10876" max="10876" width="11.7109375" style="471" customWidth="1"/>
    <col min="10877" max="10877" width="6.42578125" style="471" bestFit="1" customWidth="1"/>
    <col min="10878" max="10878" width="11.7109375" style="471" customWidth="1"/>
    <col min="10879" max="10879" width="0" style="471" hidden="1" customWidth="1"/>
    <col min="10880" max="10880" width="3.7109375" style="471" customWidth="1"/>
    <col min="10881" max="10881" width="11.140625" style="471" bestFit="1" customWidth="1"/>
    <col min="10882" max="11109" width="10.5703125" style="471"/>
    <col min="11110" max="11117" width="0" style="471" hidden="1" customWidth="1"/>
    <col min="11118" max="11120" width="3.7109375" style="471" customWidth="1"/>
    <col min="11121" max="11121" width="12.7109375" style="471" customWidth="1"/>
    <col min="11122" max="11122" width="47.42578125" style="471" customWidth="1"/>
    <col min="11123" max="11131" width="0" style="471" hidden="1" customWidth="1"/>
    <col min="11132" max="11132" width="11.7109375" style="471" customWidth="1"/>
    <col min="11133" max="11133" width="6.42578125" style="471" bestFit="1" customWidth="1"/>
    <col min="11134" max="11134" width="11.7109375" style="471" customWidth="1"/>
    <col min="11135" max="11135" width="0" style="471" hidden="1" customWidth="1"/>
    <col min="11136" max="11136" width="3.7109375" style="471" customWidth="1"/>
    <col min="11137" max="11137" width="11.140625" style="471" bestFit="1" customWidth="1"/>
    <col min="11138" max="11365" width="10.5703125" style="471"/>
    <col min="11366" max="11373" width="0" style="471" hidden="1" customWidth="1"/>
    <col min="11374" max="11376" width="3.7109375" style="471" customWidth="1"/>
    <col min="11377" max="11377" width="12.7109375" style="471" customWidth="1"/>
    <col min="11378" max="11378" width="47.42578125" style="471" customWidth="1"/>
    <col min="11379" max="11387" width="0" style="471" hidden="1" customWidth="1"/>
    <col min="11388" max="11388" width="11.7109375" style="471" customWidth="1"/>
    <col min="11389" max="11389" width="6.42578125" style="471" bestFit="1" customWidth="1"/>
    <col min="11390" max="11390" width="11.7109375" style="471" customWidth="1"/>
    <col min="11391" max="11391" width="0" style="471" hidden="1" customWidth="1"/>
    <col min="11392" max="11392" width="3.7109375" style="471" customWidth="1"/>
    <col min="11393" max="11393" width="11.140625" style="471" bestFit="1" customWidth="1"/>
    <col min="11394" max="11621" width="10.5703125" style="471"/>
    <col min="11622" max="11629" width="0" style="471" hidden="1" customWidth="1"/>
    <col min="11630" max="11632" width="3.7109375" style="471" customWidth="1"/>
    <col min="11633" max="11633" width="12.7109375" style="471" customWidth="1"/>
    <col min="11634" max="11634" width="47.42578125" style="471" customWidth="1"/>
    <col min="11635" max="11643" width="0" style="471" hidden="1" customWidth="1"/>
    <col min="11644" max="11644" width="11.7109375" style="471" customWidth="1"/>
    <col min="11645" max="11645" width="6.42578125" style="471" bestFit="1" customWidth="1"/>
    <col min="11646" max="11646" width="11.7109375" style="471" customWidth="1"/>
    <col min="11647" max="11647" width="0" style="471" hidden="1" customWidth="1"/>
    <col min="11648" max="11648" width="3.7109375" style="471" customWidth="1"/>
    <col min="11649" max="11649" width="11.140625" style="471" bestFit="1" customWidth="1"/>
    <col min="11650" max="11877" width="10.5703125" style="471"/>
    <col min="11878" max="11885" width="0" style="471" hidden="1" customWidth="1"/>
    <col min="11886" max="11888" width="3.7109375" style="471" customWidth="1"/>
    <col min="11889" max="11889" width="12.7109375" style="471" customWidth="1"/>
    <col min="11890" max="11890" width="47.42578125" style="471" customWidth="1"/>
    <col min="11891" max="11899" width="0" style="471" hidden="1" customWidth="1"/>
    <col min="11900" max="11900" width="11.7109375" style="471" customWidth="1"/>
    <col min="11901" max="11901" width="6.42578125" style="471" bestFit="1" customWidth="1"/>
    <col min="11902" max="11902" width="11.7109375" style="471" customWidth="1"/>
    <col min="11903" max="11903" width="0" style="471" hidden="1" customWidth="1"/>
    <col min="11904" max="11904" width="3.7109375" style="471" customWidth="1"/>
    <col min="11905" max="11905" width="11.140625" style="471" bestFit="1" customWidth="1"/>
    <col min="11906" max="12133" width="10.5703125" style="471"/>
    <col min="12134" max="12141" width="0" style="471" hidden="1" customWidth="1"/>
    <col min="12142" max="12144" width="3.7109375" style="471" customWidth="1"/>
    <col min="12145" max="12145" width="12.7109375" style="471" customWidth="1"/>
    <col min="12146" max="12146" width="47.42578125" style="471" customWidth="1"/>
    <col min="12147" max="12155" width="0" style="471" hidden="1" customWidth="1"/>
    <col min="12156" max="12156" width="11.7109375" style="471" customWidth="1"/>
    <col min="12157" max="12157" width="6.42578125" style="471" bestFit="1" customWidth="1"/>
    <col min="12158" max="12158" width="11.7109375" style="471" customWidth="1"/>
    <col min="12159" max="12159" width="0" style="471" hidden="1" customWidth="1"/>
    <col min="12160" max="12160" width="3.7109375" style="471" customWidth="1"/>
    <col min="12161" max="12161" width="11.140625" style="471" bestFit="1" customWidth="1"/>
    <col min="12162" max="12389" width="10.5703125" style="471"/>
    <col min="12390" max="12397" width="0" style="471" hidden="1" customWidth="1"/>
    <col min="12398" max="12400" width="3.7109375" style="471" customWidth="1"/>
    <col min="12401" max="12401" width="12.7109375" style="471" customWidth="1"/>
    <col min="12402" max="12402" width="47.42578125" style="471" customWidth="1"/>
    <col min="12403" max="12411" width="0" style="471" hidden="1" customWidth="1"/>
    <col min="12412" max="12412" width="11.7109375" style="471" customWidth="1"/>
    <col min="12413" max="12413" width="6.42578125" style="471" bestFit="1" customWidth="1"/>
    <col min="12414" max="12414" width="11.7109375" style="471" customWidth="1"/>
    <col min="12415" max="12415" width="0" style="471" hidden="1" customWidth="1"/>
    <col min="12416" max="12416" width="3.7109375" style="471" customWidth="1"/>
    <col min="12417" max="12417" width="11.140625" style="471" bestFit="1" customWidth="1"/>
    <col min="12418" max="12645" width="10.5703125" style="471"/>
    <col min="12646" max="12653" width="0" style="471" hidden="1" customWidth="1"/>
    <col min="12654" max="12656" width="3.7109375" style="471" customWidth="1"/>
    <col min="12657" max="12657" width="12.7109375" style="471" customWidth="1"/>
    <col min="12658" max="12658" width="47.42578125" style="471" customWidth="1"/>
    <col min="12659" max="12667" width="0" style="471" hidden="1" customWidth="1"/>
    <col min="12668" max="12668" width="11.7109375" style="471" customWidth="1"/>
    <col min="12669" max="12669" width="6.42578125" style="471" bestFit="1" customWidth="1"/>
    <col min="12670" max="12670" width="11.7109375" style="471" customWidth="1"/>
    <col min="12671" max="12671" width="0" style="471" hidden="1" customWidth="1"/>
    <col min="12672" max="12672" width="3.7109375" style="471" customWidth="1"/>
    <col min="12673" max="12673" width="11.140625" style="471" bestFit="1" customWidth="1"/>
    <col min="12674" max="12901" width="10.5703125" style="471"/>
    <col min="12902" max="12909" width="0" style="471" hidden="1" customWidth="1"/>
    <col min="12910" max="12912" width="3.7109375" style="471" customWidth="1"/>
    <col min="12913" max="12913" width="12.7109375" style="471" customWidth="1"/>
    <col min="12914" max="12914" width="47.42578125" style="471" customWidth="1"/>
    <col min="12915" max="12923" width="0" style="471" hidden="1" customWidth="1"/>
    <col min="12924" max="12924" width="11.7109375" style="471" customWidth="1"/>
    <col min="12925" max="12925" width="6.42578125" style="471" bestFit="1" customWidth="1"/>
    <col min="12926" max="12926" width="11.7109375" style="471" customWidth="1"/>
    <col min="12927" max="12927" width="0" style="471" hidden="1" customWidth="1"/>
    <col min="12928" max="12928" width="3.7109375" style="471" customWidth="1"/>
    <col min="12929" max="12929" width="11.140625" style="471" bestFit="1" customWidth="1"/>
    <col min="12930" max="13157" width="10.5703125" style="471"/>
    <col min="13158" max="13165" width="0" style="471" hidden="1" customWidth="1"/>
    <col min="13166" max="13168" width="3.7109375" style="471" customWidth="1"/>
    <col min="13169" max="13169" width="12.7109375" style="471" customWidth="1"/>
    <col min="13170" max="13170" width="47.42578125" style="471" customWidth="1"/>
    <col min="13171" max="13179" width="0" style="471" hidden="1" customWidth="1"/>
    <col min="13180" max="13180" width="11.7109375" style="471" customWidth="1"/>
    <col min="13181" max="13181" width="6.42578125" style="471" bestFit="1" customWidth="1"/>
    <col min="13182" max="13182" width="11.7109375" style="471" customWidth="1"/>
    <col min="13183" max="13183" width="0" style="471" hidden="1" customWidth="1"/>
    <col min="13184" max="13184" width="3.7109375" style="471" customWidth="1"/>
    <col min="13185" max="13185" width="11.140625" style="471" bestFit="1" customWidth="1"/>
    <col min="13186" max="13413" width="10.5703125" style="471"/>
    <col min="13414" max="13421" width="0" style="471" hidden="1" customWidth="1"/>
    <col min="13422" max="13424" width="3.7109375" style="471" customWidth="1"/>
    <col min="13425" max="13425" width="12.7109375" style="471" customWidth="1"/>
    <col min="13426" max="13426" width="47.42578125" style="471" customWidth="1"/>
    <col min="13427" max="13435" width="0" style="471" hidden="1" customWidth="1"/>
    <col min="13436" max="13436" width="11.7109375" style="471" customWidth="1"/>
    <col min="13437" max="13437" width="6.42578125" style="471" bestFit="1" customWidth="1"/>
    <col min="13438" max="13438" width="11.7109375" style="471" customWidth="1"/>
    <col min="13439" max="13439" width="0" style="471" hidden="1" customWidth="1"/>
    <col min="13440" max="13440" width="3.7109375" style="471" customWidth="1"/>
    <col min="13441" max="13441" width="11.140625" style="471" bestFit="1" customWidth="1"/>
    <col min="13442" max="13669" width="10.5703125" style="471"/>
    <col min="13670" max="13677" width="0" style="471" hidden="1" customWidth="1"/>
    <col min="13678" max="13680" width="3.7109375" style="471" customWidth="1"/>
    <col min="13681" max="13681" width="12.7109375" style="471" customWidth="1"/>
    <col min="13682" max="13682" width="47.42578125" style="471" customWidth="1"/>
    <col min="13683" max="13691" width="0" style="471" hidden="1" customWidth="1"/>
    <col min="13692" max="13692" width="11.7109375" style="471" customWidth="1"/>
    <col min="13693" max="13693" width="6.42578125" style="471" bestFit="1" customWidth="1"/>
    <col min="13694" max="13694" width="11.7109375" style="471" customWidth="1"/>
    <col min="13695" max="13695" width="0" style="471" hidden="1" customWidth="1"/>
    <col min="13696" max="13696" width="3.7109375" style="471" customWidth="1"/>
    <col min="13697" max="13697" width="11.140625" style="471" bestFit="1" customWidth="1"/>
    <col min="13698" max="13925" width="10.5703125" style="471"/>
    <col min="13926" max="13933" width="0" style="471" hidden="1" customWidth="1"/>
    <col min="13934" max="13936" width="3.7109375" style="471" customWidth="1"/>
    <col min="13937" max="13937" width="12.7109375" style="471" customWidth="1"/>
    <col min="13938" max="13938" width="47.42578125" style="471" customWidth="1"/>
    <col min="13939" max="13947" width="0" style="471" hidden="1" customWidth="1"/>
    <col min="13948" max="13948" width="11.7109375" style="471" customWidth="1"/>
    <col min="13949" max="13949" width="6.42578125" style="471" bestFit="1" customWidth="1"/>
    <col min="13950" max="13950" width="11.7109375" style="471" customWidth="1"/>
    <col min="13951" max="13951" width="0" style="471" hidden="1" customWidth="1"/>
    <col min="13952" max="13952" width="3.7109375" style="471" customWidth="1"/>
    <col min="13953" max="13953" width="11.140625" style="471" bestFit="1" customWidth="1"/>
    <col min="13954" max="14181" width="10.5703125" style="471"/>
    <col min="14182" max="14189" width="0" style="471" hidden="1" customWidth="1"/>
    <col min="14190" max="14192" width="3.7109375" style="471" customWidth="1"/>
    <col min="14193" max="14193" width="12.7109375" style="471" customWidth="1"/>
    <col min="14194" max="14194" width="47.42578125" style="471" customWidth="1"/>
    <col min="14195" max="14203" width="0" style="471" hidden="1" customWidth="1"/>
    <col min="14204" max="14204" width="11.7109375" style="471" customWidth="1"/>
    <col min="14205" max="14205" width="6.42578125" style="471" bestFit="1" customWidth="1"/>
    <col min="14206" max="14206" width="11.7109375" style="471" customWidth="1"/>
    <col min="14207" max="14207" width="0" style="471" hidden="1" customWidth="1"/>
    <col min="14208" max="14208" width="3.7109375" style="471" customWidth="1"/>
    <col min="14209" max="14209" width="11.140625" style="471" bestFit="1" customWidth="1"/>
    <col min="14210" max="14437" width="10.5703125" style="471"/>
    <col min="14438" max="14445" width="0" style="471" hidden="1" customWidth="1"/>
    <col min="14446" max="14448" width="3.7109375" style="471" customWidth="1"/>
    <col min="14449" max="14449" width="12.7109375" style="471" customWidth="1"/>
    <col min="14450" max="14450" width="47.42578125" style="471" customWidth="1"/>
    <col min="14451" max="14459" width="0" style="471" hidden="1" customWidth="1"/>
    <col min="14460" max="14460" width="11.7109375" style="471" customWidth="1"/>
    <col min="14461" max="14461" width="6.42578125" style="471" bestFit="1" customWidth="1"/>
    <col min="14462" max="14462" width="11.7109375" style="471" customWidth="1"/>
    <col min="14463" max="14463" width="0" style="471" hidden="1" customWidth="1"/>
    <col min="14464" max="14464" width="3.7109375" style="471" customWidth="1"/>
    <col min="14465" max="14465" width="11.140625" style="471" bestFit="1" customWidth="1"/>
    <col min="14466" max="14693" width="10.5703125" style="471"/>
    <col min="14694" max="14701" width="0" style="471" hidden="1" customWidth="1"/>
    <col min="14702" max="14704" width="3.7109375" style="471" customWidth="1"/>
    <col min="14705" max="14705" width="12.7109375" style="471" customWidth="1"/>
    <col min="14706" max="14706" width="47.42578125" style="471" customWidth="1"/>
    <col min="14707" max="14715" width="0" style="471" hidden="1" customWidth="1"/>
    <col min="14716" max="14716" width="11.7109375" style="471" customWidth="1"/>
    <col min="14717" max="14717" width="6.42578125" style="471" bestFit="1" customWidth="1"/>
    <col min="14718" max="14718" width="11.7109375" style="471" customWidth="1"/>
    <col min="14719" max="14719" width="0" style="471" hidden="1" customWidth="1"/>
    <col min="14720" max="14720" width="3.7109375" style="471" customWidth="1"/>
    <col min="14721" max="14721" width="11.140625" style="471" bestFit="1" customWidth="1"/>
    <col min="14722" max="14949" width="10.5703125" style="471"/>
    <col min="14950" max="14957" width="0" style="471" hidden="1" customWidth="1"/>
    <col min="14958" max="14960" width="3.7109375" style="471" customWidth="1"/>
    <col min="14961" max="14961" width="12.7109375" style="471" customWidth="1"/>
    <col min="14962" max="14962" width="47.42578125" style="471" customWidth="1"/>
    <col min="14963" max="14971" width="0" style="471" hidden="1" customWidth="1"/>
    <col min="14972" max="14972" width="11.7109375" style="471" customWidth="1"/>
    <col min="14973" max="14973" width="6.42578125" style="471" bestFit="1" customWidth="1"/>
    <col min="14974" max="14974" width="11.7109375" style="471" customWidth="1"/>
    <col min="14975" max="14975" width="0" style="471" hidden="1" customWidth="1"/>
    <col min="14976" max="14976" width="3.7109375" style="471" customWidth="1"/>
    <col min="14977" max="14977" width="11.140625" style="471" bestFit="1" customWidth="1"/>
    <col min="14978" max="15205" width="10.5703125" style="471"/>
    <col min="15206" max="15213" width="0" style="471" hidden="1" customWidth="1"/>
    <col min="15214" max="15216" width="3.7109375" style="471" customWidth="1"/>
    <col min="15217" max="15217" width="12.7109375" style="471" customWidth="1"/>
    <col min="15218" max="15218" width="47.42578125" style="471" customWidth="1"/>
    <col min="15219" max="15227" width="0" style="471" hidden="1" customWidth="1"/>
    <col min="15228" max="15228" width="11.7109375" style="471" customWidth="1"/>
    <col min="15229" max="15229" width="6.42578125" style="471" bestFit="1" customWidth="1"/>
    <col min="15230" max="15230" width="11.7109375" style="471" customWidth="1"/>
    <col min="15231" max="15231" width="0" style="471" hidden="1" customWidth="1"/>
    <col min="15232" max="15232" width="3.7109375" style="471" customWidth="1"/>
    <col min="15233" max="15233" width="11.140625" style="471" bestFit="1" customWidth="1"/>
    <col min="15234" max="15461" width="10.5703125" style="471"/>
    <col min="15462" max="15469" width="0" style="471" hidden="1" customWidth="1"/>
    <col min="15470" max="15472" width="3.7109375" style="471" customWidth="1"/>
    <col min="15473" max="15473" width="12.7109375" style="471" customWidth="1"/>
    <col min="15474" max="15474" width="47.42578125" style="471" customWidth="1"/>
    <col min="15475" max="15483" width="0" style="471" hidden="1" customWidth="1"/>
    <col min="15484" max="15484" width="11.7109375" style="471" customWidth="1"/>
    <col min="15485" max="15485" width="6.42578125" style="471" bestFit="1" customWidth="1"/>
    <col min="15486" max="15486" width="11.7109375" style="471" customWidth="1"/>
    <col min="15487" max="15487" width="0" style="471" hidden="1" customWidth="1"/>
    <col min="15488" max="15488" width="3.7109375" style="471" customWidth="1"/>
    <col min="15489" max="15489" width="11.140625" style="471" bestFit="1" customWidth="1"/>
    <col min="15490" max="15717" width="10.5703125" style="471"/>
    <col min="15718" max="15725" width="0" style="471" hidden="1" customWidth="1"/>
    <col min="15726" max="15728" width="3.7109375" style="471" customWidth="1"/>
    <col min="15729" max="15729" width="12.7109375" style="471" customWidth="1"/>
    <col min="15730" max="15730" width="47.42578125" style="471" customWidth="1"/>
    <col min="15731" max="15739" width="0" style="471" hidden="1" customWidth="1"/>
    <col min="15740" max="15740" width="11.7109375" style="471" customWidth="1"/>
    <col min="15741" max="15741" width="6.42578125" style="471" bestFit="1" customWidth="1"/>
    <col min="15742" max="15742" width="11.7109375" style="471" customWidth="1"/>
    <col min="15743" max="15743" width="0" style="471" hidden="1" customWidth="1"/>
    <col min="15744" max="15744" width="3.7109375" style="471" customWidth="1"/>
    <col min="15745" max="15745" width="11.140625" style="471" bestFit="1" customWidth="1"/>
    <col min="15746" max="15973" width="10.5703125" style="471"/>
    <col min="15974" max="15981" width="0" style="471" hidden="1" customWidth="1"/>
    <col min="15982" max="15984" width="3.7109375" style="471" customWidth="1"/>
    <col min="15985" max="15985" width="12.7109375" style="471" customWidth="1"/>
    <col min="15986" max="15986" width="47.42578125" style="471" customWidth="1"/>
    <col min="15987" max="15995" width="0" style="471" hidden="1" customWidth="1"/>
    <col min="15996" max="15996" width="11.7109375" style="471" customWidth="1"/>
    <col min="15997" max="15997" width="6.42578125" style="471" bestFit="1" customWidth="1"/>
    <col min="15998" max="15998" width="11.7109375" style="471" customWidth="1"/>
    <col min="15999" max="15999" width="0" style="471" hidden="1" customWidth="1"/>
    <col min="16000" max="16000" width="3.7109375" style="471" customWidth="1"/>
    <col min="16001" max="16001" width="11.140625" style="471" bestFit="1" customWidth="1"/>
    <col min="16002" max="16229" width="10.5703125" style="471"/>
    <col min="16230" max="16237" width="0" style="471" hidden="1" customWidth="1"/>
    <col min="16238" max="16240" width="3.7109375" style="471" customWidth="1"/>
    <col min="16241" max="16241" width="12.7109375" style="471" customWidth="1"/>
    <col min="16242" max="16242" width="47.42578125" style="471" customWidth="1"/>
    <col min="16243" max="16251" width="0" style="471" hidden="1" customWidth="1"/>
    <col min="16252" max="16252" width="11.7109375" style="471" customWidth="1"/>
    <col min="16253" max="16253" width="6.42578125" style="471" bestFit="1" customWidth="1"/>
    <col min="16254" max="16254" width="11.7109375" style="471" customWidth="1"/>
    <col min="16255" max="16255" width="0" style="471" hidden="1" customWidth="1"/>
    <col min="16256" max="16256" width="3.7109375" style="471" customWidth="1"/>
    <col min="16257" max="16257" width="11.140625" style="471" bestFit="1" customWidth="1"/>
    <col min="16258" max="16384" width="10.5703125" style="471"/>
  </cols>
  <sheetData>
    <row r="1" spans="1:141" hidden="1"/>
    <row r="2" spans="1:141" hidden="1"/>
    <row r="3" spans="1:141" hidden="1"/>
    <row r="4" spans="1:141" ht="3" customHeight="1">
      <c r="J4" s="476"/>
      <c r="K4" s="476"/>
      <c r="L4" s="472"/>
      <c r="M4" s="472"/>
      <c r="N4" s="472"/>
      <c r="O4" s="479"/>
      <c r="P4" s="479"/>
      <c r="Q4" s="479"/>
      <c r="R4" s="479"/>
      <c r="S4" s="479"/>
      <c r="T4" s="479"/>
      <c r="U4" s="479"/>
      <c r="V4" s="479"/>
      <c r="W4" s="479"/>
      <c r="X4" s="479"/>
      <c r="Y4" s="479"/>
      <c r="Z4" s="472"/>
      <c r="AA4" s="992"/>
      <c r="AB4" s="992"/>
      <c r="AC4" s="992"/>
      <c r="AD4" s="992"/>
      <c r="AE4" s="992"/>
      <c r="AF4" s="992"/>
      <c r="AG4" s="992"/>
      <c r="AH4" s="992"/>
      <c r="AI4" s="992"/>
      <c r="AJ4" s="992"/>
      <c r="AK4" s="992"/>
      <c r="AL4" s="985"/>
      <c r="AM4" s="992"/>
      <c r="AN4" s="992"/>
      <c r="AO4" s="992"/>
      <c r="AP4" s="992"/>
      <c r="AQ4" s="992"/>
      <c r="AR4" s="992"/>
      <c r="AS4" s="992"/>
      <c r="AT4" s="992"/>
      <c r="AU4" s="992"/>
      <c r="AV4" s="992"/>
      <c r="AW4" s="992"/>
      <c r="AX4" s="985"/>
      <c r="AY4" s="992"/>
      <c r="AZ4" s="992"/>
      <c r="BA4" s="992"/>
      <c r="BB4" s="992"/>
      <c r="BC4" s="992"/>
      <c r="BD4" s="992"/>
      <c r="BE4" s="992"/>
      <c r="BF4" s="992"/>
      <c r="BG4" s="992"/>
      <c r="BH4" s="992"/>
      <c r="BI4" s="992"/>
      <c r="BJ4" s="985"/>
      <c r="BK4" s="992"/>
      <c r="BL4" s="992"/>
      <c r="BM4" s="992"/>
      <c r="BN4" s="992"/>
      <c r="BO4" s="992"/>
      <c r="BP4" s="992"/>
      <c r="BQ4" s="992"/>
      <c r="BR4" s="992"/>
      <c r="BS4" s="992"/>
      <c r="BT4" s="992"/>
      <c r="BU4" s="992"/>
      <c r="BV4" s="985"/>
      <c r="BW4" s="992"/>
      <c r="BX4" s="992"/>
      <c r="BY4" s="992"/>
      <c r="BZ4" s="992"/>
      <c r="CA4" s="992"/>
      <c r="CB4" s="992"/>
      <c r="CC4" s="992"/>
      <c r="CD4" s="992"/>
      <c r="CE4" s="992"/>
      <c r="CF4" s="992"/>
      <c r="CG4" s="992"/>
      <c r="CH4" s="985"/>
      <c r="CI4" s="992"/>
      <c r="CJ4" s="992"/>
      <c r="CK4" s="992"/>
      <c r="CL4" s="992"/>
      <c r="CM4" s="992"/>
      <c r="CN4" s="992"/>
      <c r="CO4" s="992"/>
      <c r="CP4" s="992"/>
      <c r="CQ4" s="992"/>
      <c r="CR4" s="992"/>
      <c r="CS4" s="992"/>
      <c r="CT4" s="985"/>
      <c r="CU4" s="992"/>
      <c r="CV4" s="992"/>
      <c r="CW4" s="992"/>
      <c r="CX4" s="992"/>
      <c r="CY4" s="992"/>
      <c r="CZ4" s="992"/>
      <c r="DA4" s="992"/>
      <c r="DB4" s="992"/>
      <c r="DC4" s="992"/>
      <c r="DD4" s="992"/>
      <c r="DE4" s="992"/>
      <c r="DF4" s="985"/>
      <c r="DG4" s="992"/>
      <c r="DH4" s="992"/>
      <c r="DI4" s="992"/>
      <c r="DJ4" s="992"/>
      <c r="DK4" s="992"/>
      <c r="DL4" s="992"/>
      <c r="DM4" s="992"/>
      <c r="DN4" s="992"/>
      <c r="DO4" s="992"/>
      <c r="DP4" s="992"/>
      <c r="DQ4" s="992"/>
      <c r="DR4" s="985"/>
      <c r="DS4" s="992"/>
      <c r="DT4" s="992"/>
      <c r="DU4" s="992"/>
      <c r="DV4" s="992"/>
      <c r="DW4" s="992"/>
      <c r="DX4" s="992"/>
      <c r="DY4" s="992"/>
      <c r="DZ4" s="992"/>
      <c r="EA4" s="992"/>
      <c r="EB4" s="992"/>
      <c r="EC4" s="992"/>
      <c r="ED4" s="985"/>
    </row>
    <row r="5" spans="1:141" ht="22.5" customHeight="1">
      <c r="J5" s="476"/>
      <c r="K5" s="476"/>
      <c r="L5" s="1231" t="s">
        <v>665</v>
      </c>
      <c r="M5" s="1231"/>
      <c r="N5" s="1231"/>
      <c r="O5" s="1231"/>
      <c r="P5" s="1231"/>
      <c r="Q5" s="1231"/>
      <c r="R5" s="1231"/>
      <c r="S5" s="1231"/>
      <c r="T5" s="1231"/>
      <c r="U5" s="573"/>
      <c r="V5" s="517"/>
      <c r="W5" s="517"/>
      <c r="X5" s="579"/>
      <c r="Y5" s="579"/>
      <c r="Z5" s="491"/>
      <c r="AA5" s="573"/>
      <c r="AB5" s="573"/>
      <c r="AC5" s="573"/>
      <c r="AD5" s="573"/>
      <c r="AE5" s="573"/>
      <c r="AF5" s="573"/>
      <c r="AG5" s="573"/>
      <c r="AJ5" s="1001"/>
      <c r="AK5" s="1001"/>
      <c r="AL5" s="573"/>
      <c r="AM5" s="573"/>
      <c r="AN5" s="573"/>
      <c r="AO5" s="573"/>
      <c r="AP5" s="573"/>
      <c r="AQ5" s="573"/>
      <c r="AR5" s="573"/>
      <c r="AS5" s="573"/>
      <c r="AV5" s="1001"/>
      <c r="AW5" s="1001"/>
      <c r="AX5" s="573"/>
      <c r="AY5" s="573"/>
      <c r="AZ5" s="573"/>
      <c r="BA5" s="573"/>
      <c r="BB5" s="573"/>
      <c r="BC5" s="573"/>
      <c r="BD5" s="573"/>
      <c r="BE5" s="573"/>
      <c r="BH5" s="1001"/>
      <c r="BI5" s="1001"/>
      <c r="BJ5" s="573"/>
      <c r="BK5" s="573"/>
      <c r="BL5" s="573"/>
      <c r="BM5" s="573"/>
      <c r="BN5" s="573"/>
      <c r="BO5" s="573"/>
      <c r="BP5" s="573"/>
      <c r="BQ5" s="573"/>
      <c r="BT5" s="1001"/>
      <c r="BU5" s="1001"/>
      <c r="BV5" s="573"/>
      <c r="BW5" s="573"/>
      <c r="BX5" s="573"/>
      <c r="BY5" s="573"/>
      <c r="BZ5" s="573"/>
      <c r="CA5" s="573"/>
      <c r="CB5" s="573"/>
      <c r="CC5" s="573"/>
      <c r="CF5" s="1001"/>
      <c r="CG5" s="1001"/>
      <c r="CH5" s="573"/>
      <c r="CI5" s="573"/>
      <c r="CJ5" s="573"/>
      <c r="CK5" s="573"/>
      <c r="CL5" s="573"/>
      <c r="CM5" s="573"/>
      <c r="CN5" s="573"/>
      <c r="CO5" s="573"/>
      <c r="CR5" s="1001"/>
      <c r="CS5" s="1001"/>
      <c r="CT5" s="573"/>
      <c r="CU5" s="573"/>
      <c r="CV5" s="573"/>
      <c r="CW5" s="573"/>
      <c r="CX5" s="573"/>
      <c r="CY5" s="573"/>
      <c r="CZ5" s="573"/>
      <c r="DA5" s="573"/>
      <c r="DD5" s="1001"/>
      <c r="DE5" s="1001"/>
      <c r="DF5" s="573"/>
      <c r="DG5" s="573"/>
      <c r="DH5" s="573"/>
      <c r="DI5" s="573"/>
      <c r="DJ5" s="573"/>
      <c r="DK5" s="573"/>
      <c r="DL5" s="573"/>
      <c r="DM5" s="573"/>
      <c r="DP5" s="1001"/>
      <c r="DQ5" s="1001"/>
      <c r="DR5" s="573"/>
      <c r="DS5" s="573"/>
      <c r="DT5" s="573"/>
      <c r="DU5" s="573"/>
      <c r="DV5" s="573"/>
      <c r="DW5" s="573"/>
      <c r="DX5" s="573"/>
      <c r="DY5" s="573"/>
      <c r="EB5" s="1001"/>
      <c r="EC5" s="1001"/>
      <c r="ED5" s="573"/>
    </row>
    <row r="6" spans="1:141" ht="3" customHeight="1">
      <c r="J6" s="476"/>
      <c r="K6" s="476"/>
      <c r="L6" s="472"/>
      <c r="M6" s="472"/>
      <c r="N6" s="472"/>
      <c r="O6" s="475"/>
      <c r="P6" s="475"/>
      <c r="Q6" s="475"/>
      <c r="R6" s="475"/>
      <c r="S6" s="475"/>
      <c r="T6" s="475"/>
      <c r="U6" s="472"/>
      <c r="V6" s="472"/>
      <c r="AA6" s="749"/>
      <c r="AB6" s="749"/>
      <c r="AC6" s="749"/>
      <c r="AD6" s="749"/>
      <c r="AE6" s="749"/>
      <c r="AF6" s="749"/>
      <c r="AG6" s="985"/>
      <c r="AH6" s="985"/>
      <c r="AM6" s="749"/>
      <c r="AN6" s="749"/>
      <c r="AO6" s="749"/>
      <c r="AP6" s="749"/>
      <c r="AQ6" s="749"/>
      <c r="AR6" s="749"/>
      <c r="AS6" s="985"/>
      <c r="AT6" s="985"/>
      <c r="AY6" s="749"/>
      <c r="AZ6" s="749"/>
      <c r="BA6" s="749"/>
      <c r="BB6" s="749"/>
      <c r="BC6" s="749"/>
      <c r="BD6" s="749"/>
      <c r="BE6" s="985"/>
      <c r="BF6" s="985"/>
      <c r="BK6" s="749"/>
      <c r="BL6" s="749"/>
      <c r="BM6" s="749"/>
      <c r="BN6" s="749"/>
      <c r="BO6" s="749"/>
      <c r="BP6" s="749"/>
      <c r="BQ6" s="985"/>
      <c r="BR6" s="985"/>
      <c r="BW6" s="749"/>
      <c r="BX6" s="749"/>
      <c r="BY6" s="749"/>
      <c r="BZ6" s="749"/>
      <c r="CA6" s="749"/>
      <c r="CB6" s="749"/>
      <c r="CC6" s="985"/>
      <c r="CD6" s="985"/>
      <c r="CI6" s="749"/>
      <c r="CJ6" s="749"/>
      <c r="CK6" s="749"/>
      <c r="CL6" s="749"/>
      <c r="CM6" s="749"/>
      <c r="CN6" s="749"/>
      <c r="CO6" s="985"/>
      <c r="CP6" s="985"/>
      <c r="CU6" s="749"/>
      <c r="CV6" s="749"/>
      <c r="CW6" s="749"/>
      <c r="CX6" s="749"/>
      <c r="CY6" s="749"/>
      <c r="CZ6" s="749"/>
      <c r="DA6" s="985"/>
      <c r="DB6" s="985"/>
      <c r="DG6" s="749"/>
      <c r="DH6" s="749"/>
      <c r="DI6" s="749"/>
      <c r="DJ6" s="749"/>
      <c r="DK6" s="749"/>
      <c r="DL6" s="749"/>
      <c r="DM6" s="985"/>
      <c r="DN6" s="985"/>
      <c r="DS6" s="749"/>
      <c r="DT6" s="749"/>
      <c r="DU6" s="749"/>
      <c r="DV6" s="749"/>
      <c r="DW6" s="749"/>
      <c r="DX6" s="749"/>
      <c r="DY6" s="985"/>
      <c r="DZ6" s="985"/>
    </row>
    <row r="7" spans="1:141" s="517" customFormat="1" ht="22.5">
      <c r="A7" s="579"/>
      <c r="B7" s="579"/>
      <c r="C7" s="579"/>
      <c r="D7" s="579"/>
      <c r="E7" s="579"/>
      <c r="F7" s="579"/>
      <c r="G7" s="585"/>
      <c r="H7" s="585"/>
      <c r="I7" s="525"/>
      <c r="J7" s="523"/>
      <c r="K7" s="523"/>
      <c r="L7" s="518"/>
      <c r="M7" s="611" t="s">
        <v>501</v>
      </c>
      <c r="N7" s="660"/>
      <c r="O7" s="1270" t="str">
        <f>IF(NameOrPr_ch="",IF(NameOrPr="","",NameOrPr),NameOrPr_ch)</f>
        <v>Комитет по тарифам Санкт-Петербурга</v>
      </c>
      <c r="P7" s="1271"/>
      <c r="Q7" s="1271"/>
      <c r="R7" s="1271"/>
      <c r="S7" s="1271"/>
      <c r="T7" s="1272"/>
      <c r="U7" s="663"/>
      <c r="V7" s="518"/>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G7" s="579"/>
      <c r="EH7" s="579"/>
      <c r="EI7" s="579"/>
      <c r="EJ7" s="579"/>
      <c r="EK7" s="579"/>
    </row>
    <row r="8" spans="1:141" s="486" customFormat="1" ht="18.75">
      <c r="A8" s="499"/>
      <c r="B8" s="499"/>
      <c r="C8" s="499"/>
      <c r="D8" s="499"/>
      <c r="E8" s="499"/>
      <c r="F8" s="499"/>
      <c r="G8" s="499"/>
      <c r="H8" s="499"/>
      <c r="L8" s="493"/>
      <c r="M8" s="611" t="s">
        <v>595</v>
      </c>
      <c r="N8" s="660"/>
      <c r="O8" s="1270" t="str">
        <f>IF(datePr_ch="",IF(datePr="","",datePr),datePr_ch)</f>
        <v>14.06.2019</v>
      </c>
      <c r="P8" s="1271"/>
      <c r="Q8" s="1271"/>
      <c r="R8" s="1271"/>
      <c r="S8" s="1271"/>
      <c r="T8" s="1272"/>
      <c r="U8" s="661"/>
      <c r="V8" s="481"/>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G8" s="499"/>
      <c r="EH8" s="499"/>
      <c r="EI8" s="499"/>
      <c r="EJ8" s="499"/>
      <c r="EK8" s="499"/>
    </row>
    <row r="9" spans="1:141" s="486" customFormat="1" ht="18.75">
      <c r="A9" s="499"/>
      <c r="B9" s="499"/>
      <c r="C9" s="499"/>
      <c r="D9" s="499"/>
      <c r="E9" s="499"/>
      <c r="F9" s="499"/>
      <c r="G9" s="499"/>
      <c r="H9" s="499"/>
      <c r="L9" s="546"/>
      <c r="M9" s="611" t="s">
        <v>594</v>
      </c>
      <c r="N9" s="660"/>
      <c r="O9" s="1270" t="str">
        <f>IF(numberPr_ch="",IF(numberPr="","",numberPr),numberPr_ch)</f>
        <v>52-р</v>
      </c>
      <c r="P9" s="1271"/>
      <c r="Q9" s="1271"/>
      <c r="R9" s="1271"/>
      <c r="S9" s="1271"/>
      <c r="T9" s="1272"/>
      <c r="U9" s="661"/>
      <c r="V9" s="481"/>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G9" s="499"/>
      <c r="EH9" s="499"/>
      <c r="EI9" s="499"/>
      <c r="EJ9" s="499"/>
      <c r="EK9" s="499"/>
    </row>
    <row r="10" spans="1:141" s="486" customFormat="1" ht="18.75">
      <c r="A10" s="499"/>
      <c r="B10" s="499"/>
      <c r="C10" s="499"/>
      <c r="D10" s="499"/>
      <c r="E10" s="499"/>
      <c r="F10" s="499"/>
      <c r="G10" s="499"/>
      <c r="H10" s="499"/>
      <c r="L10" s="546"/>
      <c r="M10" s="611" t="s">
        <v>500</v>
      </c>
      <c r="N10" s="660"/>
      <c r="O10" s="1270" t="str">
        <f>IF(IstPub_ch="",IF(IstPub="","",IstPub),IstPub_ch)</f>
        <v>официальный сайт Комитета по тарифам Санкт-Петербурга</v>
      </c>
      <c r="P10" s="1271"/>
      <c r="Q10" s="1271"/>
      <c r="R10" s="1271"/>
      <c r="S10" s="1271"/>
      <c r="T10" s="1272"/>
      <c r="U10" s="661"/>
      <c r="V10" s="48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G10" s="499"/>
      <c r="EH10" s="499"/>
      <c r="EI10" s="499"/>
      <c r="EJ10" s="499"/>
      <c r="EK10" s="499"/>
    </row>
    <row r="11" spans="1:141" s="486" customFormat="1" ht="11.25" hidden="1">
      <c r="A11" s="499"/>
      <c r="B11" s="499"/>
      <c r="C11" s="499"/>
      <c r="D11" s="499"/>
      <c r="E11" s="499"/>
      <c r="F11" s="499"/>
      <c r="G11" s="499"/>
      <c r="H11" s="499"/>
      <c r="L11" s="546"/>
      <c r="M11" s="546"/>
      <c r="N11" s="560"/>
      <c r="O11" s="576"/>
      <c r="P11" s="576"/>
      <c r="Q11" s="576"/>
      <c r="R11" s="576"/>
      <c r="S11" s="576"/>
      <c r="T11" s="576"/>
      <c r="U11" s="481"/>
      <c r="V11" s="481"/>
      <c r="Z11" s="497" t="s">
        <v>372</v>
      </c>
      <c r="AA11" s="761"/>
      <c r="AB11" s="761"/>
      <c r="AC11" s="761"/>
      <c r="AD11" s="761"/>
      <c r="AE11" s="761"/>
      <c r="AF11" s="761"/>
      <c r="AG11" s="481"/>
      <c r="AH11" s="481"/>
      <c r="AI11" s="1000"/>
      <c r="AJ11" s="1000"/>
      <c r="AK11" s="1000"/>
      <c r="AL11" s="1004" t="s">
        <v>372</v>
      </c>
      <c r="AM11" s="761"/>
      <c r="AN11" s="761"/>
      <c r="AO11" s="761"/>
      <c r="AP11" s="761"/>
      <c r="AQ11" s="761"/>
      <c r="AR11" s="761"/>
      <c r="AS11" s="481"/>
      <c r="AT11" s="481"/>
      <c r="AU11" s="1000"/>
      <c r="AV11" s="1000"/>
      <c r="AW11" s="1000"/>
      <c r="AX11" s="1004" t="s">
        <v>372</v>
      </c>
      <c r="AY11" s="761"/>
      <c r="AZ11" s="761"/>
      <c r="BA11" s="761"/>
      <c r="BB11" s="761"/>
      <c r="BC11" s="761"/>
      <c r="BD11" s="761"/>
      <c r="BE11" s="481"/>
      <c r="BF11" s="481"/>
      <c r="BG11" s="1000"/>
      <c r="BH11" s="1000"/>
      <c r="BI11" s="1000"/>
      <c r="BJ11" s="1004" t="s">
        <v>372</v>
      </c>
      <c r="BK11" s="761"/>
      <c r="BL11" s="761"/>
      <c r="BM11" s="761"/>
      <c r="BN11" s="761"/>
      <c r="BO11" s="761"/>
      <c r="BP11" s="761"/>
      <c r="BQ11" s="481"/>
      <c r="BR11" s="481"/>
      <c r="BS11" s="1000"/>
      <c r="BT11" s="1000"/>
      <c r="BU11" s="1000"/>
      <c r="BV11" s="1004" t="s">
        <v>372</v>
      </c>
      <c r="BW11" s="761"/>
      <c r="BX11" s="761"/>
      <c r="BY11" s="761"/>
      <c r="BZ11" s="761"/>
      <c r="CA11" s="761"/>
      <c r="CB11" s="761"/>
      <c r="CC11" s="481"/>
      <c r="CD11" s="481"/>
      <c r="CE11" s="1000"/>
      <c r="CF11" s="1000"/>
      <c r="CG11" s="1000"/>
      <c r="CH11" s="1004" t="s">
        <v>372</v>
      </c>
      <c r="CI11" s="761"/>
      <c r="CJ11" s="761"/>
      <c r="CK11" s="761"/>
      <c r="CL11" s="761"/>
      <c r="CM11" s="761"/>
      <c r="CN11" s="761"/>
      <c r="CO11" s="481"/>
      <c r="CP11" s="481"/>
      <c r="CQ11" s="1000"/>
      <c r="CR11" s="1000"/>
      <c r="CS11" s="1000"/>
      <c r="CT11" s="1004" t="s">
        <v>372</v>
      </c>
      <c r="CU11" s="761"/>
      <c r="CV11" s="761"/>
      <c r="CW11" s="761"/>
      <c r="CX11" s="761"/>
      <c r="CY11" s="761"/>
      <c r="CZ11" s="761"/>
      <c r="DA11" s="481"/>
      <c r="DB11" s="481"/>
      <c r="DC11" s="1000"/>
      <c r="DD11" s="1000"/>
      <c r="DE11" s="1000"/>
      <c r="DF11" s="1004" t="s">
        <v>372</v>
      </c>
      <c r="DG11" s="761"/>
      <c r="DH11" s="761"/>
      <c r="DI11" s="761"/>
      <c r="DJ11" s="761"/>
      <c r="DK11" s="761"/>
      <c r="DL11" s="761"/>
      <c r="DM11" s="481"/>
      <c r="DN11" s="481"/>
      <c r="DO11" s="1000"/>
      <c r="DP11" s="1000"/>
      <c r="DQ11" s="1000"/>
      <c r="DR11" s="1004" t="s">
        <v>372</v>
      </c>
      <c r="DS11" s="761"/>
      <c r="DT11" s="761"/>
      <c r="DU11" s="761"/>
      <c r="DV11" s="761"/>
      <c r="DW11" s="761"/>
      <c r="DX11" s="761"/>
      <c r="DY11" s="481"/>
      <c r="DZ11" s="481"/>
      <c r="EA11" s="1000"/>
      <c r="EB11" s="1000"/>
      <c r="EC11" s="1000"/>
      <c r="ED11" s="1004" t="s">
        <v>372</v>
      </c>
      <c r="EG11" s="499"/>
      <c r="EH11" s="499"/>
      <c r="EI11" s="499"/>
      <c r="EJ11" s="499"/>
      <c r="EK11" s="499"/>
    </row>
    <row r="12" spans="1:141">
      <c r="J12" s="476"/>
      <c r="K12" s="476"/>
      <c r="L12" s="472"/>
      <c r="M12" s="472"/>
      <c r="N12" s="472"/>
      <c r="O12" s="1267"/>
      <c r="P12" s="1267"/>
      <c r="Q12" s="1267"/>
      <c r="R12" s="1267"/>
      <c r="S12" s="1267"/>
      <c r="T12" s="1267"/>
      <c r="U12" s="1267"/>
      <c r="V12" s="1267"/>
      <c r="W12" s="1267"/>
      <c r="X12" s="1267"/>
      <c r="Y12" s="1267"/>
      <c r="Z12" s="1267"/>
      <c r="AA12" s="1267" t="s">
        <v>1039</v>
      </c>
      <c r="AB12" s="1267"/>
      <c r="AC12" s="1267"/>
      <c r="AD12" s="1267"/>
      <c r="AE12" s="1267"/>
      <c r="AF12" s="1267"/>
      <c r="AG12" s="1267"/>
      <c r="AH12" s="1267"/>
      <c r="AI12" s="1267"/>
      <c r="AJ12" s="1267"/>
      <c r="AK12" s="1267"/>
      <c r="AL12" s="1267"/>
      <c r="AM12" s="1267" t="s">
        <v>1039</v>
      </c>
      <c r="AN12" s="1267"/>
      <c r="AO12" s="1267"/>
      <c r="AP12" s="1267"/>
      <c r="AQ12" s="1267"/>
      <c r="AR12" s="1267"/>
      <c r="AS12" s="1267"/>
      <c r="AT12" s="1267"/>
      <c r="AU12" s="1267"/>
      <c r="AV12" s="1267"/>
      <c r="AW12" s="1267"/>
      <c r="AX12" s="1267"/>
      <c r="AY12" s="1267" t="s">
        <v>1039</v>
      </c>
      <c r="AZ12" s="1267"/>
      <c r="BA12" s="1267"/>
      <c r="BB12" s="1267"/>
      <c r="BC12" s="1267"/>
      <c r="BD12" s="1267"/>
      <c r="BE12" s="1267"/>
      <c r="BF12" s="1267"/>
      <c r="BG12" s="1267"/>
      <c r="BH12" s="1267"/>
      <c r="BI12" s="1267"/>
      <c r="BJ12" s="1267"/>
      <c r="BK12" s="1267" t="s">
        <v>1039</v>
      </c>
      <c r="BL12" s="1267"/>
      <c r="BM12" s="1267"/>
      <c r="BN12" s="1267"/>
      <c r="BO12" s="1267"/>
      <c r="BP12" s="1267"/>
      <c r="BQ12" s="1267"/>
      <c r="BR12" s="1267"/>
      <c r="BS12" s="1267"/>
      <c r="BT12" s="1267"/>
      <c r="BU12" s="1267"/>
      <c r="BV12" s="1267"/>
      <c r="BW12" s="1267" t="s">
        <v>1039</v>
      </c>
      <c r="BX12" s="1267"/>
      <c r="BY12" s="1267"/>
      <c r="BZ12" s="1267"/>
      <c r="CA12" s="1267"/>
      <c r="CB12" s="1267"/>
      <c r="CC12" s="1267"/>
      <c r="CD12" s="1267"/>
      <c r="CE12" s="1267"/>
      <c r="CF12" s="1267"/>
      <c r="CG12" s="1267"/>
      <c r="CH12" s="1267"/>
      <c r="CI12" s="1267" t="s">
        <v>1039</v>
      </c>
      <c r="CJ12" s="1267"/>
      <c r="CK12" s="1267"/>
      <c r="CL12" s="1267"/>
      <c r="CM12" s="1267"/>
      <c r="CN12" s="1267"/>
      <c r="CO12" s="1267"/>
      <c r="CP12" s="1267"/>
      <c r="CQ12" s="1267"/>
      <c r="CR12" s="1267"/>
      <c r="CS12" s="1267"/>
      <c r="CT12" s="1267"/>
      <c r="CU12" s="1267" t="s">
        <v>1039</v>
      </c>
      <c r="CV12" s="1267"/>
      <c r="CW12" s="1267"/>
      <c r="CX12" s="1267"/>
      <c r="CY12" s="1267"/>
      <c r="CZ12" s="1267"/>
      <c r="DA12" s="1267"/>
      <c r="DB12" s="1267"/>
      <c r="DC12" s="1267"/>
      <c r="DD12" s="1267"/>
      <c r="DE12" s="1267"/>
      <c r="DF12" s="1267"/>
      <c r="DG12" s="1267" t="s">
        <v>1039</v>
      </c>
      <c r="DH12" s="1267"/>
      <c r="DI12" s="1267"/>
      <c r="DJ12" s="1267"/>
      <c r="DK12" s="1267"/>
      <c r="DL12" s="1267"/>
      <c r="DM12" s="1267"/>
      <c r="DN12" s="1267"/>
      <c r="DO12" s="1267"/>
      <c r="DP12" s="1267"/>
      <c r="DQ12" s="1267"/>
      <c r="DR12" s="1267"/>
      <c r="DS12" s="1267" t="s">
        <v>1039</v>
      </c>
      <c r="DT12" s="1267"/>
      <c r="DU12" s="1267"/>
      <c r="DV12" s="1267"/>
      <c r="DW12" s="1267"/>
      <c r="DX12" s="1267"/>
      <c r="DY12" s="1267"/>
      <c r="DZ12" s="1267"/>
      <c r="EA12" s="1267"/>
      <c r="EB12" s="1267"/>
      <c r="EC12" s="1267"/>
      <c r="ED12" s="1267"/>
    </row>
    <row r="13" spans="1:141" ht="14.25" customHeight="1">
      <c r="J13" s="476"/>
      <c r="K13" s="476"/>
      <c r="L13" s="1244" t="s">
        <v>453</v>
      </c>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c r="CB13" s="1244"/>
      <c r="CC13" s="1244"/>
      <c r="CD13" s="1244"/>
      <c r="CE13" s="1244"/>
      <c r="CF13" s="1244"/>
      <c r="CG13" s="1244"/>
      <c r="CH13" s="1244"/>
      <c r="CI13" s="1244"/>
      <c r="CJ13" s="1244"/>
      <c r="CK13" s="1244"/>
      <c r="CL13" s="1244"/>
      <c r="CM13" s="1244"/>
      <c r="CN13" s="1244"/>
      <c r="CO13" s="1244"/>
      <c r="CP13" s="1244"/>
      <c r="CQ13" s="1244"/>
      <c r="CR13" s="1244"/>
      <c r="CS13" s="1244"/>
      <c r="CT13" s="1244"/>
      <c r="CU13" s="1244"/>
      <c r="CV13" s="1244"/>
      <c r="CW13" s="1244"/>
      <c r="CX13" s="1244"/>
      <c r="CY13" s="1244"/>
      <c r="CZ13" s="1244"/>
      <c r="DA13" s="1244"/>
      <c r="DB13" s="1244"/>
      <c r="DC13" s="1244"/>
      <c r="DD13" s="1244"/>
      <c r="DE13" s="1244"/>
      <c r="DF13" s="1244"/>
      <c r="DG13" s="1244"/>
      <c r="DH13" s="1244"/>
      <c r="DI13" s="1244"/>
      <c r="DJ13" s="1244"/>
      <c r="DK13" s="1244"/>
      <c r="DL13" s="1244"/>
      <c r="DM13" s="1244"/>
      <c r="DN13" s="1244"/>
      <c r="DO13" s="1244"/>
      <c r="DP13" s="1244"/>
      <c r="DQ13" s="1244"/>
      <c r="DR13" s="1244"/>
      <c r="DS13" s="1244"/>
      <c r="DT13" s="1244"/>
      <c r="DU13" s="1244"/>
      <c r="DV13" s="1244"/>
      <c r="DW13" s="1244"/>
      <c r="DX13" s="1244"/>
      <c r="DY13" s="1244"/>
      <c r="DZ13" s="1244"/>
      <c r="EA13" s="1244"/>
      <c r="EB13" s="1244"/>
      <c r="EC13" s="1244"/>
      <c r="ED13" s="1244"/>
      <c r="EE13" s="1244"/>
      <c r="EF13" s="1169" t="s">
        <v>454</v>
      </c>
    </row>
    <row r="14" spans="1:141" ht="14.25" customHeight="1">
      <c r="J14" s="476"/>
      <c r="K14" s="476"/>
      <c r="L14" s="1244" t="s">
        <v>91</v>
      </c>
      <c r="M14" s="1244" t="s">
        <v>638</v>
      </c>
      <c r="N14" s="572"/>
      <c r="O14" s="1169" t="s">
        <v>640</v>
      </c>
      <c r="P14" s="1169"/>
      <c r="Q14" s="1169"/>
      <c r="R14" s="1169"/>
      <c r="S14" s="1169"/>
      <c r="T14" s="1169"/>
      <c r="U14" s="1169"/>
      <c r="V14" s="1169"/>
      <c r="W14" s="1169"/>
      <c r="X14" s="1169"/>
      <c r="Y14" s="1169"/>
      <c r="Z14" s="1244" t="s">
        <v>340</v>
      </c>
      <c r="AA14" s="1169" t="s">
        <v>640</v>
      </c>
      <c r="AB14" s="1169"/>
      <c r="AC14" s="1169"/>
      <c r="AD14" s="1169"/>
      <c r="AE14" s="1169"/>
      <c r="AF14" s="1169"/>
      <c r="AG14" s="1169"/>
      <c r="AH14" s="1169"/>
      <c r="AI14" s="1169"/>
      <c r="AJ14" s="1169"/>
      <c r="AK14" s="1169"/>
      <c r="AL14" s="1244" t="s">
        <v>340</v>
      </c>
      <c r="AM14" s="1169" t="s">
        <v>640</v>
      </c>
      <c r="AN14" s="1169"/>
      <c r="AO14" s="1169"/>
      <c r="AP14" s="1169"/>
      <c r="AQ14" s="1169"/>
      <c r="AR14" s="1169"/>
      <c r="AS14" s="1169"/>
      <c r="AT14" s="1169"/>
      <c r="AU14" s="1169"/>
      <c r="AV14" s="1169"/>
      <c r="AW14" s="1169"/>
      <c r="AX14" s="1244" t="s">
        <v>340</v>
      </c>
      <c r="AY14" s="1169" t="s">
        <v>640</v>
      </c>
      <c r="AZ14" s="1169"/>
      <c r="BA14" s="1169"/>
      <c r="BB14" s="1169"/>
      <c r="BC14" s="1169"/>
      <c r="BD14" s="1169"/>
      <c r="BE14" s="1169"/>
      <c r="BF14" s="1169"/>
      <c r="BG14" s="1169"/>
      <c r="BH14" s="1169"/>
      <c r="BI14" s="1169"/>
      <c r="BJ14" s="1244" t="s">
        <v>340</v>
      </c>
      <c r="BK14" s="1169" t="s">
        <v>640</v>
      </c>
      <c r="BL14" s="1169"/>
      <c r="BM14" s="1169"/>
      <c r="BN14" s="1169"/>
      <c r="BO14" s="1169"/>
      <c r="BP14" s="1169"/>
      <c r="BQ14" s="1169"/>
      <c r="BR14" s="1169"/>
      <c r="BS14" s="1169"/>
      <c r="BT14" s="1169"/>
      <c r="BU14" s="1169"/>
      <c r="BV14" s="1244" t="s">
        <v>340</v>
      </c>
      <c r="BW14" s="1169" t="s">
        <v>640</v>
      </c>
      <c r="BX14" s="1169"/>
      <c r="BY14" s="1169"/>
      <c r="BZ14" s="1169"/>
      <c r="CA14" s="1169"/>
      <c r="CB14" s="1169"/>
      <c r="CC14" s="1169"/>
      <c r="CD14" s="1169"/>
      <c r="CE14" s="1169"/>
      <c r="CF14" s="1169"/>
      <c r="CG14" s="1169"/>
      <c r="CH14" s="1244" t="s">
        <v>340</v>
      </c>
      <c r="CI14" s="1169" t="s">
        <v>640</v>
      </c>
      <c r="CJ14" s="1169"/>
      <c r="CK14" s="1169"/>
      <c r="CL14" s="1169"/>
      <c r="CM14" s="1169"/>
      <c r="CN14" s="1169"/>
      <c r="CO14" s="1169"/>
      <c r="CP14" s="1169"/>
      <c r="CQ14" s="1169"/>
      <c r="CR14" s="1169"/>
      <c r="CS14" s="1169"/>
      <c r="CT14" s="1244" t="s">
        <v>340</v>
      </c>
      <c r="CU14" s="1169" t="s">
        <v>640</v>
      </c>
      <c r="CV14" s="1169"/>
      <c r="CW14" s="1169"/>
      <c r="CX14" s="1169"/>
      <c r="CY14" s="1169"/>
      <c r="CZ14" s="1169"/>
      <c r="DA14" s="1169"/>
      <c r="DB14" s="1169"/>
      <c r="DC14" s="1169"/>
      <c r="DD14" s="1169"/>
      <c r="DE14" s="1169"/>
      <c r="DF14" s="1244" t="s">
        <v>340</v>
      </c>
      <c r="DG14" s="1169" t="s">
        <v>640</v>
      </c>
      <c r="DH14" s="1169"/>
      <c r="DI14" s="1169"/>
      <c r="DJ14" s="1169"/>
      <c r="DK14" s="1169"/>
      <c r="DL14" s="1169"/>
      <c r="DM14" s="1169"/>
      <c r="DN14" s="1169"/>
      <c r="DO14" s="1169"/>
      <c r="DP14" s="1169"/>
      <c r="DQ14" s="1169"/>
      <c r="DR14" s="1244" t="s">
        <v>340</v>
      </c>
      <c r="DS14" s="1169" t="s">
        <v>640</v>
      </c>
      <c r="DT14" s="1169"/>
      <c r="DU14" s="1169"/>
      <c r="DV14" s="1169"/>
      <c r="DW14" s="1169"/>
      <c r="DX14" s="1169"/>
      <c r="DY14" s="1169"/>
      <c r="DZ14" s="1169"/>
      <c r="EA14" s="1169"/>
      <c r="EB14" s="1169"/>
      <c r="EC14" s="1169"/>
      <c r="ED14" s="1244" t="s">
        <v>340</v>
      </c>
      <c r="EE14" s="1266" t="s">
        <v>274</v>
      </c>
      <c r="EF14" s="1169"/>
    </row>
    <row r="15" spans="1:141" s="517" customFormat="1" ht="14.25" customHeight="1">
      <c r="A15" s="579"/>
      <c r="B15" s="579"/>
      <c r="C15" s="579"/>
      <c r="D15" s="579"/>
      <c r="E15" s="579"/>
      <c r="F15" s="579"/>
      <c r="G15" s="585"/>
      <c r="H15" s="585"/>
      <c r="I15" s="525"/>
      <c r="J15" s="523"/>
      <c r="K15" s="523"/>
      <c r="L15" s="1244"/>
      <c r="M15" s="1244"/>
      <c r="N15" s="572"/>
      <c r="O15" s="1278" t="s">
        <v>666</v>
      </c>
      <c r="P15" s="1278" t="s">
        <v>619</v>
      </c>
      <c r="Q15" s="1278" t="s">
        <v>620</v>
      </c>
      <c r="R15" s="1278" t="s">
        <v>270</v>
      </c>
      <c r="S15" s="1278"/>
      <c r="T15" s="1278" t="s">
        <v>270</v>
      </c>
      <c r="U15" s="1278"/>
      <c r="V15" s="646"/>
      <c r="W15" s="1279" t="s">
        <v>653</v>
      </c>
      <c r="X15" s="1279"/>
      <c r="Y15" s="1279"/>
      <c r="Z15" s="1244"/>
      <c r="AA15" s="1278" t="s">
        <v>666</v>
      </c>
      <c r="AB15" s="1278" t="s">
        <v>619</v>
      </c>
      <c r="AC15" s="1278" t="s">
        <v>620</v>
      </c>
      <c r="AD15" s="1278" t="s">
        <v>270</v>
      </c>
      <c r="AE15" s="1278"/>
      <c r="AF15" s="1278" t="s">
        <v>270</v>
      </c>
      <c r="AG15" s="1278"/>
      <c r="AH15" s="1114"/>
      <c r="AI15" s="1279" t="s">
        <v>653</v>
      </c>
      <c r="AJ15" s="1279"/>
      <c r="AK15" s="1279"/>
      <c r="AL15" s="1244"/>
      <c r="AM15" s="1278" t="s">
        <v>666</v>
      </c>
      <c r="AN15" s="1278" t="s">
        <v>619</v>
      </c>
      <c r="AO15" s="1278" t="s">
        <v>620</v>
      </c>
      <c r="AP15" s="1278" t="s">
        <v>270</v>
      </c>
      <c r="AQ15" s="1278"/>
      <c r="AR15" s="1278" t="s">
        <v>270</v>
      </c>
      <c r="AS15" s="1278"/>
      <c r="AT15" s="1114"/>
      <c r="AU15" s="1279" t="s">
        <v>653</v>
      </c>
      <c r="AV15" s="1279"/>
      <c r="AW15" s="1279"/>
      <c r="AX15" s="1244"/>
      <c r="AY15" s="1278" t="s">
        <v>666</v>
      </c>
      <c r="AZ15" s="1278" t="s">
        <v>619</v>
      </c>
      <c r="BA15" s="1278" t="s">
        <v>620</v>
      </c>
      <c r="BB15" s="1278" t="s">
        <v>270</v>
      </c>
      <c r="BC15" s="1278"/>
      <c r="BD15" s="1278" t="s">
        <v>270</v>
      </c>
      <c r="BE15" s="1278"/>
      <c r="BF15" s="1114"/>
      <c r="BG15" s="1279" t="s">
        <v>653</v>
      </c>
      <c r="BH15" s="1279"/>
      <c r="BI15" s="1279"/>
      <c r="BJ15" s="1244"/>
      <c r="BK15" s="1278" t="s">
        <v>666</v>
      </c>
      <c r="BL15" s="1278" t="s">
        <v>619</v>
      </c>
      <c r="BM15" s="1278" t="s">
        <v>620</v>
      </c>
      <c r="BN15" s="1278" t="s">
        <v>270</v>
      </c>
      <c r="BO15" s="1278"/>
      <c r="BP15" s="1278" t="s">
        <v>270</v>
      </c>
      <c r="BQ15" s="1278"/>
      <c r="BR15" s="1114"/>
      <c r="BS15" s="1279" t="s">
        <v>653</v>
      </c>
      <c r="BT15" s="1279"/>
      <c r="BU15" s="1279"/>
      <c r="BV15" s="1244"/>
      <c r="BW15" s="1278" t="s">
        <v>666</v>
      </c>
      <c r="BX15" s="1278" t="s">
        <v>619</v>
      </c>
      <c r="BY15" s="1278" t="s">
        <v>620</v>
      </c>
      <c r="BZ15" s="1278" t="s">
        <v>270</v>
      </c>
      <c r="CA15" s="1278"/>
      <c r="CB15" s="1278" t="s">
        <v>270</v>
      </c>
      <c r="CC15" s="1278"/>
      <c r="CD15" s="1114"/>
      <c r="CE15" s="1279" t="s">
        <v>653</v>
      </c>
      <c r="CF15" s="1279"/>
      <c r="CG15" s="1279"/>
      <c r="CH15" s="1244"/>
      <c r="CI15" s="1278" t="s">
        <v>666</v>
      </c>
      <c r="CJ15" s="1278" t="s">
        <v>619</v>
      </c>
      <c r="CK15" s="1278" t="s">
        <v>620</v>
      </c>
      <c r="CL15" s="1278" t="s">
        <v>270</v>
      </c>
      <c r="CM15" s="1278"/>
      <c r="CN15" s="1278" t="s">
        <v>270</v>
      </c>
      <c r="CO15" s="1278"/>
      <c r="CP15" s="1114"/>
      <c r="CQ15" s="1279" t="s">
        <v>653</v>
      </c>
      <c r="CR15" s="1279"/>
      <c r="CS15" s="1279"/>
      <c r="CT15" s="1244"/>
      <c r="CU15" s="1278" t="s">
        <v>666</v>
      </c>
      <c r="CV15" s="1278" t="s">
        <v>619</v>
      </c>
      <c r="CW15" s="1278" t="s">
        <v>620</v>
      </c>
      <c r="CX15" s="1278" t="s">
        <v>270</v>
      </c>
      <c r="CY15" s="1278"/>
      <c r="CZ15" s="1278" t="s">
        <v>270</v>
      </c>
      <c r="DA15" s="1278"/>
      <c r="DB15" s="1114"/>
      <c r="DC15" s="1279" t="s">
        <v>653</v>
      </c>
      <c r="DD15" s="1279"/>
      <c r="DE15" s="1279"/>
      <c r="DF15" s="1244"/>
      <c r="DG15" s="1278" t="s">
        <v>666</v>
      </c>
      <c r="DH15" s="1278" t="s">
        <v>619</v>
      </c>
      <c r="DI15" s="1278" t="s">
        <v>620</v>
      </c>
      <c r="DJ15" s="1278" t="s">
        <v>270</v>
      </c>
      <c r="DK15" s="1278"/>
      <c r="DL15" s="1278" t="s">
        <v>270</v>
      </c>
      <c r="DM15" s="1278"/>
      <c r="DN15" s="1114"/>
      <c r="DO15" s="1279" t="s">
        <v>653</v>
      </c>
      <c r="DP15" s="1279"/>
      <c r="DQ15" s="1279"/>
      <c r="DR15" s="1244"/>
      <c r="DS15" s="1278" t="s">
        <v>666</v>
      </c>
      <c r="DT15" s="1278" t="s">
        <v>619</v>
      </c>
      <c r="DU15" s="1278" t="s">
        <v>620</v>
      </c>
      <c r="DV15" s="1278" t="s">
        <v>270</v>
      </c>
      <c r="DW15" s="1278"/>
      <c r="DX15" s="1278" t="s">
        <v>270</v>
      </c>
      <c r="DY15" s="1278"/>
      <c r="DZ15" s="1114"/>
      <c r="EA15" s="1279" t="s">
        <v>653</v>
      </c>
      <c r="EB15" s="1279"/>
      <c r="EC15" s="1279"/>
      <c r="ED15" s="1244"/>
      <c r="EE15" s="1266"/>
      <c r="EF15" s="1169"/>
      <c r="EG15" s="579"/>
      <c r="EH15" s="579"/>
      <c r="EI15" s="579"/>
      <c r="EJ15" s="579"/>
      <c r="EK15" s="579"/>
    </row>
    <row r="16" spans="1:141" ht="56.25" customHeight="1">
      <c r="J16" s="476"/>
      <c r="K16" s="476"/>
      <c r="L16" s="1244"/>
      <c r="M16" s="1244"/>
      <c r="N16" s="572"/>
      <c r="O16" s="1278"/>
      <c r="P16" s="1278"/>
      <c r="Q16" s="1278"/>
      <c r="R16" s="529" t="s">
        <v>621</v>
      </c>
      <c r="S16" s="529" t="s">
        <v>622</v>
      </c>
      <c r="T16" s="529" t="s">
        <v>623</v>
      </c>
      <c r="U16" s="529" t="s">
        <v>624</v>
      </c>
      <c r="V16" s="529"/>
      <c r="W16" s="530" t="s">
        <v>273</v>
      </c>
      <c r="X16" s="1277" t="s">
        <v>272</v>
      </c>
      <c r="Y16" s="1277"/>
      <c r="Z16" s="1244"/>
      <c r="AA16" s="1278"/>
      <c r="AB16" s="1278"/>
      <c r="AC16" s="1278"/>
      <c r="AD16" s="750" t="s">
        <v>621</v>
      </c>
      <c r="AE16" s="750" t="s">
        <v>622</v>
      </c>
      <c r="AF16" s="750" t="s">
        <v>623</v>
      </c>
      <c r="AG16" s="750" t="s">
        <v>624</v>
      </c>
      <c r="AH16" s="750"/>
      <c r="AI16" s="1115" t="s">
        <v>273</v>
      </c>
      <c r="AJ16" s="1277" t="s">
        <v>272</v>
      </c>
      <c r="AK16" s="1277"/>
      <c r="AL16" s="1244"/>
      <c r="AM16" s="1278"/>
      <c r="AN16" s="1278"/>
      <c r="AO16" s="1278"/>
      <c r="AP16" s="750" t="s">
        <v>621</v>
      </c>
      <c r="AQ16" s="750" t="s">
        <v>622</v>
      </c>
      <c r="AR16" s="750" t="s">
        <v>623</v>
      </c>
      <c r="AS16" s="750" t="s">
        <v>624</v>
      </c>
      <c r="AT16" s="750"/>
      <c r="AU16" s="1115" t="s">
        <v>273</v>
      </c>
      <c r="AV16" s="1277" t="s">
        <v>272</v>
      </c>
      <c r="AW16" s="1277"/>
      <c r="AX16" s="1244"/>
      <c r="AY16" s="1278"/>
      <c r="AZ16" s="1278"/>
      <c r="BA16" s="1278"/>
      <c r="BB16" s="750" t="s">
        <v>621</v>
      </c>
      <c r="BC16" s="750" t="s">
        <v>622</v>
      </c>
      <c r="BD16" s="750" t="s">
        <v>623</v>
      </c>
      <c r="BE16" s="750" t="s">
        <v>624</v>
      </c>
      <c r="BF16" s="750"/>
      <c r="BG16" s="1115" t="s">
        <v>273</v>
      </c>
      <c r="BH16" s="1277" t="s">
        <v>272</v>
      </c>
      <c r="BI16" s="1277"/>
      <c r="BJ16" s="1244"/>
      <c r="BK16" s="1278"/>
      <c r="BL16" s="1278"/>
      <c r="BM16" s="1278"/>
      <c r="BN16" s="750" t="s">
        <v>621</v>
      </c>
      <c r="BO16" s="750" t="s">
        <v>622</v>
      </c>
      <c r="BP16" s="750" t="s">
        <v>623</v>
      </c>
      <c r="BQ16" s="750" t="s">
        <v>624</v>
      </c>
      <c r="BR16" s="750"/>
      <c r="BS16" s="1115" t="s">
        <v>273</v>
      </c>
      <c r="BT16" s="1277" t="s">
        <v>272</v>
      </c>
      <c r="BU16" s="1277"/>
      <c r="BV16" s="1244"/>
      <c r="BW16" s="1278"/>
      <c r="BX16" s="1278"/>
      <c r="BY16" s="1278"/>
      <c r="BZ16" s="750" t="s">
        <v>621</v>
      </c>
      <c r="CA16" s="750" t="s">
        <v>622</v>
      </c>
      <c r="CB16" s="750" t="s">
        <v>623</v>
      </c>
      <c r="CC16" s="750" t="s">
        <v>624</v>
      </c>
      <c r="CD16" s="750"/>
      <c r="CE16" s="1115" t="s">
        <v>273</v>
      </c>
      <c r="CF16" s="1277" t="s">
        <v>272</v>
      </c>
      <c r="CG16" s="1277"/>
      <c r="CH16" s="1244"/>
      <c r="CI16" s="1278"/>
      <c r="CJ16" s="1278"/>
      <c r="CK16" s="1278"/>
      <c r="CL16" s="750" t="s">
        <v>621</v>
      </c>
      <c r="CM16" s="750" t="s">
        <v>622</v>
      </c>
      <c r="CN16" s="750" t="s">
        <v>623</v>
      </c>
      <c r="CO16" s="750" t="s">
        <v>624</v>
      </c>
      <c r="CP16" s="750"/>
      <c r="CQ16" s="1115" t="s">
        <v>273</v>
      </c>
      <c r="CR16" s="1277" t="s">
        <v>272</v>
      </c>
      <c r="CS16" s="1277"/>
      <c r="CT16" s="1244"/>
      <c r="CU16" s="1278"/>
      <c r="CV16" s="1278"/>
      <c r="CW16" s="1278"/>
      <c r="CX16" s="750" t="s">
        <v>621</v>
      </c>
      <c r="CY16" s="750" t="s">
        <v>622</v>
      </c>
      <c r="CZ16" s="750" t="s">
        <v>623</v>
      </c>
      <c r="DA16" s="750" t="s">
        <v>624</v>
      </c>
      <c r="DB16" s="750"/>
      <c r="DC16" s="1115" t="s">
        <v>273</v>
      </c>
      <c r="DD16" s="1277" t="s">
        <v>272</v>
      </c>
      <c r="DE16" s="1277"/>
      <c r="DF16" s="1244"/>
      <c r="DG16" s="1278"/>
      <c r="DH16" s="1278"/>
      <c r="DI16" s="1278"/>
      <c r="DJ16" s="750" t="s">
        <v>621</v>
      </c>
      <c r="DK16" s="750" t="s">
        <v>622</v>
      </c>
      <c r="DL16" s="750" t="s">
        <v>623</v>
      </c>
      <c r="DM16" s="750" t="s">
        <v>624</v>
      </c>
      <c r="DN16" s="750"/>
      <c r="DO16" s="1115" t="s">
        <v>273</v>
      </c>
      <c r="DP16" s="1277" t="s">
        <v>272</v>
      </c>
      <c r="DQ16" s="1277"/>
      <c r="DR16" s="1244"/>
      <c r="DS16" s="1278"/>
      <c r="DT16" s="1278"/>
      <c r="DU16" s="1278"/>
      <c r="DV16" s="750" t="s">
        <v>621</v>
      </c>
      <c r="DW16" s="750" t="s">
        <v>622</v>
      </c>
      <c r="DX16" s="750" t="s">
        <v>623</v>
      </c>
      <c r="DY16" s="750" t="s">
        <v>624</v>
      </c>
      <c r="DZ16" s="750"/>
      <c r="EA16" s="1115" t="s">
        <v>273</v>
      </c>
      <c r="EB16" s="1277" t="s">
        <v>272</v>
      </c>
      <c r="EC16" s="1277"/>
      <c r="ED16" s="1244"/>
      <c r="EE16" s="1266"/>
      <c r="EF16" s="1169"/>
    </row>
    <row r="17" spans="1:148">
      <c r="J17" s="476"/>
      <c r="K17" s="484">
        <v>1</v>
      </c>
      <c r="L17" s="473" t="s">
        <v>92</v>
      </c>
      <c r="M17" s="473" t="s">
        <v>48</v>
      </c>
      <c r="N17" s="490" t="s">
        <v>48</v>
      </c>
      <c r="O17" s="482">
        <f ca="1">OFFSET(O17,0,-1)+1</f>
        <v>3</v>
      </c>
      <c r="P17" s="482">
        <f t="shared" ref="P17:W17" ca="1" si="0">OFFSET(P17,0,-1)+1</f>
        <v>4</v>
      </c>
      <c r="Q17" s="482">
        <f t="shared" ca="1" si="0"/>
        <v>5</v>
      </c>
      <c r="R17" s="482">
        <f t="shared" ca="1" si="0"/>
        <v>6</v>
      </c>
      <c r="S17" s="482">
        <f t="shared" ca="1" si="0"/>
        <v>7</v>
      </c>
      <c r="T17" s="482">
        <f t="shared" ca="1" si="0"/>
        <v>8</v>
      </c>
      <c r="U17" s="482">
        <f t="shared" ca="1" si="0"/>
        <v>9</v>
      </c>
      <c r="V17" s="489">
        <f ca="1">OFFSET(V17,0,-1)</f>
        <v>9</v>
      </c>
      <c r="W17" s="482">
        <f t="shared" ca="1" si="0"/>
        <v>10</v>
      </c>
      <c r="X17" s="1233">
        <f ca="1">OFFSET(X17,0,-1)+1</f>
        <v>11</v>
      </c>
      <c r="Y17" s="1233"/>
      <c r="Z17" s="482">
        <f ca="1">OFFSET(Z17,0,-2)+1</f>
        <v>12</v>
      </c>
      <c r="AA17" s="1116">
        <f ca="1">OFFSET(AA17,0,-1)+1</f>
        <v>13</v>
      </c>
      <c r="AB17" s="1116">
        <f t="shared" ref="AB17:AI17" ca="1" si="1">OFFSET(AB17,0,-1)+1</f>
        <v>14</v>
      </c>
      <c r="AC17" s="1116">
        <f t="shared" ca="1" si="1"/>
        <v>15</v>
      </c>
      <c r="AD17" s="1116">
        <f t="shared" ca="1" si="1"/>
        <v>16</v>
      </c>
      <c r="AE17" s="1116">
        <f t="shared" ca="1" si="1"/>
        <v>17</v>
      </c>
      <c r="AF17" s="1116">
        <f t="shared" ca="1" si="1"/>
        <v>18</v>
      </c>
      <c r="AG17" s="1116">
        <f t="shared" ca="1" si="1"/>
        <v>19</v>
      </c>
      <c r="AH17" s="645">
        <f ca="1">OFFSET(AH17,0,-1)</f>
        <v>19</v>
      </c>
      <c r="AI17" s="1116">
        <f t="shared" ca="1" si="1"/>
        <v>20</v>
      </c>
      <c r="AJ17" s="1233">
        <f ca="1">OFFSET(AJ17,0,-1)+1</f>
        <v>21</v>
      </c>
      <c r="AK17" s="1233"/>
      <c r="AL17" s="1116">
        <f ca="1">OFFSET(AL17,0,-2)+1</f>
        <v>22</v>
      </c>
      <c r="AM17" s="1116">
        <f ca="1">OFFSET(AM17,0,-1)+1</f>
        <v>23</v>
      </c>
      <c r="AN17" s="1116">
        <f t="shared" ref="AN17:AU17" ca="1" si="2">OFFSET(AN17,0,-1)+1</f>
        <v>24</v>
      </c>
      <c r="AO17" s="1116">
        <f t="shared" ca="1" si="2"/>
        <v>25</v>
      </c>
      <c r="AP17" s="1116">
        <f t="shared" ca="1" si="2"/>
        <v>26</v>
      </c>
      <c r="AQ17" s="1116">
        <f t="shared" ca="1" si="2"/>
        <v>27</v>
      </c>
      <c r="AR17" s="1116">
        <f t="shared" ca="1" si="2"/>
        <v>28</v>
      </c>
      <c r="AS17" s="1116">
        <f t="shared" ca="1" si="2"/>
        <v>29</v>
      </c>
      <c r="AT17" s="645">
        <f ca="1">OFFSET(AT17,0,-1)</f>
        <v>29</v>
      </c>
      <c r="AU17" s="1116">
        <f t="shared" ca="1" si="2"/>
        <v>30</v>
      </c>
      <c r="AV17" s="1233">
        <f ca="1">OFFSET(AV17,0,-1)+1</f>
        <v>31</v>
      </c>
      <c r="AW17" s="1233"/>
      <c r="AX17" s="1116">
        <f ca="1">OFFSET(AX17,0,-2)+1</f>
        <v>32</v>
      </c>
      <c r="AY17" s="1116">
        <f ca="1">OFFSET(AY17,0,-1)+1</f>
        <v>33</v>
      </c>
      <c r="AZ17" s="1116">
        <f t="shared" ref="AZ17:BG17" ca="1" si="3">OFFSET(AZ17,0,-1)+1</f>
        <v>34</v>
      </c>
      <c r="BA17" s="1116">
        <f t="shared" ca="1" si="3"/>
        <v>35</v>
      </c>
      <c r="BB17" s="1116">
        <f t="shared" ca="1" si="3"/>
        <v>36</v>
      </c>
      <c r="BC17" s="1116">
        <f t="shared" ca="1" si="3"/>
        <v>37</v>
      </c>
      <c r="BD17" s="1116">
        <f t="shared" ca="1" si="3"/>
        <v>38</v>
      </c>
      <c r="BE17" s="1116">
        <f t="shared" ca="1" si="3"/>
        <v>39</v>
      </c>
      <c r="BF17" s="645">
        <f ca="1">OFFSET(BF17,0,-1)</f>
        <v>39</v>
      </c>
      <c r="BG17" s="1116">
        <f t="shared" ca="1" si="3"/>
        <v>40</v>
      </c>
      <c r="BH17" s="1233">
        <f ca="1">OFFSET(BH17,0,-1)+1</f>
        <v>41</v>
      </c>
      <c r="BI17" s="1233"/>
      <c r="BJ17" s="1116">
        <f ca="1">OFFSET(BJ17,0,-2)+1</f>
        <v>42</v>
      </c>
      <c r="BK17" s="1116">
        <f ca="1">OFFSET(BK17,0,-1)+1</f>
        <v>43</v>
      </c>
      <c r="BL17" s="1116">
        <f t="shared" ref="BL17:BS17" ca="1" si="4">OFFSET(BL17,0,-1)+1</f>
        <v>44</v>
      </c>
      <c r="BM17" s="1116">
        <f t="shared" ca="1" si="4"/>
        <v>45</v>
      </c>
      <c r="BN17" s="1116">
        <f t="shared" ca="1" si="4"/>
        <v>46</v>
      </c>
      <c r="BO17" s="1116">
        <f t="shared" ca="1" si="4"/>
        <v>47</v>
      </c>
      <c r="BP17" s="1116">
        <f t="shared" ca="1" si="4"/>
        <v>48</v>
      </c>
      <c r="BQ17" s="1116">
        <f t="shared" ca="1" si="4"/>
        <v>49</v>
      </c>
      <c r="BR17" s="645">
        <f ca="1">OFFSET(BR17,0,-1)</f>
        <v>49</v>
      </c>
      <c r="BS17" s="1116">
        <f t="shared" ca="1" si="4"/>
        <v>50</v>
      </c>
      <c r="BT17" s="1233">
        <f ca="1">OFFSET(BT17,0,-1)+1</f>
        <v>51</v>
      </c>
      <c r="BU17" s="1233"/>
      <c r="BV17" s="1116">
        <f ca="1">OFFSET(BV17,0,-2)+1</f>
        <v>52</v>
      </c>
      <c r="BW17" s="1116">
        <f ca="1">OFFSET(BW17,0,-1)+1</f>
        <v>53</v>
      </c>
      <c r="BX17" s="1116">
        <f t="shared" ref="BX17:CE17" ca="1" si="5">OFFSET(BX17,0,-1)+1</f>
        <v>54</v>
      </c>
      <c r="BY17" s="1116">
        <f t="shared" ca="1" si="5"/>
        <v>55</v>
      </c>
      <c r="BZ17" s="1116">
        <f t="shared" ca="1" si="5"/>
        <v>56</v>
      </c>
      <c r="CA17" s="1116">
        <f t="shared" ca="1" si="5"/>
        <v>57</v>
      </c>
      <c r="CB17" s="1116">
        <f t="shared" ca="1" si="5"/>
        <v>58</v>
      </c>
      <c r="CC17" s="1116">
        <f t="shared" ca="1" si="5"/>
        <v>59</v>
      </c>
      <c r="CD17" s="645">
        <f ca="1">OFFSET(CD17,0,-1)</f>
        <v>59</v>
      </c>
      <c r="CE17" s="1116">
        <f t="shared" ca="1" si="5"/>
        <v>60</v>
      </c>
      <c r="CF17" s="1233">
        <f ca="1">OFFSET(CF17,0,-1)+1</f>
        <v>61</v>
      </c>
      <c r="CG17" s="1233"/>
      <c r="CH17" s="1116">
        <f ca="1">OFFSET(CH17,0,-2)+1</f>
        <v>62</v>
      </c>
      <c r="CI17" s="1116">
        <f ca="1">OFFSET(CI17,0,-1)+1</f>
        <v>63</v>
      </c>
      <c r="CJ17" s="1116">
        <f t="shared" ref="CJ17:CQ17" ca="1" si="6">OFFSET(CJ17,0,-1)+1</f>
        <v>64</v>
      </c>
      <c r="CK17" s="1116">
        <f t="shared" ca="1" si="6"/>
        <v>65</v>
      </c>
      <c r="CL17" s="1116">
        <f t="shared" ca="1" si="6"/>
        <v>66</v>
      </c>
      <c r="CM17" s="1116">
        <f t="shared" ca="1" si="6"/>
        <v>67</v>
      </c>
      <c r="CN17" s="1116">
        <f t="shared" ca="1" si="6"/>
        <v>68</v>
      </c>
      <c r="CO17" s="1116">
        <f t="shared" ca="1" si="6"/>
        <v>69</v>
      </c>
      <c r="CP17" s="645">
        <f ca="1">OFFSET(CP17,0,-1)</f>
        <v>69</v>
      </c>
      <c r="CQ17" s="1116">
        <f t="shared" ca="1" si="6"/>
        <v>70</v>
      </c>
      <c r="CR17" s="1233">
        <f ca="1">OFFSET(CR17,0,-1)+1</f>
        <v>71</v>
      </c>
      <c r="CS17" s="1233"/>
      <c r="CT17" s="1116">
        <f ca="1">OFFSET(CT17,0,-2)+1</f>
        <v>72</v>
      </c>
      <c r="CU17" s="1116">
        <f ca="1">OFFSET(CU17,0,-1)+1</f>
        <v>73</v>
      </c>
      <c r="CV17" s="1116">
        <f t="shared" ref="CV17:DC17" ca="1" si="7">OFFSET(CV17,0,-1)+1</f>
        <v>74</v>
      </c>
      <c r="CW17" s="1116">
        <f t="shared" ca="1" si="7"/>
        <v>75</v>
      </c>
      <c r="CX17" s="1116">
        <f t="shared" ca="1" si="7"/>
        <v>76</v>
      </c>
      <c r="CY17" s="1116">
        <f t="shared" ca="1" si="7"/>
        <v>77</v>
      </c>
      <c r="CZ17" s="1116">
        <f t="shared" ca="1" si="7"/>
        <v>78</v>
      </c>
      <c r="DA17" s="1116">
        <f t="shared" ca="1" si="7"/>
        <v>79</v>
      </c>
      <c r="DB17" s="645">
        <f ca="1">OFFSET(DB17,0,-1)</f>
        <v>79</v>
      </c>
      <c r="DC17" s="1116">
        <f t="shared" ca="1" si="7"/>
        <v>80</v>
      </c>
      <c r="DD17" s="1233">
        <f ca="1">OFFSET(DD17,0,-1)+1</f>
        <v>81</v>
      </c>
      <c r="DE17" s="1233"/>
      <c r="DF17" s="1116">
        <f ca="1">OFFSET(DF17,0,-2)+1</f>
        <v>82</v>
      </c>
      <c r="DG17" s="1116">
        <f ca="1">OFFSET(DG17,0,-1)+1</f>
        <v>83</v>
      </c>
      <c r="DH17" s="1116">
        <f t="shared" ref="DH17:DO17" ca="1" si="8">OFFSET(DH17,0,-1)+1</f>
        <v>84</v>
      </c>
      <c r="DI17" s="1116">
        <f t="shared" ca="1" si="8"/>
        <v>85</v>
      </c>
      <c r="DJ17" s="1116">
        <f t="shared" ca="1" si="8"/>
        <v>86</v>
      </c>
      <c r="DK17" s="1116">
        <f t="shared" ca="1" si="8"/>
        <v>87</v>
      </c>
      <c r="DL17" s="1116">
        <f t="shared" ca="1" si="8"/>
        <v>88</v>
      </c>
      <c r="DM17" s="1116">
        <f t="shared" ca="1" si="8"/>
        <v>89</v>
      </c>
      <c r="DN17" s="645">
        <f ca="1">OFFSET(DN17,0,-1)</f>
        <v>89</v>
      </c>
      <c r="DO17" s="1116">
        <f t="shared" ca="1" si="8"/>
        <v>90</v>
      </c>
      <c r="DP17" s="1233">
        <f ca="1">OFFSET(DP17,0,-1)+1</f>
        <v>91</v>
      </c>
      <c r="DQ17" s="1233"/>
      <c r="DR17" s="1116">
        <f ca="1">OFFSET(DR17,0,-2)+1</f>
        <v>92</v>
      </c>
      <c r="DS17" s="1116">
        <f ca="1">OFFSET(DS17,0,-1)+1</f>
        <v>93</v>
      </c>
      <c r="DT17" s="1116">
        <f t="shared" ref="DT17:EA17" ca="1" si="9">OFFSET(DT17,0,-1)+1</f>
        <v>94</v>
      </c>
      <c r="DU17" s="1116">
        <f t="shared" ca="1" si="9"/>
        <v>95</v>
      </c>
      <c r="DV17" s="1116">
        <f t="shared" ca="1" si="9"/>
        <v>96</v>
      </c>
      <c r="DW17" s="1116">
        <f t="shared" ca="1" si="9"/>
        <v>97</v>
      </c>
      <c r="DX17" s="1116">
        <f t="shared" ca="1" si="9"/>
        <v>98</v>
      </c>
      <c r="DY17" s="1116">
        <f t="shared" ca="1" si="9"/>
        <v>99</v>
      </c>
      <c r="DZ17" s="645">
        <f ca="1">OFFSET(DZ17,0,-1)</f>
        <v>99</v>
      </c>
      <c r="EA17" s="1116">
        <f t="shared" ca="1" si="9"/>
        <v>100</v>
      </c>
      <c r="EB17" s="1233">
        <f ca="1">OFFSET(EB17,0,-1)+1</f>
        <v>101</v>
      </c>
      <c r="EC17" s="1233"/>
      <c r="ED17" s="1116">
        <f ca="1">OFFSET(ED17,0,-2)+1</f>
        <v>102</v>
      </c>
      <c r="EF17" s="482">
        <f ca="1">OFFSET(EF17,0,-2)+1</f>
        <v>103</v>
      </c>
    </row>
    <row r="18" spans="1:148" ht="22.5">
      <c r="A18" s="1217">
        <v>1</v>
      </c>
      <c r="B18" s="1044"/>
      <c r="C18" s="1044"/>
      <c r="D18" s="1044"/>
      <c r="E18" s="1045"/>
      <c r="F18" s="1046"/>
      <c r="G18" s="1044"/>
      <c r="H18" s="1044"/>
      <c r="I18" s="1033"/>
      <c r="J18" s="1037"/>
      <c r="K18" s="1037"/>
      <c r="L18" s="587">
        <f>mergeValue(A18)</f>
        <v>1</v>
      </c>
      <c r="M18" s="635" t="s">
        <v>20</v>
      </c>
      <c r="N18" s="574"/>
      <c r="O18" s="1268" t="str">
        <f>IF('Перечень тарифов'!J32="","","" &amp; 'Перечень тарифов'!J32 &amp; "")</f>
        <v>Тарифы на горячую воду (горячее водоснабжение), поставляемую государственным унитарным предприятием
«Топливно-энергетический комплекс Санкт-Петербурга»
в открытых системах теплоснабжения потребителям,
расположенным на территории Санкт-Петербурга, на 2019-2023 годы</v>
      </c>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68"/>
      <c r="BT18" s="1268"/>
      <c r="BU18" s="1268"/>
      <c r="BV18" s="1268"/>
      <c r="BW18" s="1268"/>
      <c r="BX18" s="1268"/>
      <c r="BY18" s="1268"/>
      <c r="BZ18" s="1268"/>
      <c r="CA18" s="1268"/>
      <c r="CB18" s="1268"/>
      <c r="CC18" s="1268"/>
      <c r="CD18" s="1268"/>
      <c r="CE18" s="1268"/>
      <c r="CF18" s="1268"/>
      <c r="CG18" s="1268"/>
      <c r="CH18" s="1268"/>
      <c r="CI18" s="1268"/>
      <c r="CJ18" s="1268"/>
      <c r="CK18" s="1268"/>
      <c r="CL18" s="1268"/>
      <c r="CM18" s="1268"/>
      <c r="CN18" s="1268"/>
      <c r="CO18" s="1268"/>
      <c r="CP18" s="1268"/>
      <c r="CQ18" s="1268"/>
      <c r="CR18" s="1268"/>
      <c r="CS18" s="1268"/>
      <c r="CT18" s="1268"/>
      <c r="CU18" s="1268"/>
      <c r="CV18" s="1268"/>
      <c r="CW18" s="1268"/>
      <c r="CX18" s="1268"/>
      <c r="CY18" s="1268"/>
      <c r="CZ18" s="1268"/>
      <c r="DA18" s="1268"/>
      <c r="DB18" s="1268"/>
      <c r="DC18" s="1268"/>
      <c r="DD18" s="1268"/>
      <c r="DE18" s="1268"/>
      <c r="DF18" s="1268"/>
      <c r="DG18" s="1268"/>
      <c r="DH18" s="1268"/>
      <c r="DI18" s="1268"/>
      <c r="DJ18" s="1268"/>
      <c r="DK18" s="1268"/>
      <c r="DL18" s="1268"/>
      <c r="DM18" s="1268"/>
      <c r="DN18" s="1268"/>
      <c r="DO18" s="1268"/>
      <c r="DP18" s="1268"/>
      <c r="DQ18" s="1268"/>
      <c r="DR18" s="1268"/>
      <c r="DS18" s="1268"/>
      <c r="DT18" s="1268"/>
      <c r="DU18" s="1268"/>
      <c r="DV18" s="1268"/>
      <c r="DW18" s="1268"/>
      <c r="DX18" s="1268"/>
      <c r="DY18" s="1268"/>
      <c r="DZ18" s="1268"/>
      <c r="EA18" s="1268"/>
      <c r="EB18" s="1268"/>
      <c r="EC18" s="1268"/>
      <c r="ED18" s="1268"/>
      <c r="EE18" s="1268"/>
      <c r="EF18" s="624" t="s">
        <v>475</v>
      </c>
    </row>
    <row r="19" spans="1:148" hidden="1">
      <c r="A19" s="1217"/>
      <c r="B19" s="1217">
        <v>1</v>
      </c>
      <c r="C19" s="1044"/>
      <c r="D19" s="1044"/>
      <c r="E19" s="1046"/>
      <c r="F19" s="1046"/>
      <c r="G19" s="1044"/>
      <c r="H19" s="1044"/>
      <c r="I19" s="1039"/>
      <c r="J19" s="1035"/>
      <c r="K19" s="1034"/>
      <c r="L19" s="587" t="str">
        <f>mergeValue(A19) &amp;"."&amp; mergeValue(B19)</f>
        <v>1.1</v>
      </c>
      <c r="M19" s="540"/>
      <c r="N19" s="574"/>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68"/>
      <c r="BT19" s="1268"/>
      <c r="BU19" s="1268"/>
      <c r="BV19" s="1268"/>
      <c r="BW19" s="1268"/>
      <c r="BX19" s="1268"/>
      <c r="BY19" s="1268"/>
      <c r="BZ19" s="1268"/>
      <c r="CA19" s="1268"/>
      <c r="CB19" s="1268"/>
      <c r="CC19" s="1268"/>
      <c r="CD19" s="1268"/>
      <c r="CE19" s="1268"/>
      <c r="CF19" s="1268"/>
      <c r="CG19" s="1268"/>
      <c r="CH19" s="1268"/>
      <c r="CI19" s="1268"/>
      <c r="CJ19" s="1268"/>
      <c r="CK19" s="1268"/>
      <c r="CL19" s="1268"/>
      <c r="CM19" s="1268"/>
      <c r="CN19" s="1268"/>
      <c r="CO19" s="1268"/>
      <c r="CP19" s="1268"/>
      <c r="CQ19" s="1268"/>
      <c r="CR19" s="1268"/>
      <c r="CS19" s="1268"/>
      <c r="CT19" s="1268"/>
      <c r="CU19" s="1268"/>
      <c r="CV19" s="1268"/>
      <c r="CW19" s="1268"/>
      <c r="CX19" s="1268"/>
      <c r="CY19" s="1268"/>
      <c r="CZ19" s="1268"/>
      <c r="DA19" s="1268"/>
      <c r="DB19" s="1268"/>
      <c r="DC19" s="1268"/>
      <c r="DD19" s="1268"/>
      <c r="DE19" s="1268"/>
      <c r="DF19" s="1268"/>
      <c r="DG19" s="1268"/>
      <c r="DH19" s="1268"/>
      <c r="DI19" s="1268"/>
      <c r="DJ19" s="1268"/>
      <c r="DK19" s="1268"/>
      <c r="DL19" s="1268"/>
      <c r="DM19" s="1268"/>
      <c r="DN19" s="1268"/>
      <c r="DO19" s="1268"/>
      <c r="DP19" s="1268"/>
      <c r="DQ19" s="1268"/>
      <c r="DR19" s="1268"/>
      <c r="DS19" s="1268"/>
      <c r="DT19" s="1268"/>
      <c r="DU19" s="1268"/>
      <c r="DV19" s="1268"/>
      <c r="DW19" s="1268"/>
      <c r="DX19" s="1268"/>
      <c r="DY19" s="1268"/>
      <c r="DZ19" s="1268"/>
      <c r="EA19" s="1268"/>
      <c r="EB19" s="1268"/>
      <c r="EC19" s="1268"/>
      <c r="ED19" s="1268"/>
      <c r="EE19" s="1268"/>
      <c r="EF19" s="624"/>
    </row>
    <row r="20" spans="1:148" hidden="1">
      <c r="A20" s="1217"/>
      <c r="B20" s="1217"/>
      <c r="C20" s="1217">
        <v>1</v>
      </c>
      <c r="D20" s="1044"/>
      <c r="E20" s="1046"/>
      <c r="F20" s="1046"/>
      <c r="G20" s="1044"/>
      <c r="H20" s="1044"/>
      <c r="I20" s="1039"/>
      <c r="J20" s="1035"/>
      <c r="K20" s="1034"/>
      <c r="L20" s="587" t="str">
        <f>mergeValue(A20) &amp;"."&amp; mergeValue(B20)&amp;"."&amp; mergeValue(C20)</f>
        <v>1.1.1</v>
      </c>
      <c r="M20" s="541"/>
      <c r="N20" s="574"/>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68"/>
      <c r="BT20" s="1268"/>
      <c r="BU20" s="1268"/>
      <c r="BV20" s="1268"/>
      <c r="BW20" s="1268"/>
      <c r="BX20" s="1268"/>
      <c r="BY20" s="1268"/>
      <c r="BZ20" s="1268"/>
      <c r="CA20" s="1268"/>
      <c r="CB20" s="1268"/>
      <c r="CC20" s="1268"/>
      <c r="CD20" s="1268"/>
      <c r="CE20" s="1268"/>
      <c r="CF20" s="1268"/>
      <c r="CG20" s="1268"/>
      <c r="CH20" s="1268"/>
      <c r="CI20" s="1268"/>
      <c r="CJ20" s="1268"/>
      <c r="CK20" s="1268"/>
      <c r="CL20" s="1268"/>
      <c r="CM20" s="1268"/>
      <c r="CN20" s="1268"/>
      <c r="CO20" s="1268"/>
      <c r="CP20" s="1268"/>
      <c r="CQ20" s="1268"/>
      <c r="CR20" s="1268"/>
      <c r="CS20" s="1268"/>
      <c r="CT20" s="1268"/>
      <c r="CU20" s="1268"/>
      <c r="CV20" s="1268"/>
      <c r="CW20" s="1268"/>
      <c r="CX20" s="1268"/>
      <c r="CY20" s="1268"/>
      <c r="CZ20" s="1268"/>
      <c r="DA20" s="1268"/>
      <c r="DB20" s="1268"/>
      <c r="DC20" s="1268"/>
      <c r="DD20" s="1268"/>
      <c r="DE20" s="1268"/>
      <c r="DF20" s="1268"/>
      <c r="DG20" s="1268"/>
      <c r="DH20" s="1268"/>
      <c r="DI20" s="1268"/>
      <c r="DJ20" s="1268"/>
      <c r="DK20" s="1268"/>
      <c r="DL20" s="1268"/>
      <c r="DM20" s="1268"/>
      <c r="DN20" s="1268"/>
      <c r="DO20" s="1268"/>
      <c r="DP20" s="1268"/>
      <c r="DQ20" s="1268"/>
      <c r="DR20" s="1268"/>
      <c r="DS20" s="1268"/>
      <c r="DT20" s="1268"/>
      <c r="DU20" s="1268"/>
      <c r="DV20" s="1268"/>
      <c r="DW20" s="1268"/>
      <c r="DX20" s="1268"/>
      <c r="DY20" s="1268"/>
      <c r="DZ20" s="1268"/>
      <c r="EA20" s="1268"/>
      <c r="EB20" s="1268"/>
      <c r="EC20" s="1268"/>
      <c r="ED20" s="1268"/>
      <c r="EE20" s="1268"/>
      <c r="EF20" s="624"/>
    </row>
    <row r="21" spans="1:148" hidden="1">
      <c r="A21" s="1217"/>
      <c r="B21" s="1217"/>
      <c r="C21" s="1217"/>
      <c r="D21" s="1217">
        <v>1</v>
      </c>
      <c r="E21" s="1046"/>
      <c r="F21" s="1046"/>
      <c r="G21" s="1044"/>
      <c r="H21" s="1044"/>
      <c r="I21" s="1039"/>
      <c r="J21" s="1035"/>
      <c r="K21" s="1034"/>
      <c r="L21" s="587" t="str">
        <f>mergeValue(A21) &amp;"."&amp; mergeValue(B21)&amp;"."&amp; mergeValue(C21)&amp;"."&amp; mergeValue(D21)</f>
        <v>1.1.1.1</v>
      </c>
      <c r="M21" s="542"/>
      <c r="N21" s="574"/>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c r="CB21" s="1268"/>
      <c r="CC21" s="1268"/>
      <c r="CD21" s="1268"/>
      <c r="CE21" s="1268"/>
      <c r="CF21" s="1268"/>
      <c r="CG21" s="1268"/>
      <c r="CH21" s="1268"/>
      <c r="CI21" s="1268"/>
      <c r="CJ21" s="1268"/>
      <c r="CK21" s="1268"/>
      <c r="CL21" s="1268"/>
      <c r="CM21" s="1268"/>
      <c r="CN21" s="1268"/>
      <c r="CO21" s="1268"/>
      <c r="CP21" s="1268"/>
      <c r="CQ21" s="1268"/>
      <c r="CR21" s="1268"/>
      <c r="CS21" s="1268"/>
      <c r="CT21" s="1268"/>
      <c r="CU21" s="1268"/>
      <c r="CV21" s="1268"/>
      <c r="CW21" s="1268"/>
      <c r="CX21" s="1268"/>
      <c r="CY21" s="1268"/>
      <c r="CZ21" s="1268"/>
      <c r="DA21" s="1268"/>
      <c r="DB21" s="1268"/>
      <c r="DC21" s="1268"/>
      <c r="DD21" s="1268"/>
      <c r="DE21" s="1268"/>
      <c r="DF21" s="1268"/>
      <c r="DG21" s="1268"/>
      <c r="DH21" s="1268"/>
      <c r="DI21" s="1268"/>
      <c r="DJ21" s="1268"/>
      <c r="DK21" s="1268"/>
      <c r="DL21" s="1268"/>
      <c r="DM21" s="1268"/>
      <c r="DN21" s="1268"/>
      <c r="DO21" s="1268"/>
      <c r="DP21" s="1268"/>
      <c r="DQ21" s="1268"/>
      <c r="DR21" s="1268"/>
      <c r="DS21" s="1268"/>
      <c r="DT21" s="1268"/>
      <c r="DU21" s="1268"/>
      <c r="DV21" s="1268"/>
      <c r="DW21" s="1268"/>
      <c r="DX21" s="1268"/>
      <c r="DY21" s="1268"/>
      <c r="DZ21" s="1268"/>
      <c r="EA21" s="1268"/>
      <c r="EB21" s="1268"/>
      <c r="EC21" s="1268"/>
      <c r="ED21" s="1268"/>
      <c r="EE21" s="1268"/>
      <c r="EF21" s="624"/>
    </row>
    <row r="22" spans="1:148" ht="0.2" customHeight="1">
      <c r="A22" s="1217"/>
      <c r="B22" s="1217"/>
      <c r="C22" s="1217"/>
      <c r="D22" s="1217"/>
      <c r="E22" s="1217">
        <v>1</v>
      </c>
      <c r="F22" s="1046"/>
      <c r="G22" s="1044"/>
      <c r="H22" s="1044"/>
      <c r="I22" s="1038"/>
      <c r="J22" s="1035"/>
      <c r="K22" s="1034"/>
      <c r="L22" s="587"/>
      <c r="M22" s="548"/>
      <c r="N22" s="575"/>
      <c r="O22" s="625"/>
      <c r="P22" s="625"/>
      <c r="Q22" s="625"/>
      <c r="R22" s="625"/>
      <c r="S22" s="625"/>
      <c r="T22" s="625"/>
      <c r="U22" s="625"/>
      <c r="V22" s="625"/>
      <c r="W22" s="625"/>
      <c r="X22" s="625"/>
      <c r="Y22" s="625"/>
      <c r="Z22" s="625"/>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8"/>
      <c r="BL22" s="1118"/>
      <c r="BM22" s="1118"/>
      <c r="BN22" s="1118"/>
      <c r="BO22" s="1118"/>
      <c r="BP22" s="1118"/>
      <c r="BQ22" s="1118"/>
      <c r="BR22" s="1118"/>
      <c r="BS22" s="1118"/>
      <c r="BT22" s="1118"/>
      <c r="BU22" s="1118"/>
      <c r="BV22" s="1118"/>
      <c r="BW22" s="1118"/>
      <c r="BX22" s="1118"/>
      <c r="BY22" s="1118"/>
      <c r="BZ22" s="1118"/>
      <c r="CA22" s="1118"/>
      <c r="CB22" s="1118"/>
      <c r="CC22" s="1118"/>
      <c r="CD22" s="1118"/>
      <c r="CE22" s="1118"/>
      <c r="CF22" s="1118"/>
      <c r="CG22" s="1118"/>
      <c r="CH22" s="1118"/>
      <c r="CI22" s="1118"/>
      <c r="CJ22" s="1118"/>
      <c r="CK22" s="1118"/>
      <c r="CL22" s="1118"/>
      <c r="CM22" s="1118"/>
      <c r="CN22" s="1118"/>
      <c r="CO22" s="1118"/>
      <c r="CP22" s="1118"/>
      <c r="CQ22" s="1118"/>
      <c r="CR22" s="1118"/>
      <c r="CS22" s="1118"/>
      <c r="CT22" s="1118"/>
      <c r="CU22" s="1118"/>
      <c r="CV22" s="1118"/>
      <c r="CW22" s="1118"/>
      <c r="CX22" s="1118"/>
      <c r="CY22" s="1118"/>
      <c r="CZ22" s="1118"/>
      <c r="DA22" s="1118"/>
      <c r="DB22" s="1118"/>
      <c r="DC22" s="1118"/>
      <c r="DD22" s="1118"/>
      <c r="DE22" s="1118"/>
      <c r="DF22" s="1118"/>
      <c r="DG22" s="1118"/>
      <c r="DH22" s="1118"/>
      <c r="DI22" s="1118"/>
      <c r="DJ22" s="1118"/>
      <c r="DK22" s="1118"/>
      <c r="DL22" s="1118"/>
      <c r="DM22" s="1118"/>
      <c r="DN22" s="1118"/>
      <c r="DO22" s="1118"/>
      <c r="DP22" s="1118"/>
      <c r="DQ22" s="1118"/>
      <c r="DR22" s="1118"/>
      <c r="DS22" s="1118"/>
      <c r="DT22" s="1118"/>
      <c r="DU22" s="1118"/>
      <c r="DV22" s="1118"/>
      <c r="DW22" s="1118"/>
      <c r="DX22" s="1118"/>
      <c r="DY22" s="1118"/>
      <c r="DZ22" s="1118"/>
      <c r="EA22" s="1118"/>
      <c r="EB22" s="1118"/>
      <c r="EC22" s="1118"/>
      <c r="ED22" s="1118"/>
      <c r="EE22" s="502"/>
      <c r="EF22" s="624"/>
    </row>
    <row r="23" spans="1:148" ht="21" customHeight="1">
      <c r="A23" s="1217"/>
      <c r="B23" s="1217"/>
      <c r="C23" s="1217"/>
      <c r="D23" s="1217"/>
      <c r="E23" s="1217"/>
      <c r="F23" s="1217">
        <v>1</v>
      </c>
      <c r="G23" s="1044"/>
      <c r="H23" s="1044"/>
      <c r="I23" s="1280"/>
      <c r="J23" s="1035"/>
      <c r="K23" s="1034"/>
      <c r="L23" s="587" t="str">
        <f>mergeValue(A23) &amp;"."&amp; mergeValue(B23)&amp;"."&amp; mergeValue(C23)&amp;"."&amp; mergeValue(D23)&amp;"."&amp; mergeValue(F23)</f>
        <v>1.1.1.1.1</v>
      </c>
      <c r="M23" s="549" t="s">
        <v>10</v>
      </c>
      <c r="N23" s="575"/>
      <c r="O23" s="1220" t="s">
        <v>303</v>
      </c>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c r="AM23" s="1221"/>
      <c r="AN23" s="1221"/>
      <c r="AO23" s="1221"/>
      <c r="AP23" s="1221"/>
      <c r="AQ23" s="1221"/>
      <c r="AR23" s="1221"/>
      <c r="AS23" s="1221"/>
      <c r="AT23" s="1221"/>
      <c r="AU23" s="1221"/>
      <c r="AV23" s="1221"/>
      <c r="AW23" s="1221"/>
      <c r="AX23" s="1221"/>
      <c r="AY23" s="1221"/>
      <c r="AZ23" s="1221"/>
      <c r="BA23" s="1221"/>
      <c r="BB23" s="1221"/>
      <c r="BC23" s="1221"/>
      <c r="BD23" s="1221"/>
      <c r="BE23" s="1221"/>
      <c r="BF23" s="1221"/>
      <c r="BG23" s="1221"/>
      <c r="BH23" s="1221"/>
      <c r="BI23" s="1221"/>
      <c r="BJ23" s="1221"/>
      <c r="BK23" s="1221"/>
      <c r="BL23" s="1221"/>
      <c r="BM23" s="1221"/>
      <c r="BN23" s="1221"/>
      <c r="BO23" s="1221"/>
      <c r="BP23" s="1221"/>
      <c r="BQ23" s="1221"/>
      <c r="BR23" s="1221"/>
      <c r="BS23" s="1221"/>
      <c r="BT23" s="1221"/>
      <c r="BU23" s="1221"/>
      <c r="BV23" s="1221"/>
      <c r="BW23" s="1221"/>
      <c r="BX23" s="1221"/>
      <c r="BY23" s="1221"/>
      <c r="BZ23" s="1221"/>
      <c r="CA23" s="1221"/>
      <c r="CB23" s="1221"/>
      <c r="CC23" s="1221"/>
      <c r="CD23" s="1221"/>
      <c r="CE23" s="1221"/>
      <c r="CF23" s="1221"/>
      <c r="CG23" s="1221"/>
      <c r="CH23" s="1221"/>
      <c r="CI23" s="1221"/>
      <c r="CJ23" s="1221"/>
      <c r="CK23" s="1221"/>
      <c r="CL23" s="1221"/>
      <c r="CM23" s="1221"/>
      <c r="CN23" s="1221"/>
      <c r="CO23" s="1221"/>
      <c r="CP23" s="1221"/>
      <c r="CQ23" s="1221"/>
      <c r="CR23" s="1221"/>
      <c r="CS23" s="1221"/>
      <c r="CT23" s="1221"/>
      <c r="CU23" s="1221"/>
      <c r="CV23" s="1221"/>
      <c r="CW23" s="1221"/>
      <c r="CX23" s="1221"/>
      <c r="CY23" s="1221"/>
      <c r="CZ23" s="1221"/>
      <c r="DA23" s="1221"/>
      <c r="DB23" s="1221"/>
      <c r="DC23" s="1221"/>
      <c r="DD23" s="1221"/>
      <c r="DE23" s="1221"/>
      <c r="DF23" s="1221"/>
      <c r="DG23" s="1221"/>
      <c r="DH23" s="1221"/>
      <c r="DI23" s="1221"/>
      <c r="DJ23" s="1221"/>
      <c r="DK23" s="1221"/>
      <c r="DL23" s="1221"/>
      <c r="DM23" s="1221"/>
      <c r="DN23" s="1221"/>
      <c r="DO23" s="1221"/>
      <c r="DP23" s="1221"/>
      <c r="DQ23" s="1221"/>
      <c r="DR23" s="1221"/>
      <c r="DS23" s="1221"/>
      <c r="DT23" s="1221"/>
      <c r="DU23" s="1221"/>
      <c r="DV23" s="1221"/>
      <c r="DW23" s="1221"/>
      <c r="DX23" s="1221"/>
      <c r="DY23" s="1221"/>
      <c r="DZ23" s="1221"/>
      <c r="EA23" s="1221"/>
      <c r="EB23" s="1221"/>
      <c r="EC23" s="1221"/>
      <c r="ED23" s="1221"/>
      <c r="EE23" s="1222"/>
      <c r="EF23" s="624" t="s">
        <v>634</v>
      </c>
      <c r="EH23" s="498" t="str">
        <f>strCheckUnique(EI23:EI27)</f>
        <v/>
      </c>
      <c r="EJ23" s="498"/>
    </row>
    <row r="24" spans="1:148" ht="135">
      <c r="A24" s="1217"/>
      <c r="B24" s="1217"/>
      <c r="C24" s="1217"/>
      <c r="D24" s="1217"/>
      <c r="E24" s="1217"/>
      <c r="F24" s="1217"/>
      <c r="G24" s="1217">
        <v>1</v>
      </c>
      <c r="H24" s="1044"/>
      <c r="I24" s="1280"/>
      <c r="J24" s="1276"/>
      <c r="K24" s="1040"/>
      <c r="L24" s="587" t="str">
        <f>mergeValue(A24) &amp;"."&amp; mergeValue(B24)&amp;"."&amp; mergeValue(C24)&amp;"."&amp; mergeValue(D24)&amp;"."&amp; mergeValue(F24)&amp;"."&amp; mergeValue(G24)</f>
        <v>1.1.1.1.1.1</v>
      </c>
      <c r="M24" s="1057" t="s">
        <v>649</v>
      </c>
      <c r="N24" s="640"/>
      <c r="O24" s="677">
        <v>32.5</v>
      </c>
      <c r="P24" s="677">
        <v>2057.8000000000002</v>
      </c>
      <c r="Q24" s="556"/>
      <c r="R24" s="488"/>
      <c r="S24" s="1082"/>
      <c r="T24" s="488"/>
      <c r="U24" s="1082"/>
      <c r="V24" s="578" t="str">
        <f>W24 &amp; "-" &amp; Y24</f>
        <v>01.01.2019-30.06.2019</v>
      </c>
      <c r="W24" s="1252" t="s">
        <v>1013</v>
      </c>
      <c r="X24" s="1224" t="s">
        <v>83</v>
      </c>
      <c r="Y24" s="1252" t="s">
        <v>1054</v>
      </c>
      <c r="Z24" s="1224" t="s">
        <v>83</v>
      </c>
      <c r="AA24" s="677">
        <v>38.82</v>
      </c>
      <c r="AB24" s="677">
        <v>2234.2600000000002</v>
      </c>
      <c r="AC24" s="757"/>
      <c r="AD24" s="706"/>
      <c r="AE24" s="1082"/>
      <c r="AF24" s="706"/>
      <c r="AG24" s="1082"/>
      <c r="AH24" s="763" t="str">
        <f>AI24 &amp; "-" &amp; AK24</f>
        <v>01.07.2019-31.12.2019</v>
      </c>
      <c r="AI24" s="1252" t="s">
        <v>1055</v>
      </c>
      <c r="AJ24" s="1224" t="s">
        <v>83</v>
      </c>
      <c r="AK24" s="1252" t="s">
        <v>1056</v>
      </c>
      <c r="AL24" s="1224" t="s">
        <v>83</v>
      </c>
      <c r="AM24" s="677">
        <v>39.81</v>
      </c>
      <c r="AN24" s="677">
        <v>2227.7399999999998</v>
      </c>
      <c r="AO24" s="757"/>
      <c r="AP24" s="706"/>
      <c r="AQ24" s="1082"/>
      <c r="AR24" s="706"/>
      <c r="AS24" s="1082"/>
      <c r="AT24" s="763" t="str">
        <f>AU24 &amp; "-" &amp; AW24</f>
        <v>01.01.2020-30.06.2020</v>
      </c>
      <c r="AU24" s="1252" t="s">
        <v>1057</v>
      </c>
      <c r="AV24" s="1224" t="s">
        <v>83</v>
      </c>
      <c r="AW24" s="1252" t="s">
        <v>1058</v>
      </c>
      <c r="AX24" s="1224" t="s">
        <v>83</v>
      </c>
      <c r="AY24" s="677">
        <v>39.81</v>
      </c>
      <c r="AZ24" s="677">
        <v>2227.7399999999998</v>
      </c>
      <c r="BA24" s="757"/>
      <c r="BB24" s="706"/>
      <c r="BC24" s="1082"/>
      <c r="BD24" s="706"/>
      <c r="BE24" s="1082"/>
      <c r="BF24" s="763" t="str">
        <f>BG24 &amp; "-" &amp; BI24</f>
        <v>01.07.2020-31.12.2020</v>
      </c>
      <c r="BG24" s="1252" t="s">
        <v>1059</v>
      </c>
      <c r="BH24" s="1224" t="s">
        <v>83</v>
      </c>
      <c r="BI24" s="1252" t="s">
        <v>1060</v>
      </c>
      <c r="BJ24" s="1224" t="s">
        <v>83</v>
      </c>
      <c r="BK24" s="677">
        <v>39.81</v>
      </c>
      <c r="BL24" s="677">
        <v>2227.7399999999998</v>
      </c>
      <c r="BM24" s="757"/>
      <c r="BN24" s="706"/>
      <c r="BO24" s="1082"/>
      <c r="BP24" s="706"/>
      <c r="BQ24" s="1082"/>
      <c r="BR24" s="763" t="str">
        <f>BS24 &amp; "-" &amp; BU24</f>
        <v>01.01.2021-30.06.2021</v>
      </c>
      <c r="BS24" s="1252" t="s">
        <v>1061</v>
      </c>
      <c r="BT24" s="1224" t="s">
        <v>83</v>
      </c>
      <c r="BU24" s="1252" t="s">
        <v>1062</v>
      </c>
      <c r="BV24" s="1224" t="s">
        <v>83</v>
      </c>
      <c r="BW24" s="677">
        <v>48.43</v>
      </c>
      <c r="BX24" s="677">
        <v>2310.14</v>
      </c>
      <c r="BY24" s="757"/>
      <c r="BZ24" s="706"/>
      <c r="CA24" s="1082"/>
      <c r="CB24" s="706"/>
      <c r="CC24" s="1082"/>
      <c r="CD24" s="763" t="str">
        <f>CE24 &amp; "-" &amp; CG24</f>
        <v>01.07.2021-31.12.2021</v>
      </c>
      <c r="CE24" s="1252" t="s">
        <v>1063</v>
      </c>
      <c r="CF24" s="1224" t="s">
        <v>83</v>
      </c>
      <c r="CG24" s="1252" t="s">
        <v>1064</v>
      </c>
      <c r="CH24" s="1224" t="s">
        <v>83</v>
      </c>
      <c r="CI24" s="677">
        <v>45.29</v>
      </c>
      <c r="CJ24" s="677">
        <v>2303.46</v>
      </c>
      <c r="CK24" s="757"/>
      <c r="CL24" s="706"/>
      <c r="CM24" s="1082"/>
      <c r="CN24" s="706"/>
      <c r="CO24" s="1082"/>
      <c r="CP24" s="763" t="str">
        <f>CQ24 &amp; "-" &amp; CS24</f>
        <v>01.01.2022-30.06.2022</v>
      </c>
      <c r="CQ24" s="1252" t="s">
        <v>1065</v>
      </c>
      <c r="CR24" s="1224" t="s">
        <v>83</v>
      </c>
      <c r="CS24" s="1252" t="s">
        <v>1066</v>
      </c>
      <c r="CT24" s="1224" t="s">
        <v>83</v>
      </c>
      <c r="CU24" s="677">
        <v>45.29</v>
      </c>
      <c r="CV24" s="677">
        <v>2303.46</v>
      </c>
      <c r="CW24" s="757"/>
      <c r="CX24" s="706"/>
      <c r="CY24" s="1082"/>
      <c r="CZ24" s="706"/>
      <c r="DA24" s="1082"/>
      <c r="DB24" s="763" t="str">
        <f>DC24 &amp; "-" &amp; DE24</f>
        <v>01.07.2022-31.12.2022</v>
      </c>
      <c r="DC24" s="1252" t="s">
        <v>1067</v>
      </c>
      <c r="DD24" s="1224" t="s">
        <v>83</v>
      </c>
      <c r="DE24" s="1252" t="s">
        <v>1068</v>
      </c>
      <c r="DF24" s="1224" t="s">
        <v>83</v>
      </c>
      <c r="DG24" s="677">
        <v>45.29</v>
      </c>
      <c r="DH24" s="677">
        <v>2303.46</v>
      </c>
      <c r="DI24" s="757"/>
      <c r="DJ24" s="706"/>
      <c r="DK24" s="1082"/>
      <c r="DL24" s="706"/>
      <c r="DM24" s="1082"/>
      <c r="DN24" s="763" t="str">
        <f>DO24 &amp; "-" &amp; DQ24</f>
        <v>01.01.2023-30.06.2023</v>
      </c>
      <c r="DO24" s="1252" t="s">
        <v>1069</v>
      </c>
      <c r="DP24" s="1224" t="s">
        <v>83</v>
      </c>
      <c r="DQ24" s="1252" t="s">
        <v>1070</v>
      </c>
      <c r="DR24" s="1224" t="s">
        <v>83</v>
      </c>
      <c r="DS24" s="677">
        <v>49.66</v>
      </c>
      <c r="DT24" s="677">
        <v>2456.9</v>
      </c>
      <c r="DU24" s="757"/>
      <c r="DV24" s="706"/>
      <c r="DW24" s="1082"/>
      <c r="DX24" s="706"/>
      <c r="DY24" s="1082"/>
      <c r="DZ24" s="763" t="str">
        <f>EA24 &amp; "-" &amp; EC24</f>
        <v>01.07.2023-31.12.2023</v>
      </c>
      <c r="EA24" s="1252" t="s">
        <v>1071</v>
      </c>
      <c r="EB24" s="1224" t="s">
        <v>83</v>
      </c>
      <c r="EC24" s="1252" t="s">
        <v>1014</v>
      </c>
      <c r="ED24" s="1224" t="s">
        <v>84</v>
      </c>
      <c r="EE24" s="531"/>
      <c r="EF24" s="624" t="s">
        <v>667</v>
      </c>
      <c r="EG24" s="494" t="str">
        <f>strCheckDate(O24:EE24)</f>
        <v/>
      </c>
      <c r="EH24" s="498"/>
      <c r="EI24" s="498" t="str">
        <f>IF(M24="","",M24 )</f>
        <v>горячая вода в системе централизованного теплоснабжения на горячее водоснабжение</v>
      </c>
      <c r="EJ24" s="498"/>
      <c r="EK24" s="498"/>
    </row>
    <row r="25" spans="1:148" ht="14.25" hidden="1" customHeight="1">
      <c r="A25" s="1217"/>
      <c r="B25" s="1217"/>
      <c r="C25" s="1217"/>
      <c r="D25" s="1217"/>
      <c r="E25" s="1217"/>
      <c r="F25" s="1217"/>
      <c r="G25" s="1217"/>
      <c r="H25" s="1044"/>
      <c r="I25" s="1280"/>
      <c r="J25" s="1276"/>
      <c r="K25" s="1040"/>
      <c r="L25" s="594"/>
      <c r="M25" s="640"/>
      <c r="N25" s="640"/>
      <c r="O25" s="556"/>
      <c r="P25" s="488"/>
      <c r="Q25" s="488"/>
      <c r="R25" s="488"/>
      <c r="S25" s="488"/>
      <c r="T25" s="488"/>
      <c r="U25" s="553"/>
      <c r="V25" s="578"/>
      <c r="W25" s="1223"/>
      <c r="X25" s="1224"/>
      <c r="Y25" s="1223"/>
      <c r="Z25" s="1224"/>
      <c r="AA25" s="757"/>
      <c r="AB25" s="706"/>
      <c r="AC25" s="706"/>
      <c r="AD25" s="706"/>
      <c r="AE25" s="706"/>
      <c r="AF25" s="706"/>
      <c r="AG25" s="553"/>
      <c r="AH25" s="763"/>
      <c r="AI25" s="1223"/>
      <c r="AJ25" s="1224"/>
      <c r="AK25" s="1223"/>
      <c r="AL25" s="1224"/>
      <c r="AM25" s="757"/>
      <c r="AN25" s="706"/>
      <c r="AO25" s="706"/>
      <c r="AP25" s="706"/>
      <c r="AQ25" s="706"/>
      <c r="AR25" s="706"/>
      <c r="AS25" s="553"/>
      <c r="AT25" s="763"/>
      <c r="AU25" s="1223"/>
      <c r="AV25" s="1224"/>
      <c r="AW25" s="1223"/>
      <c r="AX25" s="1224"/>
      <c r="AY25" s="757"/>
      <c r="AZ25" s="706"/>
      <c r="BA25" s="706"/>
      <c r="BB25" s="706"/>
      <c r="BC25" s="706"/>
      <c r="BD25" s="706"/>
      <c r="BE25" s="553"/>
      <c r="BF25" s="763"/>
      <c r="BG25" s="1223"/>
      <c r="BH25" s="1224"/>
      <c r="BI25" s="1223"/>
      <c r="BJ25" s="1224"/>
      <c r="BK25" s="757"/>
      <c r="BL25" s="706"/>
      <c r="BM25" s="706"/>
      <c r="BN25" s="706"/>
      <c r="BO25" s="706"/>
      <c r="BP25" s="706"/>
      <c r="BQ25" s="553"/>
      <c r="BR25" s="763"/>
      <c r="BS25" s="1223"/>
      <c r="BT25" s="1224"/>
      <c r="BU25" s="1223"/>
      <c r="BV25" s="1224"/>
      <c r="BW25" s="757"/>
      <c r="BX25" s="706"/>
      <c r="BY25" s="706"/>
      <c r="BZ25" s="706"/>
      <c r="CA25" s="706"/>
      <c r="CB25" s="706"/>
      <c r="CC25" s="553"/>
      <c r="CD25" s="763"/>
      <c r="CE25" s="1223"/>
      <c r="CF25" s="1224"/>
      <c r="CG25" s="1223"/>
      <c r="CH25" s="1224"/>
      <c r="CI25" s="757"/>
      <c r="CJ25" s="706"/>
      <c r="CK25" s="706"/>
      <c r="CL25" s="706"/>
      <c r="CM25" s="706"/>
      <c r="CN25" s="706"/>
      <c r="CO25" s="553"/>
      <c r="CP25" s="763"/>
      <c r="CQ25" s="1223"/>
      <c r="CR25" s="1224"/>
      <c r="CS25" s="1223"/>
      <c r="CT25" s="1224"/>
      <c r="CU25" s="757"/>
      <c r="CV25" s="706"/>
      <c r="CW25" s="706"/>
      <c r="CX25" s="706"/>
      <c r="CY25" s="706"/>
      <c r="CZ25" s="706"/>
      <c r="DA25" s="553"/>
      <c r="DB25" s="763"/>
      <c r="DC25" s="1223"/>
      <c r="DD25" s="1224"/>
      <c r="DE25" s="1223"/>
      <c r="DF25" s="1224"/>
      <c r="DG25" s="757"/>
      <c r="DH25" s="706"/>
      <c r="DI25" s="706"/>
      <c r="DJ25" s="706"/>
      <c r="DK25" s="706"/>
      <c r="DL25" s="706"/>
      <c r="DM25" s="553"/>
      <c r="DN25" s="763"/>
      <c r="DO25" s="1223"/>
      <c r="DP25" s="1224"/>
      <c r="DQ25" s="1223"/>
      <c r="DR25" s="1224"/>
      <c r="DS25" s="757"/>
      <c r="DT25" s="706"/>
      <c r="DU25" s="706"/>
      <c r="DV25" s="706"/>
      <c r="DW25" s="706"/>
      <c r="DX25" s="706"/>
      <c r="DY25" s="553"/>
      <c r="DZ25" s="763"/>
      <c r="EA25" s="1223"/>
      <c r="EB25" s="1224"/>
      <c r="EC25" s="1223"/>
      <c r="ED25" s="1224"/>
      <c r="EE25" s="531"/>
      <c r="EF25" s="1235"/>
      <c r="EJ25" s="498">
        <f ca="1">OFFSET(EJ25,-1,0)</f>
        <v>0</v>
      </c>
    </row>
    <row r="26" spans="1:148" s="470" customFormat="1" ht="15" hidden="1" customHeight="1">
      <c r="A26" s="1217"/>
      <c r="B26" s="1217"/>
      <c r="C26" s="1217"/>
      <c r="D26" s="1217"/>
      <c r="E26" s="1217"/>
      <c r="F26" s="1217"/>
      <c r="G26" s="1217"/>
      <c r="H26" s="1044"/>
      <c r="I26" s="1280"/>
      <c r="J26" s="1276"/>
      <c r="K26" s="1041"/>
      <c r="L26" s="532"/>
      <c r="M26" s="551"/>
      <c r="N26" s="545"/>
      <c r="O26" s="539"/>
      <c r="P26" s="539"/>
      <c r="Q26" s="539"/>
      <c r="R26" s="539"/>
      <c r="S26" s="539"/>
      <c r="T26" s="539"/>
      <c r="U26" s="539"/>
      <c r="V26" s="539"/>
      <c r="W26" s="557"/>
      <c r="X26" s="558"/>
      <c r="Y26" s="557"/>
      <c r="Z26" s="545"/>
      <c r="AA26" s="751"/>
      <c r="AB26" s="751"/>
      <c r="AC26" s="751"/>
      <c r="AD26" s="751"/>
      <c r="AE26" s="751"/>
      <c r="AF26" s="751"/>
      <c r="AG26" s="751"/>
      <c r="AH26" s="751"/>
      <c r="AI26" s="998"/>
      <c r="AJ26" s="999"/>
      <c r="AK26" s="998"/>
      <c r="AL26" s="995"/>
      <c r="AM26" s="751"/>
      <c r="AN26" s="751"/>
      <c r="AO26" s="751"/>
      <c r="AP26" s="751"/>
      <c r="AQ26" s="751"/>
      <c r="AR26" s="751"/>
      <c r="AS26" s="751"/>
      <c r="AT26" s="751"/>
      <c r="AU26" s="998"/>
      <c r="AV26" s="999"/>
      <c r="AW26" s="998"/>
      <c r="AX26" s="995"/>
      <c r="AY26" s="751"/>
      <c r="AZ26" s="751"/>
      <c r="BA26" s="751"/>
      <c r="BB26" s="751"/>
      <c r="BC26" s="751"/>
      <c r="BD26" s="751"/>
      <c r="BE26" s="751"/>
      <c r="BF26" s="751"/>
      <c r="BG26" s="998"/>
      <c r="BH26" s="999"/>
      <c r="BI26" s="998"/>
      <c r="BJ26" s="995"/>
      <c r="BK26" s="751"/>
      <c r="BL26" s="751"/>
      <c r="BM26" s="751"/>
      <c r="BN26" s="751"/>
      <c r="BO26" s="751"/>
      <c r="BP26" s="751"/>
      <c r="BQ26" s="751"/>
      <c r="BR26" s="751"/>
      <c r="BS26" s="998"/>
      <c r="BT26" s="999"/>
      <c r="BU26" s="998"/>
      <c r="BV26" s="995"/>
      <c r="BW26" s="751"/>
      <c r="BX26" s="751"/>
      <c r="BY26" s="751"/>
      <c r="BZ26" s="751"/>
      <c r="CA26" s="751"/>
      <c r="CB26" s="751"/>
      <c r="CC26" s="751"/>
      <c r="CD26" s="751"/>
      <c r="CE26" s="998"/>
      <c r="CF26" s="999"/>
      <c r="CG26" s="998"/>
      <c r="CH26" s="995"/>
      <c r="CI26" s="751"/>
      <c r="CJ26" s="751"/>
      <c r="CK26" s="751"/>
      <c r="CL26" s="751"/>
      <c r="CM26" s="751"/>
      <c r="CN26" s="751"/>
      <c r="CO26" s="751"/>
      <c r="CP26" s="751"/>
      <c r="CQ26" s="998"/>
      <c r="CR26" s="999"/>
      <c r="CS26" s="998"/>
      <c r="CT26" s="995"/>
      <c r="CU26" s="751"/>
      <c r="CV26" s="751"/>
      <c r="CW26" s="751"/>
      <c r="CX26" s="751"/>
      <c r="CY26" s="751"/>
      <c r="CZ26" s="751"/>
      <c r="DA26" s="751"/>
      <c r="DB26" s="751"/>
      <c r="DC26" s="998"/>
      <c r="DD26" s="999"/>
      <c r="DE26" s="998"/>
      <c r="DF26" s="995"/>
      <c r="DG26" s="751"/>
      <c r="DH26" s="751"/>
      <c r="DI26" s="751"/>
      <c r="DJ26" s="751"/>
      <c r="DK26" s="751"/>
      <c r="DL26" s="751"/>
      <c r="DM26" s="751"/>
      <c r="DN26" s="751"/>
      <c r="DO26" s="998"/>
      <c r="DP26" s="999"/>
      <c r="DQ26" s="998"/>
      <c r="DR26" s="995"/>
      <c r="DS26" s="751"/>
      <c r="DT26" s="751"/>
      <c r="DU26" s="751"/>
      <c r="DV26" s="751"/>
      <c r="DW26" s="751"/>
      <c r="DX26" s="751"/>
      <c r="DY26" s="751"/>
      <c r="DZ26" s="751"/>
      <c r="EA26" s="998"/>
      <c r="EB26" s="999"/>
      <c r="EC26" s="998"/>
      <c r="ED26" s="995"/>
      <c r="EE26" s="554"/>
      <c r="EF26" s="1236"/>
      <c r="EG26" s="495"/>
      <c r="EH26" s="495"/>
      <c r="EI26" s="495"/>
      <c r="EJ26" s="495"/>
      <c r="EK26" s="495"/>
    </row>
    <row r="27" spans="1:148" s="470" customFormat="1" ht="15" customHeight="1">
      <c r="A27" s="1217"/>
      <c r="B27" s="1217"/>
      <c r="C27" s="1217"/>
      <c r="D27" s="1217"/>
      <c r="E27" s="1217"/>
      <c r="F27" s="1217"/>
      <c r="G27" s="1044"/>
      <c r="H27" s="1044"/>
      <c r="I27" s="1280"/>
      <c r="J27" s="1042"/>
      <c r="K27" s="1041"/>
      <c r="L27" s="532"/>
      <c r="M27" s="550" t="s">
        <v>25</v>
      </c>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551"/>
      <c r="BC27" s="551"/>
      <c r="BD27" s="551"/>
      <c r="BE27" s="551"/>
      <c r="BF27" s="551"/>
      <c r="BG27" s="551"/>
      <c r="BH27" s="551"/>
      <c r="BI27" s="551"/>
      <c r="BJ27" s="551"/>
      <c r="BK27" s="551"/>
      <c r="BL27" s="551"/>
      <c r="BM27" s="551"/>
      <c r="BN27" s="551"/>
      <c r="BO27" s="551"/>
      <c r="BP27" s="551"/>
      <c r="BQ27" s="551"/>
      <c r="BR27" s="551"/>
      <c r="BS27" s="551"/>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4"/>
      <c r="EG27" s="495"/>
      <c r="EH27" s="495"/>
      <c r="EI27" s="495"/>
      <c r="EJ27" s="495"/>
      <c r="EK27" s="495"/>
    </row>
    <row r="28" spans="1:148" s="1049" customFormat="1" ht="18.75" customHeight="1">
      <c r="A28" s="1217"/>
      <c r="B28" s="1217"/>
      <c r="C28" s="1217"/>
      <c r="D28" s="1217"/>
      <c r="E28" s="1217"/>
      <c r="F28" s="1217">
        <v>2</v>
      </c>
      <c r="G28" s="1067"/>
      <c r="H28" s="1067"/>
      <c r="I28" s="1281" t="s">
        <v>1039</v>
      </c>
      <c r="J28" s="1113"/>
      <c r="L28" s="1117" t="str">
        <f>mergeValue(A28) &amp;"."&amp; mergeValue(B28)&amp;"."&amp; mergeValue(C28)&amp;"."&amp; mergeValue(D28)&amp;"."&amp; mergeValue(F28)</f>
        <v>1.1.1.1.2</v>
      </c>
      <c r="M28" s="549" t="s">
        <v>10</v>
      </c>
      <c r="N28" s="810"/>
      <c r="O28" s="1220" t="s">
        <v>303</v>
      </c>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221"/>
      <c r="AM28" s="1221"/>
      <c r="AN28" s="1221"/>
      <c r="AO28" s="1221"/>
      <c r="AP28" s="1221"/>
      <c r="AQ28" s="1221"/>
      <c r="AR28" s="1221"/>
      <c r="AS28" s="1221"/>
      <c r="AT28" s="1221"/>
      <c r="AU28" s="1221"/>
      <c r="AV28" s="1221"/>
      <c r="AW28" s="1221"/>
      <c r="AX28" s="1221"/>
      <c r="AY28" s="1221"/>
      <c r="AZ28" s="1221"/>
      <c r="BA28" s="1221"/>
      <c r="BB28" s="1221"/>
      <c r="BC28" s="1221"/>
      <c r="BD28" s="1221"/>
      <c r="BE28" s="1221"/>
      <c r="BF28" s="1221"/>
      <c r="BG28" s="1221"/>
      <c r="BH28" s="1221"/>
      <c r="BI28" s="1221"/>
      <c r="BJ28" s="1221"/>
      <c r="BK28" s="1221"/>
      <c r="BL28" s="1221"/>
      <c r="BM28" s="1221"/>
      <c r="BN28" s="1221"/>
      <c r="BO28" s="1221"/>
      <c r="BP28" s="1221"/>
      <c r="BQ28" s="1221"/>
      <c r="BR28" s="1221"/>
      <c r="BS28" s="1221"/>
      <c r="BT28" s="1221"/>
      <c r="BU28" s="1221"/>
      <c r="BV28" s="1221"/>
      <c r="BW28" s="1221"/>
      <c r="BX28" s="1221"/>
      <c r="BY28" s="1221"/>
      <c r="BZ28" s="1221"/>
      <c r="CA28" s="1221"/>
      <c r="CB28" s="1221"/>
      <c r="CC28" s="1221"/>
      <c r="CD28" s="1221"/>
      <c r="CE28" s="1221"/>
      <c r="CF28" s="1221"/>
      <c r="CG28" s="1221"/>
      <c r="CH28" s="1221"/>
      <c r="CI28" s="1221"/>
      <c r="CJ28" s="1221"/>
      <c r="CK28" s="1221"/>
      <c r="CL28" s="1221"/>
      <c r="CM28" s="1221"/>
      <c r="CN28" s="1221"/>
      <c r="CO28" s="1221"/>
      <c r="CP28" s="1221"/>
      <c r="CQ28" s="1221"/>
      <c r="CR28" s="1221"/>
      <c r="CS28" s="1221"/>
      <c r="CT28" s="1221"/>
      <c r="CU28" s="1221"/>
      <c r="CV28" s="1221"/>
      <c r="CW28" s="1221"/>
      <c r="CX28" s="1221"/>
      <c r="CY28" s="1221"/>
      <c r="CZ28" s="1221"/>
      <c r="DA28" s="1221"/>
      <c r="DB28" s="1221"/>
      <c r="DC28" s="1221"/>
      <c r="DD28" s="1221"/>
      <c r="DE28" s="1221"/>
      <c r="DF28" s="1221"/>
      <c r="DG28" s="1221"/>
      <c r="DH28" s="1221"/>
      <c r="DI28" s="1221"/>
      <c r="DJ28" s="1221"/>
      <c r="DK28" s="1221"/>
      <c r="DL28" s="1221"/>
      <c r="DM28" s="1221"/>
      <c r="DN28" s="1221"/>
      <c r="DO28" s="1221"/>
      <c r="DP28" s="1221"/>
      <c r="DQ28" s="1221"/>
      <c r="DR28" s="1221"/>
      <c r="DS28" s="1221"/>
      <c r="DT28" s="1221"/>
      <c r="DU28" s="1221"/>
      <c r="DV28" s="1221"/>
      <c r="DW28" s="1221"/>
      <c r="DX28" s="1221"/>
      <c r="DY28" s="1221"/>
      <c r="DZ28" s="1221"/>
      <c r="EA28" s="1221"/>
      <c r="EB28" s="1221"/>
      <c r="EC28" s="1221"/>
      <c r="ED28" s="1221"/>
      <c r="EE28" s="1222"/>
      <c r="EF28" s="624" t="s">
        <v>634</v>
      </c>
      <c r="EG28" s="1001"/>
      <c r="EH28" s="823" t="str">
        <f>strCheckUnique(EI28:EI32)</f>
        <v/>
      </c>
      <c r="EI28" s="1001"/>
      <c r="EJ28" s="823"/>
      <c r="EK28" s="1001"/>
      <c r="EL28" s="1001"/>
      <c r="EM28" s="1001"/>
      <c r="EN28" s="1001"/>
      <c r="EO28" s="1001"/>
      <c r="EP28" s="1001"/>
      <c r="EQ28" s="1001"/>
      <c r="ER28" s="1001"/>
    </row>
    <row r="29" spans="1:148" s="1049" customFormat="1" ht="135">
      <c r="A29" s="1217"/>
      <c r="B29" s="1217"/>
      <c r="C29" s="1217"/>
      <c r="D29" s="1217"/>
      <c r="E29" s="1217"/>
      <c r="F29" s="1217"/>
      <c r="G29" s="1217">
        <v>1</v>
      </c>
      <c r="H29" s="1067"/>
      <c r="I29" s="1280"/>
      <c r="J29" s="1276"/>
      <c r="K29" s="1056"/>
      <c r="L29" s="1117" t="str">
        <f>mergeValue(A29) &amp;"."&amp; mergeValue(B29)&amp;"."&amp; mergeValue(C29)&amp;"."&amp; mergeValue(D29)&amp;"."&amp; mergeValue(F29)&amp;"."&amp; mergeValue(G29)</f>
        <v>1.1.1.1.2.1</v>
      </c>
      <c r="M29" s="1057" t="s">
        <v>649</v>
      </c>
      <c r="N29" s="640"/>
      <c r="O29" s="677">
        <f>Component_comp</f>
        <v>32.5</v>
      </c>
      <c r="P29" s="677">
        <v>1457.12</v>
      </c>
      <c r="Q29" s="757"/>
      <c r="R29" s="706"/>
      <c r="S29" s="1082"/>
      <c r="T29" s="706"/>
      <c r="U29" s="1082"/>
      <c r="V29" s="763" t="str">
        <f>W29 &amp; "-" &amp; Y29</f>
        <v>01.01.2019-30.06.2019</v>
      </c>
      <c r="W29" s="1252" t="s">
        <v>1013</v>
      </c>
      <c r="X29" s="1224" t="s">
        <v>83</v>
      </c>
      <c r="Y29" s="1252" t="s">
        <v>1054</v>
      </c>
      <c r="Z29" s="1224" t="s">
        <v>83</v>
      </c>
      <c r="AA29" s="677">
        <v>38.82</v>
      </c>
      <c r="AB29" s="677">
        <v>1524.1</v>
      </c>
      <c r="AC29" s="757"/>
      <c r="AD29" s="706"/>
      <c r="AE29" s="1082"/>
      <c r="AF29" s="706"/>
      <c r="AG29" s="1082"/>
      <c r="AH29" s="763" t="str">
        <f>AI29 &amp; "-" &amp; AK29</f>
        <v>01.07.2019-31.12.2019</v>
      </c>
      <c r="AI29" s="1252" t="s">
        <v>1055</v>
      </c>
      <c r="AJ29" s="1224" t="s">
        <v>83</v>
      </c>
      <c r="AK29" s="1252" t="s">
        <v>1056</v>
      </c>
      <c r="AL29" s="1224" t="s">
        <v>83</v>
      </c>
      <c r="AM29" s="677">
        <v>39.81</v>
      </c>
      <c r="AN29" s="677">
        <v>1553.18</v>
      </c>
      <c r="AO29" s="757"/>
      <c r="AP29" s="706"/>
      <c r="AQ29" s="1082"/>
      <c r="AR29" s="706"/>
      <c r="AS29" s="1082"/>
      <c r="AT29" s="763" t="str">
        <f>AU29 &amp; "-" &amp; AW29</f>
        <v>01.01.2020-30.06.2020</v>
      </c>
      <c r="AU29" s="1252" t="s">
        <v>1057</v>
      </c>
      <c r="AV29" s="1224" t="s">
        <v>83</v>
      </c>
      <c r="AW29" s="1252" t="s">
        <v>1058</v>
      </c>
      <c r="AX29" s="1224" t="s">
        <v>83</v>
      </c>
      <c r="AY29" s="677">
        <v>39.81</v>
      </c>
      <c r="AZ29" s="677">
        <v>1553.18</v>
      </c>
      <c r="BA29" s="757"/>
      <c r="BB29" s="706"/>
      <c r="BC29" s="1082"/>
      <c r="BD29" s="706"/>
      <c r="BE29" s="1082"/>
      <c r="BF29" s="763" t="str">
        <f>BG29 &amp; "-" &amp; BI29</f>
        <v>01.07.2020-31.12.2020</v>
      </c>
      <c r="BG29" s="1252" t="s">
        <v>1059</v>
      </c>
      <c r="BH29" s="1224" t="s">
        <v>83</v>
      </c>
      <c r="BI29" s="1252" t="s">
        <v>1060</v>
      </c>
      <c r="BJ29" s="1224" t="s">
        <v>83</v>
      </c>
      <c r="BK29" s="677">
        <v>39.81</v>
      </c>
      <c r="BL29" s="677">
        <v>1553.18</v>
      </c>
      <c r="BM29" s="757"/>
      <c r="BN29" s="706"/>
      <c r="BO29" s="1082"/>
      <c r="BP29" s="706"/>
      <c r="BQ29" s="1082"/>
      <c r="BR29" s="763" t="str">
        <f>BS29 &amp; "-" &amp; BU29</f>
        <v>01.01.2021-30.06.2021</v>
      </c>
      <c r="BS29" s="1252" t="s">
        <v>1061</v>
      </c>
      <c r="BT29" s="1224" t="s">
        <v>83</v>
      </c>
      <c r="BU29" s="1252" t="s">
        <v>1062</v>
      </c>
      <c r="BV29" s="1224" t="s">
        <v>83</v>
      </c>
      <c r="BW29" s="677">
        <v>48.43</v>
      </c>
      <c r="BX29" s="677">
        <v>1642.77</v>
      </c>
      <c r="BY29" s="757"/>
      <c r="BZ29" s="706"/>
      <c r="CA29" s="1082"/>
      <c r="CB29" s="706"/>
      <c r="CC29" s="1082"/>
      <c r="CD29" s="763" t="str">
        <f>CE29 &amp; "-" &amp; CG29</f>
        <v>01.07.2021-31.12.2021</v>
      </c>
      <c r="CE29" s="1252" t="s">
        <v>1063</v>
      </c>
      <c r="CF29" s="1224" t="s">
        <v>83</v>
      </c>
      <c r="CG29" s="1252" t="s">
        <v>1064</v>
      </c>
      <c r="CH29" s="1224" t="s">
        <v>83</v>
      </c>
      <c r="CI29" s="677">
        <v>45.29</v>
      </c>
      <c r="CJ29" s="677">
        <v>1613.14</v>
      </c>
      <c r="CK29" s="757"/>
      <c r="CL29" s="706"/>
      <c r="CM29" s="1082"/>
      <c r="CN29" s="706"/>
      <c r="CO29" s="1082"/>
      <c r="CP29" s="763" t="str">
        <f>CQ29 &amp; "-" &amp; CS29</f>
        <v>01.01.2022-30.06.2022</v>
      </c>
      <c r="CQ29" s="1252" t="s">
        <v>1065</v>
      </c>
      <c r="CR29" s="1224" t="s">
        <v>83</v>
      </c>
      <c r="CS29" s="1252" t="s">
        <v>1066</v>
      </c>
      <c r="CT29" s="1224" t="s">
        <v>83</v>
      </c>
      <c r="CU29" s="677">
        <v>45.29</v>
      </c>
      <c r="CV29" s="677">
        <v>1613.14</v>
      </c>
      <c r="CW29" s="757"/>
      <c r="CX29" s="706"/>
      <c r="CY29" s="1082"/>
      <c r="CZ29" s="706"/>
      <c r="DA29" s="1082"/>
      <c r="DB29" s="763" t="str">
        <f>DC29 &amp; "-" &amp; DE29</f>
        <v>01.07.2022-31.12.2022</v>
      </c>
      <c r="DC29" s="1252" t="s">
        <v>1067</v>
      </c>
      <c r="DD29" s="1224" t="s">
        <v>83</v>
      </c>
      <c r="DE29" s="1252" t="s">
        <v>1068</v>
      </c>
      <c r="DF29" s="1224" t="s">
        <v>83</v>
      </c>
      <c r="DG29" s="677">
        <v>45.29</v>
      </c>
      <c r="DH29" s="677">
        <v>1613.14</v>
      </c>
      <c r="DI29" s="757"/>
      <c r="DJ29" s="706"/>
      <c r="DK29" s="1082"/>
      <c r="DL29" s="706"/>
      <c r="DM29" s="1082"/>
      <c r="DN29" s="763" t="str">
        <f>DO29 &amp; "-" &amp; DQ29</f>
        <v>01.01.2023-30.06.2023</v>
      </c>
      <c r="DO29" s="1252" t="s">
        <v>1069</v>
      </c>
      <c r="DP29" s="1224" t="s">
        <v>83</v>
      </c>
      <c r="DQ29" s="1252" t="s">
        <v>1070</v>
      </c>
      <c r="DR29" s="1224" t="s">
        <v>83</v>
      </c>
      <c r="DS29" s="677">
        <v>49.66</v>
      </c>
      <c r="DT29" s="677">
        <v>1761.41</v>
      </c>
      <c r="DU29" s="757"/>
      <c r="DV29" s="706"/>
      <c r="DW29" s="1082"/>
      <c r="DX29" s="706"/>
      <c r="DY29" s="1082"/>
      <c r="DZ29" s="763" t="str">
        <f>EA29 &amp; "-" &amp; EC29</f>
        <v>01.07.2023-31.12.2023</v>
      </c>
      <c r="EA29" s="1252" t="s">
        <v>1071</v>
      </c>
      <c r="EB29" s="1224" t="s">
        <v>83</v>
      </c>
      <c r="EC29" s="1252" t="s">
        <v>1014</v>
      </c>
      <c r="ED29" s="1224" t="s">
        <v>84</v>
      </c>
      <c r="EE29" s="531"/>
      <c r="EF29" s="624" t="s">
        <v>667</v>
      </c>
      <c r="EG29" s="1001" t="str">
        <f>strCheckDate(O29:EE29)</f>
        <v/>
      </c>
      <c r="EH29" s="823"/>
      <c r="EI29" s="823" t="str">
        <f>IF(M29="","",M29 )</f>
        <v>горячая вода в системе централизованного теплоснабжения на горячее водоснабжение</v>
      </c>
      <c r="EJ29" s="823"/>
      <c r="EK29" s="823"/>
      <c r="EL29" s="823"/>
      <c r="EM29" s="1001"/>
      <c r="EN29" s="1001"/>
      <c r="EO29" s="1001"/>
      <c r="EP29" s="1001"/>
      <c r="EQ29" s="1001"/>
      <c r="ER29" s="1001"/>
    </row>
    <row r="30" spans="1:148" s="1049" customFormat="1" ht="0.2" customHeight="1">
      <c r="A30" s="1217"/>
      <c r="B30" s="1217"/>
      <c r="C30" s="1217"/>
      <c r="D30" s="1217"/>
      <c r="E30" s="1217"/>
      <c r="F30" s="1217"/>
      <c r="G30" s="1217"/>
      <c r="H30" s="1067"/>
      <c r="I30" s="1280"/>
      <c r="J30" s="1276"/>
      <c r="K30" s="1056"/>
      <c r="L30" s="794"/>
      <c r="M30" s="640"/>
      <c r="N30" s="640"/>
      <c r="O30" s="757"/>
      <c r="P30" s="706"/>
      <c r="Q30" s="706"/>
      <c r="R30" s="706"/>
      <c r="S30" s="706"/>
      <c r="T30" s="706"/>
      <c r="U30" s="553"/>
      <c r="V30" s="763"/>
      <c r="W30" s="1223"/>
      <c r="X30" s="1224"/>
      <c r="Y30" s="1223"/>
      <c r="Z30" s="1224"/>
      <c r="AA30" s="757"/>
      <c r="AB30" s="706"/>
      <c r="AC30" s="706"/>
      <c r="AD30" s="706"/>
      <c r="AE30" s="706"/>
      <c r="AF30" s="706"/>
      <c r="AG30" s="553"/>
      <c r="AH30" s="763"/>
      <c r="AI30" s="1223"/>
      <c r="AJ30" s="1224"/>
      <c r="AK30" s="1223"/>
      <c r="AL30" s="1224"/>
      <c r="AM30" s="757"/>
      <c r="AN30" s="706"/>
      <c r="AO30" s="706"/>
      <c r="AP30" s="706"/>
      <c r="AQ30" s="706"/>
      <c r="AR30" s="706"/>
      <c r="AS30" s="553"/>
      <c r="AT30" s="763"/>
      <c r="AU30" s="1223"/>
      <c r="AV30" s="1224"/>
      <c r="AW30" s="1223"/>
      <c r="AX30" s="1224"/>
      <c r="AY30" s="757"/>
      <c r="AZ30" s="706"/>
      <c r="BA30" s="706"/>
      <c r="BB30" s="706"/>
      <c r="BC30" s="706"/>
      <c r="BD30" s="706"/>
      <c r="BE30" s="553"/>
      <c r="BF30" s="763"/>
      <c r="BG30" s="1223"/>
      <c r="BH30" s="1224"/>
      <c r="BI30" s="1223"/>
      <c r="BJ30" s="1224"/>
      <c r="BK30" s="757"/>
      <c r="BL30" s="706"/>
      <c r="BM30" s="706"/>
      <c r="BN30" s="706"/>
      <c r="BO30" s="706"/>
      <c r="BP30" s="706"/>
      <c r="BQ30" s="553"/>
      <c r="BR30" s="763"/>
      <c r="BS30" s="1223"/>
      <c r="BT30" s="1224"/>
      <c r="BU30" s="1223"/>
      <c r="BV30" s="1224"/>
      <c r="BW30" s="757"/>
      <c r="BX30" s="706"/>
      <c r="BY30" s="706"/>
      <c r="BZ30" s="706"/>
      <c r="CA30" s="706"/>
      <c r="CB30" s="706"/>
      <c r="CC30" s="553"/>
      <c r="CD30" s="763"/>
      <c r="CE30" s="1223"/>
      <c r="CF30" s="1224"/>
      <c r="CG30" s="1223"/>
      <c r="CH30" s="1224"/>
      <c r="CI30" s="757"/>
      <c r="CJ30" s="706"/>
      <c r="CK30" s="706"/>
      <c r="CL30" s="706"/>
      <c r="CM30" s="706"/>
      <c r="CN30" s="706"/>
      <c r="CO30" s="553"/>
      <c r="CP30" s="763"/>
      <c r="CQ30" s="1223"/>
      <c r="CR30" s="1224"/>
      <c r="CS30" s="1223"/>
      <c r="CT30" s="1224"/>
      <c r="CU30" s="757"/>
      <c r="CV30" s="706"/>
      <c r="CW30" s="706"/>
      <c r="CX30" s="706"/>
      <c r="CY30" s="706"/>
      <c r="CZ30" s="706"/>
      <c r="DA30" s="553"/>
      <c r="DB30" s="763"/>
      <c r="DC30" s="1223"/>
      <c r="DD30" s="1224"/>
      <c r="DE30" s="1223"/>
      <c r="DF30" s="1224"/>
      <c r="DG30" s="757"/>
      <c r="DH30" s="706"/>
      <c r="DI30" s="706"/>
      <c r="DJ30" s="706"/>
      <c r="DK30" s="706"/>
      <c r="DL30" s="706"/>
      <c r="DM30" s="553"/>
      <c r="DN30" s="763"/>
      <c r="DO30" s="1223"/>
      <c r="DP30" s="1224"/>
      <c r="DQ30" s="1223"/>
      <c r="DR30" s="1224"/>
      <c r="DS30" s="757"/>
      <c r="DT30" s="706"/>
      <c r="DU30" s="706"/>
      <c r="DV30" s="706"/>
      <c r="DW30" s="706"/>
      <c r="DX30" s="706"/>
      <c r="DY30" s="553"/>
      <c r="DZ30" s="763"/>
      <c r="EA30" s="1223"/>
      <c r="EB30" s="1224"/>
      <c r="EC30" s="1223"/>
      <c r="ED30" s="1224"/>
      <c r="EE30" s="531"/>
      <c r="EF30" s="1216"/>
      <c r="EG30" s="1001"/>
      <c r="EH30" s="1001"/>
      <c r="EI30" s="1001"/>
      <c r="EJ30" s="823">
        <f ca="1">OFFSET(EJ30,-1,0)</f>
        <v>0</v>
      </c>
      <c r="EK30" s="1001"/>
      <c r="EL30" s="1001"/>
      <c r="EM30" s="1001"/>
      <c r="EN30" s="1001"/>
      <c r="EO30" s="1001"/>
      <c r="EP30" s="1001"/>
      <c r="EQ30" s="1001"/>
      <c r="ER30" s="1001"/>
    </row>
    <row r="31" spans="1:148" s="1048" customFormat="1" ht="15" hidden="1" customHeight="1">
      <c r="A31" s="1217"/>
      <c r="B31" s="1217"/>
      <c r="C31" s="1217"/>
      <c r="D31" s="1217"/>
      <c r="E31" s="1217"/>
      <c r="F31" s="1217"/>
      <c r="G31" s="1217"/>
      <c r="H31" s="1067"/>
      <c r="I31" s="1280"/>
      <c r="J31" s="1276"/>
      <c r="K31" s="1058"/>
      <c r="L31" s="682"/>
      <c r="M31" s="551"/>
      <c r="N31" s="995"/>
      <c r="O31" s="751"/>
      <c r="P31" s="751"/>
      <c r="Q31" s="751"/>
      <c r="R31" s="751"/>
      <c r="S31" s="751"/>
      <c r="T31" s="751"/>
      <c r="U31" s="751"/>
      <c r="V31" s="751"/>
      <c r="W31" s="998"/>
      <c r="X31" s="999"/>
      <c r="Y31" s="998"/>
      <c r="Z31" s="995"/>
      <c r="AA31" s="751"/>
      <c r="AB31" s="751"/>
      <c r="AC31" s="751"/>
      <c r="AD31" s="751"/>
      <c r="AE31" s="751"/>
      <c r="AF31" s="751"/>
      <c r="AG31" s="751"/>
      <c r="AH31" s="751"/>
      <c r="AI31" s="998"/>
      <c r="AJ31" s="999"/>
      <c r="AK31" s="998"/>
      <c r="AL31" s="995"/>
      <c r="AM31" s="751"/>
      <c r="AN31" s="751"/>
      <c r="AO31" s="751"/>
      <c r="AP31" s="751"/>
      <c r="AQ31" s="751"/>
      <c r="AR31" s="751"/>
      <c r="AS31" s="751"/>
      <c r="AT31" s="751"/>
      <c r="AU31" s="998"/>
      <c r="AV31" s="999"/>
      <c r="AW31" s="998"/>
      <c r="AX31" s="995"/>
      <c r="AY31" s="751"/>
      <c r="AZ31" s="751"/>
      <c r="BA31" s="751"/>
      <c r="BB31" s="751"/>
      <c r="BC31" s="751"/>
      <c r="BD31" s="751"/>
      <c r="BE31" s="751"/>
      <c r="BF31" s="751"/>
      <c r="BG31" s="998"/>
      <c r="BH31" s="999"/>
      <c r="BI31" s="998"/>
      <c r="BJ31" s="995"/>
      <c r="BK31" s="751"/>
      <c r="BL31" s="751"/>
      <c r="BM31" s="751"/>
      <c r="BN31" s="751"/>
      <c r="BO31" s="751"/>
      <c r="BP31" s="751"/>
      <c r="BQ31" s="751"/>
      <c r="BR31" s="751"/>
      <c r="BS31" s="998"/>
      <c r="BT31" s="999"/>
      <c r="BU31" s="998"/>
      <c r="BV31" s="995"/>
      <c r="BW31" s="751"/>
      <c r="BX31" s="751"/>
      <c r="BY31" s="751"/>
      <c r="BZ31" s="751"/>
      <c r="CA31" s="751"/>
      <c r="CB31" s="751"/>
      <c r="CC31" s="751"/>
      <c r="CD31" s="751"/>
      <c r="CE31" s="998"/>
      <c r="CF31" s="999"/>
      <c r="CG31" s="998"/>
      <c r="CH31" s="995"/>
      <c r="CI31" s="751"/>
      <c r="CJ31" s="751"/>
      <c r="CK31" s="751"/>
      <c r="CL31" s="751"/>
      <c r="CM31" s="751"/>
      <c r="CN31" s="751"/>
      <c r="CO31" s="751"/>
      <c r="CP31" s="751"/>
      <c r="CQ31" s="998"/>
      <c r="CR31" s="999"/>
      <c r="CS31" s="998"/>
      <c r="CT31" s="995"/>
      <c r="CU31" s="751"/>
      <c r="CV31" s="751"/>
      <c r="CW31" s="751"/>
      <c r="CX31" s="751"/>
      <c r="CY31" s="751"/>
      <c r="CZ31" s="751"/>
      <c r="DA31" s="751"/>
      <c r="DB31" s="751"/>
      <c r="DC31" s="998"/>
      <c r="DD31" s="999"/>
      <c r="DE31" s="998"/>
      <c r="DF31" s="995"/>
      <c r="DG31" s="751"/>
      <c r="DH31" s="751"/>
      <c r="DI31" s="751"/>
      <c r="DJ31" s="751"/>
      <c r="DK31" s="751"/>
      <c r="DL31" s="751"/>
      <c r="DM31" s="751"/>
      <c r="DN31" s="751"/>
      <c r="DO31" s="998"/>
      <c r="DP31" s="999"/>
      <c r="DQ31" s="998"/>
      <c r="DR31" s="995"/>
      <c r="DS31" s="751"/>
      <c r="DT31" s="751"/>
      <c r="DU31" s="751"/>
      <c r="DV31" s="751"/>
      <c r="DW31" s="751"/>
      <c r="DX31" s="751"/>
      <c r="DY31" s="751"/>
      <c r="DZ31" s="751"/>
      <c r="EA31" s="998"/>
      <c r="EB31" s="999"/>
      <c r="EC31" s="998"/>
      <c r="ED31" s="995"/>
      <c r="EE31" s="756"/>
      <c r="EF31" s="1216"/>
      <c r="EG31" s="1065"/>
      <c r="EH31" s="1065"/>
      <c r="EI31" s="1065"/>
      <c r="EJ31" s="1065"/>
      <c r="EK31" s="1065"/>
      <c r="EL31" s="1065"/>
      <c r="EM31" s="1065"/>
      <c r="EN31" s="1065"/>
      <c r="EO31" s="1065"/>
      <c r="EP31" s="1065"/>
      <c r="EQ31" s="1065"/>
      <c r="ER31" s="1065"/>
    </row>
    <row r="32" spans="1:148" s="1048" customFormat="1" ht="15" customHeight="1">
      <c r="A32" s="1217"/>
      <c r="B32" s="1217"/>
      <c r="C32" s="1217"/>
      <c r="D32" s="1217"/>
      <c r="E32" s="1217"/>
      <c r="F32" s="1217"/>
      <c r="G32" s="1067"/>
      <c r="H32" s="1067"/>
      <c r="I32" s="1280"/>
      <c r="J32" s="1064"/>
      <c r="K32" s="1058"/>
      <c r="L32" s="682"/>
      <c r="M32" s="550" t="s">
        <v>25</v>
      </c>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756"/>
      <c r="EG32" s="1065"/>
      <c r="EH32" s="1065"/>
      <c r="EI32" s="1065"/>
      <c r="EJ32" s="1065"/>
      <c r="EK32" s="1065"/>
      <c r="EL32" s="1065"/>
      <c r="EM32" s="1065"/>
      <c r="EN32" s="1065"/>
      <c r="EO32" s="1065"/>
      <c r="EP32" s="1065"/>
      <c r="EQ32" s="1065"/>
      <c r="ER32" s="1065"/>
    </row>
    <row r="33" spans="1:148" s="1049" customFormat="1" ht="18" customHeight="1">
      <c r="A33" s="1217"/>
      <c r="B33" s="1217"/>
      <c r="C33" s="1217"/>
      <c r="D33" s="1217"/>
      <c r="E33" s="1217"/>
      <c r="F33" s="1217">
        <v>3</v>
      </c>
      <c r="G33" s="1067"/>
      <c r="H33" s="1067"/>
      <c r="I33" s="1281" t="s">
        <v>1039</v>
      </c>
      <c r="J33" s="1113"/>
      <c r="L33" s="1117" t="str">
        <f>mergeValue(A33) &amp;"."&amp; mergeValue(B33)&amp;"."&amp; mergeValue(C33)&amp;"."&amp; mergeValue(D33)&amp;"."&amp; mergeValue(F33)</f>
        <v>1.1.1.1.3</v>
      </c>
      <c r="M33" s="549" t="s">
        <v>10</v>
      </c>
      <c r="N33" s="810"/>
      <c r="O33" s="1220" t="s">
        <v>1136</v>
      </c>
      <c r="P33" s="1221"/>
      <c r="Q33" s="1221"/>
      <c r="R33" s="1221"/>
      <c r="S33" s="1221"/>
      <c r="T33" s="1221"/>
      <c r="U33" s="1221"/>
      <c r="V33" s="1221"/>
      <c r="W33" s="1221"/>
      <c r="X33" s="1221"/>
      <c r="Y33" s="1221"/>
      <c r="Z33" s="1221"/>
      <c r="AA33" s="1221"/>
      <c r="AB33" s="1221"/>
      <c r="AC33" s="1221"/>
      <c r="AD33" s="1221"/>
      <c r="AE33" s="1221"/>
      <c r="AF33" s="1221"/>
      <c r="AG33" s="1221"/>
      <c r="AH33" s="1221"/>
      <c r="AI33" s="1221"/>
      <c r="AJ33" s="1221"/>
      <c r="AK33" s="1221"/>
      <c r="AL33" s="1221"/>
      <c r="AM33" s="1221"/>
      <c r="AN33" s="1221"/>
      <c r="AO33" s="1221"/>
      <c r="AP33" s="1221"/>
      <c r="AQ33" s="1221"/>
      <c r="AR33" s="1221"/>
      <c r="AS33" s="1221"/>
      <c r="AT33" s="1221"/>
      <c r="AU33" s="1221"/>
      <c r="AV33" s="1221"/>
      <c r="AW33" s="1221"/>
      <c r="AX33" s="1221"/>
      <c r="AY33" s="1221"/>
      <c r="AZ33" s="1221"/>
      <c r="BA33" s="1221"/>
      <c r="BB33" s="1221"/>
      <c r="BC33" s="1221"/>
      <c r="BD33" s="1221"/>
      <c r="BE33" s="1221"/>
      <c r="BF33" s="1221"/>
      <c r="BG33" s="1221"/>
      <c r="BH33" s="1221"/>
      <c r="BI33" s="1221"/>
      <c r="BJ33" s="1221"/>
      <c r="BK33" s="1221"/>
      <c r="BL33" s="1221"/>
      <c r="BM33" s="1221"/>
      <c r="BN33" s="1221"/>
      <c r="BO33" s="1221"/>
      <c r="BP33" s="1221"/>
      <c r="BQ33" s="1221"/>
      <c r="BR33" s="1221"/>
      <c r="BS33" s="1221"/>
      <c r="BT33" s="1221"/>
      <c r="BU33" s="1221"/>
      <c r="BV33" s="1221"/>
      <c r="BW33" s="1221"/>
      <c r="BX33" s="1221"/>
      <c r="BY33" s="1221"/>
      <c r="BZ33" s="1221"/>
      <c r="CA33" s="1221"/>
      <c r="CB33" s="1221"/>
      <c r="CC33" s="1221"/>
      <c r="CD33" s="1221"/>
      <c r="CE33" s="1221"/>
      <c r="CF33" s="1221"/>
      <c r="CG33" s="1221"/>
      <c r="CH33" s="1221"/>
      <c r="CI33" s="1221"/>
      <c r="CJ33" s="1221"/>
      <c r="CK33" s="1221"/>
      <c r="CL33" s="1221"/>
      <c r="CM33" s="1221"/>
      <c r="CN33" s="1221"/>
      <c r="CO33" s="1221"/>
      <c r="CP33" s="1221"/>
      <c r="CQ33" s="1221"/>
      <c r="CR33" s="1221"/>
      <c r="CS33" s="1221"/>
      <c r="CT33" s="1221"/>
      <c r="CU33" s="1221"/>
      <c r="CV33" s="1221"/>
      <c r="CW33" s="1221"/>
      <c r="CX33" s="1221"/>
      <c r="CY33" s="1221"/>
      <c r="CZ33" s="1221"/>
      <c r="DA33" s="1221"/>
      <c r="DB33" s="1221"/>
      <c r="DC33" s="1221"/>
      <c r="DD33" s="1221"/>
      <c r="DE33" s="1221"/>
      <c r="DF33" s="1221"/>
      <c r="DG33" s="1221"/>
      <c r="DH33" s="1221"/>
      <c r="DI33" s="1221"/>
      <c r="DJ33" s="1221"/>
      <c r="DK33" s="1221"/>
      <c r="DL33" s="1221"/>
      <c r="DM33" s="1221"/>
      <c r="DN33" s="1221"/>
      <c r="DO33" s="1221"/>
      <c r="DP33" s="1221"/>
      <c r="DQ33" s="1221"/>
      <c r="DR33" s="1221"/>
      <c r="DS33" s="1221"/>
      <c r="DT33" s="1221"/>
      <c r="DU33" s="1221"/>
      <c r="DV33" s="1221"/>
      <c r="DW33" s="1221"/>
      <c r="DX33" s="1221"/>
      <c r="DY33" s="1221"/>
      <c r="DZ33" s="1221"/>
      <c r="EA33" s="1221"/>
      <c r="EB33" s="1221"/>
      <c r="EC33" s="1221"/>
      <c r="ED33" s="1221"/>
      <c r="EE33" s="1222"/>
      <c r="EF33" s="624" t="s">
        <v>634</v>
      </c>
      <c r="EG33" s="1001"/>
      <c r="EH33" s="823" t="str">
        <f>strCheckUnique(EI33:EI37)</f>
        <v/>
      </c>
      <c r="EI33" s="1001"/>
      <c r="EJ33" s="823"/>
      <c r="EK33" s="1001"/>
      <c r="EL33" s="1001"/>
      <c r="EM33" s="1001"/>
      <c r="EN33" s="1001"/>
      <c r="EO33" s="1001"/>
      <c r="EP33" s="1001"/>
      <c r="EQ33" s="1001"/>
      <c r="ER33" s="1001"/>
    </row>
    <row r="34" spans="1:148" s="1049" customFormat="1" ht="135">
      <c r="A34" s="1217"/>
      <c r="B34" s="1217"/>
      <c r="C34" s="1217"/>
      <c r="D34" s="1217"/>
      <c r="E34" s="1217"/>
      <c r="F34" s="1217"/>
      <c r="G34" s="1217">
        <v>1</v>
      </c>
      <c r="H34" s="1067"/>
      <c r="I34" s="1280"/>
      <c r="J34" s="1276"/>
      <c r="K34" s="1056"/>
      <c r="L34" s="1117" t="str">
        <f>mergeValue(A34) &amp;"."&amp; mergeValue(B34)&amp;"."&amp; mergeValue(C34)&amp;"."&amp; mergeValue(D34)&amp;"."&amp; mergeValue(F34)&amp;"."&amp; mergeValue(G34)</f>
        <v>1.1.1.1.3.1</v>
      </c>
      <c r="M34" s="1057" t="s">
        <v>649</v>
      </c>
      <c r="N34" s="640"/>
      <c r="O34" s="677">
        <v>0</v>
      </c>
      <c r="P34" s="677">
        <v>2629.37</v>
      </c>
      <c r="Q34" s="757"/>
      <c r="R34" s="706"/>
      <c r="S34" s="1082"/>
      <c r="T34" s="706"/>
      <c r="U34" s="1082"/>
      <c r="V34" s="763" t="str">
        <f>W34 &amp; "-" &amp; Y34</f>
        <v>01.01.2019-30.06.2019</v>
      </c>
      <c r="W34" s="1252" t="s">
        <v>1013</v>
      </c>
      <c r="X34" s="1224" t="s">
        <v>83</v>
      </c>
      <c r="Y34" s="1252" t="s">
        <v>1054</v>
      </c>
      <c r="Z34" s="1224" t="s">
        <v>83</v>
      </c>
      <c r="AA34" s="677">
        <v>0</v>
      </c>
      <c r="AB34" s="677">
        <v>2840.61</v>
      </c>
      <c r="AC34" s="757"/>
      <c r="AD34" s="706"/>
      <c r="AE34" s="1082"/>
      <c r="AF34" s="706"/>
      <c r="AG34" s="1082"/>
      <c r="AH34" s="763" t="str">
        <f>AI34 &amp; "-" &amp; AK34</f>
        <v>01.07.2019-31.12.2019</v>
      </c>
      <c r="AI34" s="1252" t="s">
        <v>1055</v>
      </c>
      <c r="AJ34" s="1224" t="s">
        <v>83</v>
      </c>
      <c r="AK34" s="1252" t="s">
        <v>1056</v>
      </c>
      <c r="AL34" s="1224" t="s">
        <v>83</v>
      </c>
      <c r="AM34" s="677">
        <v>0</v>
      </c>
      <c r="AN34" s="677">
        <v>2833.43</v>
      </c>
      <c r="AO34" s="757"/>
      <c r="AP34" s="706"/>
      <c r="AQ34" s="1082"/>
      <c r="AR34" s="706"/>
      <c r="AS34" s="1082"/>
      <c r="AT34" s="763" t="str">
        <f>AU34 &amp; "-" &amp; AW34</f>
        <v>01.01.2020-30.06.2020</v>
      </c>
      <c r="AU34" s="1252" t="s">
        <v>1057</v>
      </c>
      <c r="AV34" s="1224" t="s">
        <v>83</v>
      </c>
      <c r="AW34" s="1252" t="s">
        <v>1058</v>
      </c>
      <c r="AX34" s="1224" t="s">
        <v>83</v>
      </c>
      <c r="AY34" s="677">
        <v>0</v>
      </c>
      <c r="AZ34" s="677">
        <v>2851.45</v>
      </c>
      <c r="BA34" s="757"/>
      <c r="BB34" s="706"/>
      <c r="BC34" s="1082"/>
      <c r="BD34" s="706"/>
      <c r="BE34" s="1082"/>
      <c r="BF34" s="763" t="str">
        <f>BG34 &amp; "-" &amp; BI34</f>
        <v>01.07.2020-31.12.2020</v>
      </c>
      <c r="BG34" s="1252" t="s">
        <v>1059</v>
      </c>
      <c r="BH34" s="1224" t="s">
        <v>83</v>
      </c>
      <c r="BI34" s="1252" t="s">
        <v>1060</v>
      </c>
      <c r="BJ34" s="1224" t="s">
        <v>83</v>
      </c>
      <c r="BK34" s="677">
        <v>0</v>
      </c>
      <c r="BL34" s="677">
        <v>2851.45</v>
      </c>
      <c r="BM34" s="757"/>
      <c r="BN34" s="706"/>
      <c r="BO34" s="1082"/>
      <c r="BP34" s="706"/>
      <c r="BQ34" s="1082"/>
      <c r="BR34" s="763" t="str">
        <f>BS34 &amp; "-" &amp; BU34</f>
        <v>01.01.2021-30.06.2021</v>
      </c>
      <c r="BS34" s="1252" t="s">
        <v>1061</v>
      </c>
      <c r="BT34" s="1224" t="s">
        <v>83</v>
      </c>
      <c r="BU34" s="1252" t="s">
        <v>1062</v>
      </c>
      <c r="BV34" s="1224" t="s">
        <v>83</v>
      </c>
      <c r="BW34" s="677">
        <v>0</v>
      </c>
      <c r="BX34" s="677">
        <v>2957.46</v>
      </c>
      <c r="BY34" s="757"/>
      <c r="BZ34" s="706"/>
      <c r="CA34" s="1082"/>
      <c r="CB34" s="706"/>
      <c r="CC34" s="1082"/>
      <c r="CD34" s="763" t="str">
        <f>CE34 &amp; "-" &amp; CG34</f>
        <v>01.07.2021-31.12.2021</v>
      </c>
      <c r="CE34" s="1252" t="s">
        <v>1063</v>
      </c>
      <c r="CF34" s="1224" t="s">
        <v>83</v>
      </c>
      <c r="CG34" s="1252" t="s">
        <v>1064</v>
      </c>
      <c r="CH34" s="1224" t="s">
        <v>83</v>
      </c>
      <c r="CI34" s="677">
        <v>0</v>
      </c>
      <c r="CJ34" s="677">
        <v>2942.36</v>
      </c>
      <c r="CK34" s="757"/>
      <c r="CL34" s="706"/>
      <c r="CM34" s="1082"/>
      <c r="CN34" s="706"/>
      <c r="CO34" s="1082"/>
      <c r="CP34" s="763" t="str">
        <f>CQ34 &amp; "-" &amp; CS34</f>
        <v>01.01.2022-30.06.2022</v>
      </c>
      <c r="CQ34" s="1252" t="s">
        <v>1065</v>
      </c>
      <c r="CR34" s="1224" t="s">
        <v>83</v>
      </c>
      <c r="CS34" s="1252" t="s">
        <v>1066</v>
      </c>
      <c r="CT34" s="1224" t="s">
        <v>83</v>
      </c>
      <c r="CU34" s="677">
        <v>0</v>
      </c>
      <c r="CV34" s="677">
        <v>2956.82</v>
      </c>
      <c r="CW34" s="757"/>
      <c r="CX34" s="706"/>
      <c r="CY34" s="1082"/>
      <c r="CZ34" s="706"/>
      <c r="DA34" s="1082"/>
      <c r="DB34" s="763" t="str">
        <f>DC34 &amp; "-" &amp; DE34</f>
        <v>01.07.2022-31.12.2022</v>
      </c>
      <c r="DC34" s="1252" t="s">
        <v>1067</v>
      </c>
      <c r="DD34" s="1224" t="s">
        <v>83</v>
      </c>
      <c r="DE34" s="1252" t="s">
        <v>1068</v>
      </c>
      <c r="DF34" s="1224" t="s">
        <v>83</v>
      </c>
      <c r="DG34" s="677">
        <v>0</v>
      </c>
      <c r="DH34" s="677">
        <v>2956.82</v>
      </c>
      <c r="DI34" s="757"/>
      <c r="DJ34" s="706"/>
      <c r="DK34" s="1082"/>
      <c r="DL34" s="706"/>
      <c r="DM34" s="1082"/>
      <c r="DN34" s="763" t="str">
        <f>DO34 &amp; "-" &amp; DQ34</f>
        <v>01.01.2023-30.06.2023</v>
      </c>
      <c r="DO34" s="1252" t="s">
        <v>1069</v>
      </c>
      <c r="DP34" s="1224" t="s">
        <v>83</v>
      </c>
      <c r="DQ34" s="1252" t="s">
        <v>1070</v>
      </c>
      <c r="DR34" s="1224" t="s">
        <v>83</v>
      </c>
      <c r="DS34" s="677">
        <v>0</v>
      </c>
      <c r="DT34" s="677">
        <v>3148.65</v>
      </c>
      <c r="DU34" s="757"/>
      <c r="DV34" s="706"/>
      <c r="DW34" s="1082"/>
      <c r="DX34" s="706"/>
      <c r="DY34" s="1082"/>
      <c r="DZ34" s="763" t="str">
        <f>EA34 &amp; "-" &amp; EC34</f>
        <v>07.07.2023-31.12.2023</v>
      </c>
      <c r="EA34" s="1252" t="s">
        <v>1079</v>
      </c>
      <c r="EB34" s="1224" t="s">
        <v>83</v>
      </c>
      <c r="EC34" s="1252" t="s">
        <v>1014</v>
      </c>
      <c r="ED34" s="1224" t="s">
        <v>84</v>
      </c>
      <c r="EE34" s="531"/>
      <c r="EF34" s="624" t="s">
        <v>667</v>
      </c>
      <c r="EG34" s="1001" t="str">
        <f>strCheckDate(O34:EE34)</f>
        <v/>
      </c>
      <c r="EH34" s="823"/>
      <c r="EI34" s="823" t="str">
        <f>IF(M34="","",M34 )</f>
        <v>горячая вода в системе централизованного теплоснабжения на горячее водоснабжение</v>
      </c>
      <c r="EJ34" s="823"/>
      <c r="EK34" s="823"/>
      <c r="EL34" s="823"/>
      <c r="EM34" s="1001"/>
      <c r="EN34" s="1001"/>
      <c r="EO34" s="1001"/>
      <c r="EP34" s="1001"/>
      <c r="EQ34" s="1001"/>
      <c r="ER34" s="1001"/>
    </row>
    <row r="35" spans="1:148" s="1049" customFormat="1" ht="0.2" customHeight="1">
      <c r="A35" s="1217"/>
      <c r="B35" s="1217"/>
      <c r="C35" s="1217"/>
      <c r="D35" s="1217"/>
      <c r="E35" s="1217"/>
      <c r="F35" s="1217"/>
      <c r="G35" s="1217"/>
      <c r="H35" s="1067"/>
      <c r="I35" s="1280"/>
      <c r="J35" s="1276"/>
      <c r="K35" s="1056"/>
      <c r="L35" s="794"/>
      <c r="M35" s="640"/>
      <c r="N35" s="640"/>
      <c r="O35" s="757"/>
      <c r="P35" s="706"/>
      <c r="Q35" s="706"/>
      <c r="R35" s="706"/>
      <c r="S35" s="706"/>
      <c r="T35" s="706"/>
      <c r="U35" s="553"/>
      <c r="V35" s="763"/>
      <c r="W35" s="1223"/>
      <c r="X35" s="1224"/>
      <c r="Y35" s="1223"/>
      <c r="Z35" s="1224"/>
      <c r="AA35" s="757"/>
      <c r="AB35" s="706"/>
      <c r="AC35" s="706"/>
      <c r="AD35" s="706"/>
      <c r="AE35" s="706"/>
      <c r="AF35" s="706"/>
      <c r="AG35" s="553"/>
      <c r="AH35" s="763"/>
      <c r="AI35" s="1223"/>
      <c r="AJ35" s="1224"/>
      <c r="AK35" s="1223"/>
      <c r="AL35" s="1224"/>
      <c r="AM35" s="757"/>
      <c r="AN35" s="706"/>
      <c r="AO35" s="706"/>
      <c r="AP35" s="706"/>
      <c r="AQ35" s="706"/>
      <c r="AR35" s="706"/>
      <c r="AS35" s="553"/>
      <c r="AT35" s="763"/>
      <c r="AU35" s="1223"/>
      <c r="AV35" s="1224"/>
      <c r="AW35" s="1223"/>
      <c r="AX35" s="1224"/>
      <c r="AY35" s="757"/>
      <c r="AZ35" s="706"/>
      <c r="BA35" s="706"/>
      <c r="BB35" s="706"/>
      <c r="BC35" s="706"/>
      <c r="BD35" s="706"/>
      <c r="BE35" s="553"/>
      <c r="BF35" s="763"/>
      <c r="BG35" s="1223"/>
      <c r="BH35" s="1224"/>
      <c r="BI35" s="1223"/>
      <c r="BJ35" s="1224"/>
      <c r="BK35" s="757"/>
      <c r="BL35" s="706"/>
      <c r="BM35" s="706"/>
      <c r="BN35" s="706"/>
      <c r="BO35" s="706"/>
      <c r="BP35" s="706"/>
      <c r="BQ35" s="553"/>
      <c r="BR35" s="763"/>
      <c r="BS35" s="1223"/>
      <c r="BT35" s="1224"/>
      <c r="BU35" s="1223"/>
      <c r="BV35" s="1224"/>
      <c r="BW35" s="757"/>
      <c r="BX35" s="706"/>
      <c r="BY35" s="706"/>
      <c r="BZ35" s="706"/>
      <c r="CA35" s="706"/>
      <c r="CB35" s="706"/>
      <c r="CC35" s="553"/>
      <c r="CD35" s="763"/>
      <c r="CE35" s="1223"/>
      <c r="CF35" s="1224"/>
      <c r="CG35" s="1223"/>
      <c r="CH35" s="1224"/>
      <c r="CI35" s="757"/>
      <c r="CJ35" s="706"/>
      <c r="CK35" s="706"/>
      <c r="CL35" s="706"/>
      <c r="CM35" s="706"/>
      <c r="CN35" s="706"/>
      <c r="CO35" s="553"/>
      <c r="CP35" s="763"/>
      <c r="CQ35" s="1223"/>
      <c r="CR35" s="1224"/>
      <c r="CS35" s="1223"/>
      <c r="CT35" s="1224"/>
      <c r="CU35" s="757"/>
      <c r="CV35" s="706"/>
      <c r="CW35" s="706"/>
      <c r="CX35" s="706"/>
      <c r="CY35" s="706"/>
      <c r="CZ35" s="706"/>
      <c r="DA35" s="553"/>
      <c r="DB35" s="763"/>
      <c r="DC35" s="1223"/>
      <c r="DD35" s="1224"/>
      <c r="DE35" s="1223"/>
      <c r="DF35" s="1224"/>
      <c r="DG35" s="757"/>
      <c r="DH35" s="706"/>
      <c r="DI35" s="706"/>
      <c r="DJ35" s="706"/>
      <c r="DK35" s="706"/>
      <c r="DL35" s="706"/>
      <c r="DM35" s="553"/>
      <c r="DN35" s="763"/>
      <c r="DO35" s="1223"/>
      <c r="DP35" s="1224"/>
      <c r="DQ35" s="1223"/>
      <c r="DR35" s="1224"/>
      <c r="DS35" s="757"/>
      <c r="DT35" s="706"/>
      <c r="DU35" s="706"/>
      <c r="DV35" s="706"/>
      <c r="DW35" s="706"/>
      <c r="DX35" s="706"/>
      <c r="DY35" s="553"/>
      <c r="DZ35" s="763"/>
      <c r="EA35" s="1223"/>
      <c r="EB35" s="1224"/>
      <c r="EC35" s="1223"/>
      <c r="ED35" s="1224"/>
      <c r="EE35" s="531"/>
      <c r="EF35" s="1216"/>
      <c r="EG35" s="1001"/>
      <c r="EH35" s="1001"/>
      <c r="EI35" s="1001"/>
      <c r="EJ35" s="823">
        <f ca="1">OFFSET(EJ35,-1,0)</f>
        <v>0</v>
      </c>
      <c r="EK35" s="1001"/>
      <c r="EL35" s="1001"/>
      <c r="EM35" s="1001"/>
      <c r="EN35" s="1001"/>
      <c r="EO35" s="1001"/>
      <c r="EP35" s="1001"/>
      <c r="EQ35" s="1001"/>
      <c r="ER35" s="1001"/>
    </row>
    <row r="36" spans="1:148" s="1048" customFormat="1" ht="15" hidden="1" customHeight="1">
      <c r="A36" s="1217"/>
      <c r="B36" s="1217"/>
      <c r="C36" s="1217"/>
      <c r="D36" s="1217"/>
      <c r="E36" s="1217"/>
      <c r="F36" s="1217"/>
      <c r="G36" s="1217"/>
      <c r="H36" s="1067"/>
      <c r="I36" s="1280"/>
      <c r="J36" s="1276"/>
      <c r="K36" s="1058"/>
      <c r="L36" s="682"/>
      <c r="M36" s="551"/>
      <c r="N36" s="995"/>
      <c r="O36" s="751"/>
      <c r="P36" s="751"/>
      <c r="Q36" s="751"/>
      <c r="R36" s="751"/>
      <c r="S36" s="751"/>
      <c r="T36" s="751"/>
      <c r="U36" s="751"/>
      <c r="V36" s="751"/>
      <c r="W36" s="998"/>
      <c r="X36" s="999"/>
      <c r="Y36" s="998"/>
      <c r="Z36" s="995"/>
      <c r="AA36" s="751"/>
      <c r="AB36" s="751"/>
      <c r="AC36" s="751"/>
      <c r="AD36" s="751"/>
      <c r="AE36" s="751"/>
      <c r="AF36" s="751"/>
      <c r="AG36" s="751"/>
      <c r="AH36" s="751"/>
      <c r="AI36" s="998"/>
      <c r="AJ36" s="999"/>
      <c r="AK36" s="998"/>
      <c r="AL36" s="995"/>
      <c r="AM36" s="751"/>
      <c r="AN36" s="751"/>
      <c r="AO36" s="751"/>
      <c r="AP36" s="751"/>
      <c r="AQ36" s="751"/>
      <c r="AR36" s="751"/>
      <c r="AS36" s="751"/>
      <c r="AT36" s="751"/>
      <c r="AU36" s="998"/>
      <c r="AV36" s="999"/>
      <c r="AW36" s="998"/>
      <c r="AX36" s="995"/>
      <c r="AY36" s="751"/>
      <c r="AZ36" s="751"/>
      <c r="BA36" s="751"/>
      <c r="BB36" s="751"/>
      <c r="BC36" s="751"/>
      <c r="BD36" s="751"/>
      <c r="BE36" s="751"/>
      <c r="BF36" s="751"/>
      <c r="BG36" s="998"/>
      <c r="BH36" s="999"/>
      <c r="BI36" s="998"/>
      <c r="BJ36" s="995"/>
      <c r="BK36" s="751"/>
      <c r="BL36" s="751"/>
      <c r="BM36" s="751"/>
      <c r="BN36" s="751"/>
      <c r="BO36" s="751"/>
      <c r="BP36" s="751"/>
      <c r="BQ36" s="751"/>
      <c r="BR36" s="751"/>
      <c r="BS36" s="998"/>
      <c r="BT36" s="999"/>
      <c r="BU36" s="998"/>
      <c r="BV36" s="995"/>
      <c r="BW36" s="751"/>
      <c r="BX36" s="751"/>
      <c r="BY36" s="751"/>
      <c r="BZ36" s="751"/>
      <c r="CA36" s="751"/>
      <c r="CB36" s="751"/>
      <c r="CC36" s="751"/>
      <c r="CD36" s="751"/>
      <c r="CE36" s="998"/>
      <c r="CF36" s="999"/>
      <c r="CG36" s="998"/>
      <c r="CH36" s="995"/>
      <c r="CI36" s="751"/>
      <c r="CJ36" s="751"/>
      <c r="CK36" s="751"/>
      <c r="CL36" s="751"/>
      <c r="CM36" s="751"/>
      <c r="CN36" s="751"/>
      <c r="CO36" s="751"/>
      <c r="CP36" s="751"/>
      <c r="CQ36" s="998"/>
      <c r="CR36" s="999"/>
      <c r="CS36" s="998"/>
      <c r="CT36" s="995"/>
      <c r="CU36" s="751"/>
      <c r="CV36" s="751"/>
      <c r="CW36" s="751"/>
      <c r="CX36" s="751"/>
      <c r="CY36" s="751"/>
      <c r="CZ36" s="751"/>
      <c r="DA36" s="751"/>
      <c r="DB36" s="751"/>
      <c r="DC36" s="998"/>
      <c r="DD36" s="999"/>
      <c r="DE36" s="998"/>
      <c r="DF36" s="995"/>
      <c r="DG36" s="751"/>
      <c r="DH36" s="751"/>
      <c r="DI36" s="751"/>
      <c r="DJ36" s="751"/>
      <c r="DK36" s="751"/>
      <c r="DL36" s="751"/>
      <c r="DM36" s="751"/>
      <c r="DN36" s="751"/>
      <c r="DO36" s="998"/>
      <c r="DP36" s="999"/>
      <c r="DQ36" s="998"/>
      <c r="DR36" s="995"/>
      <c r="DS36" s="751"/>
      <c r="DT36" s="751"/>
      <c r="DU36" s="751"/>
      <c r="DV36" s="751"/>
      <c r="DW36" s="751"/>
      <c r="DX36" s="751"/>
      <c r="DY36" s="751"/>
      <c r="DZ36" s="751"/>
      <c r="EA36" s="998"/>
      <c r="EB36" s="999"/>
      <c r="EC36" s="998"/>
      <c r="ED36" s="995"/>
      <c r="EE36" s="756"/>
      <c r="EF36" s="1216"/>
      <c r="EG36" s="1065"/>
      <c r="EH36" s="1065"/>
      <c r="EI36" s="1065"/>
      <c r="EJ36" s="1065"/>
      <c r="EK36" s="1065"/>
      <c r="EL36" s="1065"/>
      <c r="EM36" s="1065"/>
      <c r="EN36" s="1065"/>
      <c r="EO36" s="1065"/>
      <c r="EP36" s="1065"/>
      <c r="EQ36" s="1065"/>
      <c r="ER36" s="1065"/>
    </row>
    <row r="37" spans="1:148" s="1048" customFormat="1" ht="15" customHeight="1">
      <c r="A37" s="1217"/>
      <c r="B37" s="1217"/>
      <c r="C37" s="1217"/>
      <c r="D37" s="1217"/>
      <c r="E37" s="1217"/>
      <c r="F37" s="1217"/>
      <c r="G37" s="1067"/>
      <c r="H37" s="1067"/>
      <c r="I37" s="1280"/>
      <c r="J37" s="1064"/>
      <c r="K37" s="1058"/>
      <c r="L37" s="682"/>
      <c r="M37" s="550" t="s">
        <v>25</v>
      </c>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551"/>
      <c r="BF37" s="551"/>
      <c r="BG37" s="551"/>
      <c r="BH37" s="551"/>
      <c r="BI37" s="551"/>
      <c r="BJ37" s="551"/>
      <c r="BK37" s="551"/>
      <c r="BL37" s="551"/>
      <c r="BM37" s="551"/>
      <c r="BN37" s="551"/>
      <c r="BO37" s="551"/>
      <c r="BP37" s="551"/>
      <c r="BQ37" s="551"/>
      <c r="BR37" s="551"/>
      <c r="BS37" s="551"/>
      <c r="BT37" s="551"/>
      <c r="BU37" s="551"/>
      <c r="BV37" s="551"/>
      <c r="BW37" s="551"/>
      <c r="BX37" s="551"/>
      <c r="BY37" s="551"/>
      <c r="BZ37" s="551"/>
      <c r="CA37" s="551"/>
      <c r="CB37" s="551"/>
      <c r="CC37" s="551"/>
      <c r="CD37" s="551"/>
      <c r="CE37" s="551"/>
      <c r="CF37" s="551"/>
      <c r="CG37" s="551"/>
      <c r="CH37" s="551"/>
      <c r="CI37" s="551"/>
      <c r="CJ37" s="551"/>
      <c r="CK37" s="551"/>
      <c r="CL37" s="551"/>
      <c r="CM37" s="551"/>
      <c r="CN37" s="551"/>
      <c r="CO37" s="551"/>
      <c r="CP37" s="551"/>
      <c r="CQ37" s="551"/>
      <c r="CR37" s="551"/>
      <c r="CS37" s="551"/>
      <c r="CT37" s="551"/>
      <c r="CU37" s="551"/>
      <c r="CV37" s="551"/>
      <c r="CW37" s="551"/>
      <c r="CX37" s="551"/>
      <c r="CY37" s="551"/>
      <c r="CZ37" s="551"/>
      <c r="DA37" s="551"/>
      <c r="DB37" s="551"/>
      <c r="DC37" s="551"/>
      <c r="DD37" s="551"/>
      <c r="DE37" s="551"/>
      <c r="DF37" s="551"/>
      <c r="DG37" s="551"/>
      <c r="DH37" s="551"/>
      <c r="DI37" s="551"/>
      <c r="DJ37" s="551"/>
      <c r="DK37" s="551"/>
      <c r="DL37" s="551"/>
      <c r="DM37" s="551"/>
      <c r="DN37" s="551"/>
      <c r="DO37" s="551"/>
      <c r="DP37" s="551"/>
      <c r="DQ37" s="551"/>
      <c r="DR37" s="551"/>
      <c r="DS37" s="551"/>
      <c r="DT37" s="551"/>
      <c r="DU37" s="551"/>
      <c r="DV37" s="551"/>
      <c r="DW37" s="551"/>
      <c r="DX37" s="551"/>
      <c r="DY37" s="551"/>
      <c r="DZ37" s="551"/>
      <c r="EA37" s="551"/>
      <c r="EB37" s="551"/>
      <c r="EC37" s="551"/>
      <c r="ED37" s="551"/>
      <c r="EE37" s="551"/>
      <c r="EF37" s="756"/>
      <c r="EG37" s="1065"/>
      <c r="EH37" s="1065"/>
      <c r="EI37" s="1065"/>
      <c r="EJ37" s="1065"/>
      <c r="EK37" s="1065"/>
      <c r="EL37" s="1065"/>
      <c r="EM37" s="1065"/>
      <c r="EN37" s="1065"/>
      <c r="EO37" s="1065"/>
      <c r="EP37" s="1065"/>
      <c r="EQ37" s="1065"/>
      <c r="ER37" s="1065"/>
    </row>
    <row r="38" spans="1:148" s="470" customFormat="1" ht="15" customHeight="1">
      <c r="A38" s="1217"/>
      <c r="B38" s="1217"/>
      <c r="C38" s="1217"/>
      <c r="D38" s="1217"/>
      <c r="E38" s="1217"/>
      <c r="F38" s="1047"/>
      <c r="G38" s="1044"/>
      <c r="H38" s="1044"/>
      <c r="I38" s="1038"/>
      <c r="J38" s="1036"/>
      <c r="K38" s="1041"/>
      <c r="L38" s="532"/>
      <c r="M38" s="545" t="s">
        <v>11</v>
      </c>
      <c r="N38" s="544"/>
      <c r="O38" s="539"/>
      <c r="P38" s="539"/>
      <c r="Q38" s="539"/>
      <c r="R38" s="539"/>
      <c r="S38" s="539"/>
      <c r="T38" s="539"/>
      <c r="U38" s="539"/>
      <c r="V38" s="539"/>
      <c r="W38" s="567"/>
      <c r="X38" s="558"/>
      <c r="Y38" s="557"/>
      <c r="Z38" s="544"/>
      <c r="AA38" s="751"/>
      <c r="AB38" s="751"/>
      <c r="AC38" s="751"/>
      <c r="AD38" s="751"/>
      <c r="AE38" s="751"/>
      <c r="AF38" s="751"/>
      <c r="AG38" s="751"/>
      <c r="AH38" s="751"/>
      <c r="AI38" s="760"/>
      <c r="AJ38" s="999"/>
      <c r="AK38" s="998"/>
      <c r="AL38" s="994"/>
      <c r="AM38" s="751"/>
      <c r="AN38" s="751"/>
      <c r="AO38" s="751"/>
      <c r="AP38" s="751"/>
      <c r="AQ38" s="751"/>
      <c r="AR38" s="751"/>
      <c r="AS38" s="751"/>
      <c r="AT38" s="751"/>
      <c r="AU38" s="760"/>
      <c r="AV38" s="999"/>
      <c r="AW38" s="998"/>
      <c r="AX38" s="994"/>
      <c r="AY38" s="751"/>
      <c r="AZ38" s="751"/>
      <c r="BA38" s="751"/>
      <c r="BB38" s="751"/>
      <c r="BC38" s="751"/>
      <c r="BD38" s="751"/>
      <c r="BE38" s="751"/>
      <c r="BF38" s="751"/>
      <c r="BG38" s="760"/>
      <c r="BH38" s="999"/>
      <c r="BI38" s="998"/>
      <c r="BJ38" s="994"/>
      <c r="BK38" s="751"/>
      <c r="BL38" s="751"/>
      <c r="BM38" s="751"/>
      <c r="BN38" s="751"/>
      <c r="BO38" s="751"/>
      <c r="BP38" s="751"/>
      <c r="BQ38" s="751"/>
      <c r="BR38" s="751"/>
      <c r="BS38" s="760"/>
      <c r="BT38" s="999"/>
      <c r="BU38" s="998"/>
      <c r="BV38" s="994"/>
      <c r="BW38" s="751"/>
      <c r="BX38" s="751"/>
      <c r="BY38" s="751"/>
      <c r="BZ38" s="751"/>
      <c r="CA38" s="751"/>
      <c r="CB38" s="751"/>
      <c r="CC38" s="751"/>
      <c r="CD38" s="751"/>
      <c r="CE38" s="760"/>
      <c r="CF38" s="999"/>
      <c r="CG38" s="998"/>
      <c r="CH38" s="994"/>
      <c r="CI38" s="751"/>
      <c r="CJ38" s="751"/>
      <c r="CK38" s="751"/>
      <c r="CL38" s="751"/>
      <c r="CM38" s="751"/>
      <c r="CN38" s="751"/>
      <c r="CO38" s="751"/>
      <c r="CP38" s="751"/>
      <c r="CQ38" s="760"/>
      <c r="CR38" s="999"/>
      <c r="CS38" s="998"/>
      <c r="CT38" s="994"/>
      <c r="CU38" s="751"/>
      <c r="CV38" s="751"/>
      <c r="CW38" s="751"/>
      <c r="CX38" s="751"/>
      <c r="CY38" s="751"/>
      <c r="CZ38" s="751"/>
      <c r="DA38" s="751"/>
      <c r="DB38" s="751"/>
      <c r="DC38" s="760"/>
      <c r="DD38" s="999"/>
      <c r="DE38" s="998"/>
      <c r="DF38" s="994"/>
      <c r="DG38" s="751"/>
      <c r="DH38" s="751"/>
      <c r="DI38" s="751"/>
      <c r="DJ38" s="751"/>
      <c r="DK38" s="751"/>
      <c r="DL38" s="751"/>
      <c r="DM38" s="751"/>
      <c r="DN38" s="751"/>
      <c r="DO38" s="760"/>
      <c r="DP38" s="999"/>
      <c r="DQ38" s="998"/>
      <c r="DR38" s="994"/>
      <c r="DS38" s="751"/>
      <c r="DT38" s="751"/>
      <c r="DU38" s="751"/>
      <c r="DV38" s="751"/>
      <c r="DW38" s="751"/>
      <c r="DX38" s="751"/>
      <c r="DY38" s="751"/>
      <c r="DZ38" s="751"/>
      <c r="EA38" s="760"/>
      <c r="EB38" s="999"/>
      <c r="EC38" s="998"/>
      <c r="ED38" s="994"/>
      <c r="EE38" s="558"/>
      <c r="EF38" s="554"/>
      <c r="EG38" s="495"/>
      <c r="EH38" s="495"/>
      <c r="EI38" s="495"/>
      <c r="EJ38" s="495"/>
      <c r="EK38" s="495"/>
    </row>
    <row r="39" spans="1:148" s="470" customFormat="1" ht="14.25" hidden="1" customHeight="1">
      <c r="A39" s="1217"/>
      <c r="B39" s="1217"/>
      <c r="C39" s="1217"/>
      <c r="D39" s="1046"/>
      <c r="E39" s="1047"/>
      <c r="F39" s="1047"/>
      <c r="G39" s="1044"/>
      <c r="H39" s="1044"/>
      <c r="I39" s="1043"/>
      <c r="J39" s="1036"/>
      <c r="K39" s="1033"/>
      <c r="L39" s="532"/>
      <c r="M39" s="545"/>
      <c r="N39" s="545"/>
      <c r="O39" s="545"/>
      <c r="P39" s="545"/>
      <c r="Q39" s="545"/>
      <c r="R39" s="545"/>
      <c r="S39" s="545"/>
      <c r="T39" s="545"/>
      <c r="U39" s="545"/>
      <c r="V39" s="545"/>
      <c r="W39" s="545"/>
      <c r="X39" s="545"/>
      <c r="Y39" s="545"/>
      <c r="Z39" s="545"/>
      <c r="AA39" s="995"/>
      <c r="AB39" s="995"/>
      <c r="AC39" s="995"/>
      <c r="AD39" s="995"/>
      <c r="AE39" s="995"/>
      <c r="AF39" s="995"/>
      <c r="AG39" s="995"/>
      <c r="AH39" s="995"/>
      <c r="AI39" s="995"/>
      <c r="AJ39" s="995"/>
      <c r="AK39" s="995"/>
      <c r="AL39" s="995"/>
      <c r="AM39" s="995"/>
      <c r="AN39" s="995"/>
      <c r="AO39" s="995"/>
      <c r="AP39" s="995"/>
      <c r="AQ39" s="995"/>
      <c r="AR39" s="995"/>
      <c r="AS39" s="995"/>
      <c r="AT39" s="995"/>
      <c r="AU39" s="995"/>
      <c r="AV39" s="995"/>
      <c r="AW39" s="995"/>
      <c r="AX39" s="995"/>
      <c r="AY39" s="995"/>
      <c r="AZ39" s="995"/>
      <c r="BA39" s="995"/>
      <c r="BB39" s="995"/>
      <c r="BC39" s="995"/>
      <c r="BD39" s="995"/>
      <c r="BE39" s="995"/>
      <c r="BF39" s="995"/>
      <c r="BG39" s="995"/>
      <c r="BH39" s="995"/>
      <c r="BI39" s="995"/>
      <c r="BJ39" s="995"/>
      <c r="BK39" s="995"/>
      <c r="BL39" s="995"/>
      <c r="BM39" s="995"/>
      <c r="BN39" s="995"/>
      <c r="BO39" s="995"/>
      <c r="BP39" s="995"/>
      <c r="BQ39" s="995"/>
      <c r="BR39" s="995"/>
      <c r="BS39" s="995"/>
      <c r="BT39" s="995"/>
      <c r="BU39" s="995"/>
      <c r="BV39" s="995"/>
      <c r="BW39" s="995"/>
      <c r="BX39" s="995"/>
      <c r="BY39" s="995"/>
      <c r="BZ39" s="995"/>
      <c r="CA39" s="995"/>
      <c r="CB39" s="995"/>
      <c r="CC39" s="995"/>
      <c r="CD39" s="995"/>
      <c r="CE39" s="995"/>
      <c r="CF39" s="995"/>
      <c r="CG39" s="995"/>
      <c r="CH39" s="995"/>
      <c r="CI39" s="995"/>
      <c r="CJ39" s="995"/>
      <c r="CK39" s="995"/>
      <c r="CL39" s="995"/>
      <c r="CM39" s="995"/>
      <c r="CN39" s="995"/>
      <c r="CO39" s="995"/>
      <c r="CP39" s="995"/>
      <c r="CQ39" s="995"/>
      <c r="CR39" s="995"/>
      <c r="CS39" s="995"/>
      <c r="CT39" s="995"/>
      <c r="CU39" s="995"/>
      <c r="CV39" s="995"/>
      <c r="CW39" s="995"/>
      <c r="CX39" s="995"/>
      <c r="CY39" s="995"/>
      <c r="CZ39" s="995"/>
      <c r="DA39" s="995"/>
      <c r="DB39" s="995"/>
      <c r="DC39" s="995"/>
      <c r="DD39" s="995"/>
      <c r="DE39" s="995"/>
      <c r="DF39" s="995"/>
      <c r="DG39" s="995"/>
      <c r="DH39" s="995"/>
      <c r="DI39" s="995"/>
      <c r="DJ39" s="995"/>
      <c r="DK39" s="995"/>
      <c r="DL39" s="995"/>
      <c r="DM39" s="995"/>
      <c r="DN39" s="995"/>
      <c r="DO39" s="995"/>
      <c r="DP39" s="995"/>
      <c r="DQ39" s="995"/>
      <c r="DR39" s="995"/>
      <c r="DS39" s="995"/>
      <c r="DT39" s="995"/>
      <c r="DU39" s="995"/>
      <c r="DV39" s="995"/>
      <c r="DW39" s="995"/>
      <c r="DX39" s="995"/>
      <c r="DY39" s="995"/>
      <c r="DZ39" s="995"/>
      <c r="EA39" s="995"/>
      <c r="EB39" s="995"/>
      <c r="EC39" s="995"/>
      <c r="ED39" s="995"/>
      <c r="EE39" s="545"/>
      <c r="EF39" s="554"/>
      <c r="EG39" s="495"/>
      <c r="EH39" s="495"/>
      <c r="EI39" s="495"/>
      <c r="EJ39" s="495"/>
      <c r="EK39" s="495"/>
    </row>
    <row r="40" spans="1:148" ht="3" customHeight="1">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row>
    <row r="41" spans="1:148" ht="89.25" customHeight="1">
      <c r="L41" s="1">
        <v>1</v>
      </c>
      <c r="M41" s="1210" t="s">
        <v>670</v>
      </c>
      <c r="N41" s="1210"/>
      <c r="O41" s="1210"/>
      <c r="P41" s="1210"/>
      <c r="Q41" s="1210"/>
      <c r="R41" s="1210"/>
      <c r="S41" s="1210"/>
      <c r="T41" s="1210"/>
      <c r="U41" s="1210"/>
      <c r="V41" s="1210"/>
      <c r="W41" s="1210"/>
    </row>
  </sheetData>
  <sheetProtection algorithmName="SHA-512" hashValue="nFg75MbQ4AizUI30r3WnroWjkR9nZzaY8+388Ne7DWrMxlxWayO+llxFciu2LzscF1zkuDCa29CGgvh74e5Ipg==" saltValue="Fa6eTuQWjcZd1sgDX5T2WQ==" spinCount="100000" sheet="1" objects="1" scenarios="1" formatColumns="0" formatRows="0"/>
  <dataConsolidate link="1"/>
  <mergeCells count="268">
    <mergeCell ref="EA34:EA35"/>
    <mergeCell ref="EB34:EB35"/>
    <mergeCell ref="EC34:EC35"/>
    <mergeCell ref="ED34:ED35"/>
    <mergeCell ref="ED24:ED25"/>
    <mergeCell ref="EA29:EA30"/>
    <mergeCell ref="EB29:EB30"/>
    <mergeCell ref="EC29:EC30"/>
    <mergeCell ref="ED29:ED30"/>
    <mergeCell ref="DO29:DO30"/>
    <mergeCell ref="DP29:DP30"/>
    <mergeCell ref="DQ29:DQ30"/>
    <mergeCell ref="DR29:DR30"/>
    <mergeCell ref="DO15:DQ15"/>
    <mergeCell ref="DP16:DQ16"/>
    <mergeCell ref="DP17:DQ17"/>
    <mergeCell ref="DO24:DO25"/>
    <mergeCell ref="DP24:DP25"/>
    <mergeCell ref="DQ24:DQ25"/>
    <mergeCell ref="DS12:ED12"/>
    <mergeCell ref="DS14:EC14"/>
    <mergeCell ref="ED14:ED16"/>
    <mergeCell ref="DS15:DS16"/>
    <mergeCell ref="DT15:DT16"/>
    <mergeCell ref="DU15:DU16"/>
    <mergeCell ref="DV15:DW15"/>
    <mergeCell ref="DX15:DY15"/>
    <mergeCell ref="DR24:DR25"/>
    <mergeCell ref="EA15:EC15"/>
    <mergeCell ref="EB16:EC16"/>
    <mergeCell ref="EB17:EC17"/>
    <mergeCell ref="EA24:EA25"/>
    <mergeCell ref="EB24:EB25"/>
    <mergeCell ref="EC24:EC25"/>
    <mergeCell ref="DG12:DR12"/>
    <mergeCell ref="DG14:DQ14"/>
    <mergeCell ref="DR14:DR16"/>
    <mergeCell ref="DG15:DG16"/>
    <mergeCell ref="DH15:DH16"/>
    <mergeCell ref="DI15:DI16"/>
    <mergeCell ref="DJ15:DK15"/>
    <mergeCell ref="DL15:DM15"/>
    <mergeCell ref="DC29:DC30"/>
    <mergeCell ref="DD29:DD30"/>
    <mergeCell ref="DE29:DE30"/>
    <mergeCell ref="DF29:DF30"/>
    <mergeCell ref="DC15:DE15"/>
    <mergeCell ref="DD16:DE16"/>
    <mergeCell ref="DD17:DE17"/>
    <mergeCell ref="DC24:DC25"/>
    <mergeCell ref="DD24:DD25"/>
    <mergeCell ref="DE24:DE25"/>
    <mergeCell ref="DF24:DF25"/>
    <mergeCell ref="CR29:CR30"/>
    <mergeCell ref="CS29:CS30"/>
    <mergeCell ref="CT29:CT30"/>
    <mergeCell ref="CQ15:CS15"/>
    <mergeCell ref="CR16:CS16"/>
    <mergeCell ref="CR17:CS17"/>
    <mergeCell ref="CQ24:CQ25"/>
    <mergeCell ref="CR24:CR25"/>
    <mergeCell ref="CS24:CS25"/>
    <mergeCell ref="CU12:DF12"/>
    <mergeCell ref="CU14:DE14"/>
    <mergeCell ref="DF14:DF16"/>
    <mergeCell ref="CU15:CU16"/>
    <mergeCell ref="CV15:CV16"/>
    <mergeCell ref="CW15:CW16"/>
    <mergeCell ref="CX15:CY15"/>
    <mergeCell ref="CZ15:DA15"/>
    <mergeCell ref="CT24:CT25"/>
    <mergeCell ref="CI12:CT12"/>
    <mergeCell ref="CI14:CS14"/>
    <mergeCell ref="CT14:CT16"/>
    <mergeCell ref="CI15:CI16"/>
    <mergeCell ref="CJ15:CJ16"/>
    <mergeCell ref="CK15:CK16"/>
    <mergeCell ref="CL15:CM15"/>
    <mergeCell ref="CN15:CO15"/>
    <mergeCell ref="CE29:CE30"/>
    <mergeCell ref="CF29:CF30"/>
    <mergeCell ref="CG29:CG30"/>
    <mergeCell ref="CH29:CH30"/>
    <mergeCell ref="CE15:CG15"/>
    <mergeCell ref="CF16:CG16"/>
    <mergeCell ref="CF17:CG17"/>
    <mergeCell ref="CE24:CE25"/>
    <mergeCell ref="CF24:CF25"/>
    <mergeCell ref="CG24:CG25"/>
    <mergeCell ref="CH24:CH25"/>
    <mergeCell ref="O28:EE28"/>
    <mergeCell ref="AL24:AL25"/>
    <mergeCell ref="AL29:AL30"/>
    <mergeCell ref="AU24:AU25"/>
    <mergeCell ref="AV24:AV25"/>
    <mergeCell ref="AW24:AW25"/>
    <mergeCell ref="AX24:AX25"/>
    <mergeCell ref="AU29:AU30"/>
    <mergeCell ref="AV29:AV30"/>
    <mergeCell ref="AW29:AW30"/>
    <mergeCell ref="AX29:AX30"/>
    <mergeCell ref="BH24:BH25"/>
    <mergeCell ref="CQ29:CQ30"/>
    <mergeCell ref="BI24:BI25"/>
    <mergeCell ref="BS34:BS35"/>
    <mergeCell ref="BT34:BT35"/>
    <mergeCell ref="BU34:BU35"/>
    <mergeCell ref="BV34:BV35"/>
    <mergeCell ref="BW12:CH12"/>
    <mergeCell ref="BW14:CG14"/>
    <mergeCell ref="CH14:CH16"/>
    <mergeCell ref="BW15:BW16"/>
    <mergeCell ref="BX15:BX16"/>
    <mergeCell ref="BY15:BY16"/>
    <mergeCell ref="BZ15:CA15"/>
    <mergeCell ref="CB15:CC15"/>
    <mergeCell ref="BV24:BV25"/>
    <mergeCell ref="BS29:BS30"/>
    <mergeCell ref="BT29:BT30"/>
    <mergeCell ref="BU29:BU30"/>
    <mergeCell ref="BV29:BV30"/>
    <mergeCell ref="BS15:BU15"/>
    <mergeCell ref="BT16:BU16"/>
    <mergeCell ref="BT17:BU17"/>
    <mergeCell ref="BS24:BS25"/>
    <mergeCell ref="BT24:BT25"/>
    <mergeCell ref="BU24:BU25"/>
    <mergeCell ref="BK12:BV12"/>
    <mergeCell ref="BK14:BU14"/>
    <mergeCell ref="BV14:BV16"/>
    <mergeCell ref="BK15:BK16"/>
    <mergeCell ref="BL15:BL16"/>
    <mergeCell ref="BM15:BM16"/>
    <mergeCell ref="BN15:BO15"/>
    <mergeCell ref="BP15:BQ15"/>
    <mergeCell ref="BJ24:BJ25"/>
    <mergeCell ref="AM12:AX12"/>
    <mergeCell ref="AV34:AV35"/>
    <mergeCell ref="AW34:AW35"/>
    <mergeCell ref="AX34:AX35"/>
    <mergeCell ref="AY12:BJ12"/>
    <mergeCell ref="AY14:BI14"/>
    <mergeCell ref="BJ14:BJ16"/>
    <mergeCell ref="AY15:AY16"/>
    <mergeCell ref="AZ15:AZ16"/>
    <mergeCell ref="BA15:BA16"/>
    <mergeCell ref="BB15:BC15"/>
    <mergeCell ref="BD15:BE15"/>
    <mergeCell ref="BG15:BI15"/>
    <mergeCell ref="BG34:BG35"/>
    <mergeCell ref="BH34:BH35"/>
    <mergeCell ref="BI34:BI35"/>
    <mergeCell ref="BJ34:BJ35"/>
    <mergeCell ref="BG29:BG30"/>
    <mergeCell ref="BH29:BH30"/>
    <mergeCell ref="BI29:BI30"/>
    <mergeCell ref="BJ29:BJ30"/>
    <mergeCell ref="BH16:BI16"/>
    <mergeCell ref="BH17:BI17"/>
    <mergeCell ref="BG24:BG25"/>
    <mergeCell ref="AA12:AL12"/>
    <mergeCell ref="AA14:AK14"/>
    <mergeCell ref="AL14:AL16"/>
    <mergeCell ref="AA15:AA16"/>
    <mergeCell ref="AB15:AB16"/>
    <mergeCell ref="AC15:AC16"/>
    <mergeCell ref="AD15:AE15"/>
    <mergeCell ref="AF15:AG15"/>
    <mergeCell ref="AI15:AK15"/>
    <mergeCell ref="AJ16:AK16"/>
    <mergeCell ref="J29:J31"/>
    <mergeCell ref="W29:W30"/>
    <mergeCell ref="X29:X30"/>
    <mergeCell ref="Y29:Y30"/>
    <mergeCell ref="Z29:Z30"/>
    <mergeCell ref="AI24:AI25"/>
    <mergeCell ref="AJ24:AJ25"/>
    <mergeCell ref="AK24:AK25"/>
    <mergeCell ref="AI29:AI30"/>
    <mergeCell ref="AJ29:AJ30"/>
    <mergeCell ref="AK29:AK30"/>
    <mergeCell ref="J24:J26"/>
    <mergeCell ref="Y34:Y35"/>
    <mergeCell ref="Z34:Z35"/>
    <mergeCell ref="EF35:EF36"/>
    <mergeCell ref="AI34:AI35"/>
    <mergeCell ref="AJ34:AJ35"/>
    <mergeCell ref="AK34:AK35"/>
    <mergeCell ref="AL34:AL35"/>
    <mergeCell ref="AU34:AU35"/>
    <mergeCell ref="CE34:CE35"/>
    <mergeCell ref="CF34:CF35"/>
    <mergeCell ref="CG34:CG35"/>
    <mergeCell ref="CH34:CH35"/>
    <mergeCell ref="CQ34:CQ35"/>
    <mergeCell ref="CR34:CR35"/>
    <mergeCell ref="CS34:CS35"/>
    <mergeCell ref="CT34:CT35"/>
    <mergeCell ref="DC34:DC35"/>
    <mergeCell ref="DD34:DD35"/>
    <mergeCell ref="DE34:DE35"/>
    <mergeCell ref="DF34:DF35"/>
    <mergeCell ref="DO34:DO35"/>
    <mergeCell ref="DP34:DP35"/>
    <mergeCell ref="DQ34:DQ35"/>
    <mergeCell ref="DR34:DR35"/>
    <mergeCell ref="A18:A39"/>
    <mergeCell ref="B19:B39"/>
    <mergeCell ref="C20:C39"/>
    <mergeCell ref="D21:D38"/>
    <mergeCell ref="G24:G26"/>
    <mergeCell ref="E22:E38"/>
    <mergeCell ref="F23:F27"/>
    <mergeCell ref="F28:F32"/>
    <mergeCell ref="I23:I27"/>
    <mergeCell ref="F33:F37"/>
    <mergeCell ref="I33:I37"/>
    <mergeCell ref="G34:G36"/>
    <mergeCell ref="I28:I32"/>
    <mergeCell ref="G29:G31"/>
    <mergeCell ref="M41:W41"/>
    <mergeCell ref="EF25:EF26"/>
    <mergeCell ref="W15:Y15"/>
    <mergeCell ref="T15:U15"/>
    <mergeCell ref="R15:S15"/>
    <mergeCell ref="O15:O16"/>
    <mergeCell ref="P15:P16"/>
    <mergeCell ref="Q15:Q16"/>
    <mergeCell ref="M14:M16"/>
    <mergeCell ref="Z14:Z16"/>
    <mergeCell ref="EE14:EE16"/>
    <mergeCell ref="O14:Y14"/>
    <mergeCell ref="X17:Y17"/>
    <mergeCell ref="Y24:Y25"/>
    <mergeCell ref="Z24:Z25"/>
    <mergeCell ref="O23:EE23"/>
    <mergeCell ref="W24:W25"/>
    <mergeCell ref="X24:X25"/>
    <mergeCell ref="EF13:EF16"/>
    <mergeCell ref="EF30:EF31"/>
    <mergeCell ref="O33:EE33"/>
    <mergeCell ref="AV16:AW16"/>
    <mergeCell ref="AV17:AW17"/>
    <mergeCell ref="X34:X35"/>
    <mergeCell ref="J34:J36"/>
    <mergeCell ref="W34:W35"/>
    <mergeCell ref="O9:T9"/>
    <mergeCell ref="O10:T10"/>
    <mergeCell ref="L5:T5"/>
    <mergeCell ref="O7:T7"/>
    <mergeCell ref="O8:T8"/>
    <mergeCell ref="O12:Z12"/>
    <mergeCell ref="L14:L16"/>
    <mergeCell ref="L13:EE13"/>
    <mergeCell ref="O21:EE21"/>
    <mergeCell ref="X16:Y16"/>
    <mergeCell ref="O18:EE18"/>
    <mergeCell ref="O19:EE19"/>
    <mergeCell ref="O20:EE20"/>
    <mergeCell ref="AJ17:AK17"/>
    <mergeCell ref="AM14:AW14"/>
    <mergeCell ref="AX14:AX16"/>
    <mergeCell ref="AM15:AM16"/>
    <mergeCell ref="AN15:AN16"/>
    <mergeCell ref="AO15:AO16"/>
    <mergeCell ref="AP15:AQ15"/>
    <mergeCell ref="AR15:AS15"/>
    <mergeCell ref="AU15:AW15"/>
  </mergeCells>
  <dataValidations count="11">
    <dataValidation allowBlank="1" sqref="NE39:NU39 XA39:XQ39 AGW39:AHM39 AQS39:ARI39 BAO39:BBE39 BKK39:BLA39 BUG39:BUW39 CEC39:CES39 CNY39:COO39 CXU39:CYK39 DHQ39:DIG39 DRM39:DSC39 EBI39:EBY39 ELE39:ELU39 EVA39:EVQ39 FEW39:FFM39 FOS39:FPI39 FYO39:FZE39 GIK39:GJA39 GSG39:GSW39 HCC39:HCS39 HLY39:HMO39 HVU39:HWK39 IFQ39:IGG39 IPM39:IQC39 IZI39:IZY39 JJE39:JJU39 JTA39:JTQ39 KCW39:KDM39 KMS39:KNI39 KWO39:KXE39 LGK39:LHA39 LQG39:LQW39 MAC39:MAS39 MJY39:MKO39 MTU39:MUK39 NDQ39:NEG39 NNM39:NOC39 NXI39:NXY39 OHE39:OHU39 ORA39:ORQ39 PAW39:PBM39 PKS39:PLI39 PUO39:PVE39 QEK39:QFA39 QOG39:QOW39 QYC39:QYS39 RHY39:RIO39 RRU39:RSK39 SBQ39:SCG39 SLM39:SMC39 SVI39:SVY39 TFE39:TFU39 TPA39:TPQ39 TYW39:TZM39 UIS39:UJI39 USO39:UTE39 VCK39:VDA39 VMG39:VMW39 VWC39:VWS39 WFY39:WGO39 WPU39:WQK39 WZQ39:XAG39 WZQ983075:XAG983075 NE65571:NU65571 XA65571:XQ65571 AGW65571:AHM65571 AQS65571:ARI65571 BAO65571:BBE65571 BKK65571:BLA65571 BUG65571:BUW65571 CEC65571:CES65571 CNY65571:COO65571 CXU65571:CYK65571 DHQ65571:DIG65571 DRM65571:DSC65571 EBI65571:EBY65571 ELE65571:ELU65571 EVA65571:EVQ65571 FEW65571:FFM65571 FOS65571:FPI65571 FYO65571:FZE65571 GIK65571:GJA65571 GSG65571:GSW65571 HCC65571:HCS65571 HLY65571:HMO65571 HVU65571:HWK65571 IFQ65571:IGG65571 IPM65571:IQC65571 IZI65571:IZY65571 JJE65571:JJU65571 JTA65571:JTQ65571 KCW65571:KDM65571 KMS65571:KNI65571 KWO65571:KXE65571 LGK65571:LHA65571 LQG65571:LQW65571 MAC65571:MAS65571 MJY65571:MKO65571 MTU65571:MUK65571 NDQ65571:NEG65571 NNM65571:NOC65571 NXI65571:NXY65571 OHE65571:OHU65571 ORA65571:ORQ65571 PAW65571:PBM65571 PKS65571:PLI65571 PUO65571:PVE65571 QEK65571:QFA65571 QOG65571:QOW65571 QYC65571:QYS65571 RHY65571:RIO65571 RRU65571:RSK65571 SBQ65571:SCG65571 SLM65571:SMC65571 SVI65571:SVY65571 TFE65571:TFU65571 TPA65571:TPQ65571 TYW65571:TZM65571 UIS65571:UJI65571 USO65571:UTE65571 VCK65571:VDA65571 VMG65571:VMW65571 VWC65571:VWS65571 WFY65571:WGO65571 WPU65571:WQK65571 WZQ65571:XAG65571 NE131107:NU131107 XA131107:XQ131107 AGW131107:AHM131107 AQS131107:ARI131107 BAO131107:BBE131107 BKK131107:BLA131107 BUG131107:BUW131107 CEC131107:CES131107 CNY131107:COO131107 CXU131107:CYK131107 DHQ131107:DIG131107 DRM131107:DSC131107 EBI131107:EBY131107 ELE131107:ELU131107 EVA131107:EVQ131107 FEW131107:FFM131107 FOS131107:FPI131107 FYO131107:FZE131107 GIK131107:GJA131107 GSG131107:GSW131107 HCC131107:HCS131107 HLY131107:HMO131107 HVU131107:HWK131107 IFQ131107:IGG131107 IPM131107:IQC131107 IZI131107:IZY131107 JJE131107:JJU131107 JTA131107:JTQ131107 KCW131107:KDM131107 KMS131107:KNI131107 KWO131107:KXE131107 LGK131107:LHA131107 LQG131107:LQW131107 MAC131107:MAS131107 MJY131107:MKO131107 MTU131107:MUK131107 NDQ131107:NEG131107 NNM131107:NOC131107 NXI131107:NXY131107 OHE131107:OHU131107 ORA131107:ORQ131107 PAW131107:PBM131107 PKS131107:PLI131107 PUO131107:PVE131107 QEK131107:QFA131107 QOG131107:QOW131107 QYC131107:QYS131107 RHY131107:RIO131107 RRU131107:RSK131107 SBQ131107:SCG131107 SLM131107:SMC131107 SVI131107:SVY131107 TFE131107:TFU131107 TPA131107:TPQ131107 TYW131107:TZM131107 UIS131107:UJI131107 USO131107:UTE131107 VCK131107:VDA131107 VMG131107:VMW131107 VWC131107:VWS131107 WFY131107:WGO131107 WPU131107:WQK131107 WZQ131107:XAG131107 NE196643:NU196643 XA196643:XQ196643 AGW196643:AHM196643 AQS196643:ARI196643 BAO196643:BBE196643 BKK196643:BLA196643 BUG196643:BUW196643 CEC196643:CES196643 CNY196643:COO196643 CXU196643:CYK196643 DHQ196643:DIG196643 DRM196643:DSC196643 EBI196643:EBY196643 ELE196643:ELU196643 EVA196643:EVQ196643 FEW196643:FFM196643 FOS196643:FPI196643 FYO196643:FZE196643 GIK196643:GJA196643 GSG196643:GSW196643 HCC196643:HCS196643 HLY196643:HMO196643 HVU196643:HWK196643 IFQ196643:IGG196643 IPM196643:IQC196643 IZI196643:IZY196643 JJE196643:JJU196643 JTA196643:JTQ196643 KCW196643:KDM196643 KMS196643:KNI196643 KWO196643:KXE196643 LGK196643:LHA196643 LQG196643:LQW196643 MAC196643:MAS196643 MJY196643:MKO196643 MTU196643:MUK196643 NDQ196643:NEG196643 NNM196643:NOC196643 NXI196643:NXY196643 OHE196643:OHU196643 ORA196643:ORQ196643 PAW196643:PBM196643 PKS196643:PLI196643 PUO196643:PVE196643 QEK196643:QFA196643 QOG196643:QOW196643 QYC196643:QYS196643 RHY196643:RIO196643 RRU196643:RSK196643 SBQ196643:SCG196643 SLM196643:SMC196643 SVI196643:SVY196643 TFE196643:TFU196643 TPA196643:TPQ196643 TYW196643:TZM196643 UIS196643:UJI196643 USO196643:UTE196643 VCK196643:VDA196643 VMG196643:VMW196643 VWC196643:VWS196643 WFY196643:WGO196643 WPU196643:WQK196643 WZQ196643:XAG196643 NE262179:NU262179 XA262179:XQ262179 AGW262179:AHM262179 AQS262179:ARI262179 BAO262179:BBE262179 BKK262179:BLA262179 BUG262179:BUW262179 CEC262179:CES262179 CNY262179:COO262179 CXU262179:CYK262179 DHQ262179:DIG262179 DRM262179:DSC262179 EBI262179:EBY262179 ELE262179:ELU262179 EVA262179:EVQ262179 FEW262179:FFM262179 FOS262179:FPI262179 FYO262179:FZE262179 GIK262179:GJA262179 GSG262179:GSW262179 HCC262179:HCS262179 HLY262179:HMO262179 HVU262179:HWK262179 IFQ262179:IGG262179 IPM262179:IQC262179 IZI262179:IZY262179 JJE262179:JJU262179 JTA262179:JTQ262179 KCW262179:KDM262179 KMS262179:KNI262179 KWO262179:KXE262179 LGK262179:LHA262179 LQG262179:LQW262179 MAC262179:MAS262179 MJY262179:MKO262179 MTU262179:MUK262179 NDQ262179:NEG262179 NNM262179:NOC262179 NXI262179:NXY262179 OHE262179:OHU262179 ORA262179:ORQ262179 PAW262179:PBM262179 PKS262179:PLI262179 PUO262179:PVE262179 QEK262179:QFA262179 QOG262179:QOW262179 QYC262179:QYS262179 RHY262179:RIO262179 RRU262179:RSK262179 SBQ262179:SCG262179 SLM262179:SMC262179 SVI262179:SVY262179 TFE262179:TFU262179 TPA262179:TPQ262179 TYW262179:TZM262179 UIS262179:UJI262179 USO262179:UTE262179 VCK262179:VDA262179 VMG262179:VMW262179 VWC262179:VWS262179 WFY262179:WGO262179 WPU262179:WQK262179 WZQ262179:XAG262179 NE327715:NU327715 XA327715:XQ327715 AGW327715:AHM327715 AQS327715:ARI327715 BAO327715:BBE327715 BKK327715:BLA327715 BUG327715:BUW327715 CEC327715:CES327715 CNY327715:COO327715 CXU327715:CYK327715 DHQ327715:DIG327715 DRM327715:DSC327715 EBI327715:EBY327715 ELE327715:ELU327715 EVA327715:EVQ327715 FEW327715:FFM327715 FOS327715:FPI327715 FYO327715:FZE327715 GIK327715:GJA327715 GSG327715:GSW327715 HCC327715:HCS327715 HLY327715:HMO327715 HVU327715:HWK327715 IFQ327715:IGG327715 IPM327715:IQC327715 IZI327715:IZY327715 JJE327715:JJU327715 JTA327715:JTQ327715 KCW327715:KDM327715 KMS327715:KNI327715 KWO327715:KXE327715 LGK327715:LHA327715 LQG327715:LQW327715 MAC327715:MAS327715 MJY327715:MKO327715 MTU327715:MUK327715 NDQ327715:NEG327715 NNM327715:NOC327715 NXI327715:NXY327715 OHE327715:OHU327715 ORA327715:ORQ327715 PAW327715:PBM327715 PKS327715:PLI327715 PUO327715:PVE327715 QEK327715:QFA327715 QOG327715:QOW327715 QYC327715:QYS327715 RHY327715:RIO327715 RRU327715:RSK327715 SBQ327715:SCG327715 SLM327715:SMC327715 SVI327715:SVY327715 TFE327715:TFU327715 TPA327715:TPQ327715 TYW327715:TZM327715 UIS327715:UJI327715 USO327715:UTE327715 VCK327715:VDA327715 VMG327715:VMW327715 VWC327715:VWS327715 WFY327715:WGO327715 WPU327715:WQK327715 WZQ327715:XAG327715 NE393251:NU393251 XA393251:XQ393251 AGW393251:AHM393251 AQS393251:ARI393251 BAO393251:BBE393251 BKK393251:BLA393251 BUG393251:BUW393251 CEC393251:CES393251 CNY393251:COO393251 CXU393251:CYK393251 DHQ393251:DIG393251 DRM393251:DSC393251 EBI393251:EBY393251 ELE393251:ELU393251 EVA393251:EVQ393251 FEW393251:FFM393251 FOS393251:FPI393251 FYO393251:FZE393251 GIK393251:GJA393251 GSG393251:GSW393251 HCC393251:HCS393251 HLY393251:HMO393251 HVU393251:HWK393251 IFQ393251:IGG393251 IPM393251:IQC393251 IZI393251:IZY393251 JJE393251:JJU393251 JTA393251:JTQ393251 KCW393251:KDM393251 KMS393251:KNI393251 KWO393251:KXE393251 LGK393251:LHA393251 LQG393251:LQW393251 MAC393251:MAS393251 MJY393251:MKO393251 MTU393251:MUK393251 NDQ393251:NEG393251 NNM393251:NOC393251 NXI393251:NXY393251 OHE393251:OHU393251 ORA393251:ORQ393251 PAW393251:PBM393251 PKS393251:PLI393251 PUO393251:PVE393251 QEK393251:QFA393251 QOG393251:QOW393251 QYC393251:QYS393251 RHY393251:RIO393251 RRU393251:RSK393251 SBQ393251:SCG393251 SLM393251:SMC393251 SVI393251:SVY393251 TFE393251:TFU393251 TPA393251:TPQ393251 TYW393251:TZM393251 UIS393251:UJI393251 USO393251:UTE393251 VCK393251:VDA393251 VMG393251:VMW393251 VWC393251:VWS393251 WFY393251:WGO393251 WPU393251:WQK393251 WZQ393251:XAG393251 NE458787:NU458787 XA458787:XQ458787 AGW458787:AHM458787 AQS458787:ARI458787 BAO458787:BBE458787 BKK458787:BLA458787 BUG458787:BUW458787 CEC458787:CES458787 CNY458787:COO458787 CXU458787:CYK458787 DHQ458787:DIG458787 DRM458787:DSC458787 EBI458787:EBY458787 ELE458787:ELU458787 EVA458787:EVQ458787 FEW458787:FFM458787 FOS458787:FPI458787 FYO458787:FZE458787 GIK458787:GJA458787 GSG458787:GSW458787 HCC458787:HCS458787 HLY458787:HMO458787 HVU458787:HWK458787 IFQ458787:IGG458787 IPM458787:IQC458787 IZI458787:IZY458787 JJE458787:JJU458787 JTA458787:JTQ458787 KCW458787:KDM458787 KMS458787:KNI458787 KWO458787:KXE458787 LGK458787:LHA458787 LQG458787:LQW458787 MAC458787:MAS458787 MJY458787:MKO458787 MTU458787:MUK458787 NDQ458787:NEG458787 NNM458787:NOC458787 NXI458787:NXY458787 OHE458787:OHU458787 ORA458787:ORQ458787 PAW458787:PBM458787 PKS458787:PLI458787 PUO458787:PVE458787 QEK458787:QFA458787 QOG458787:QOW458787 QYC458787:QYS458787 RHY458787:RIO458787 RRU458787:RSK458787 SBQ458787:SCG458787 SLM458787:SMC458787 SVI458787:SVY458787 TFE458787:TFU458787 TPA458787:TPQ458787 TYW458787:TZM458787 UIS458787:UJI458787 USO458787:UTE458787 VCK458787:VDA458787 VMG458787:VMW458787 VWC458787:VWS458787 WFY458787:WGO458787 WPU458787:WQK458787 WZQ458787:XAG458787 NE524323:NU524323 XA524323:XQ524323 AGW524323:AHM524323 AQS524323:ARI524323 BAO524323:BBE524323 BKK524323:BLA524323 BUG524323:BUW524323 CEC524323:CES524323 CNY524323:COO524323 CXU524323:CYK524323 DHQ524323:DIG524323 DRM524323:DSC524323 EBI524323:EBY524323 ELE524323:ELU524323 EVA524323:EVQ524323 FEW524323:FFM524323 FOS524323:FPI524323 FYO524323:FZE524323 GIK524323:GJA524323 GSG524323:GSW524323 HCC524323:HCS524323 HLY524323:HMO524323 HVU524323:HWK524323 IFQ524323:IGG524323 IPM524323:IQC524323 IZI524323:IZY524323 JJE524323:JJU524323 JTA524323:JTQ524323 KCW524323:KDM524323 KMS524323:KNI524323 KWO524323:KXE524323 LGK524323:LHA524323 LQG524323:LQW524323 MAC524323:MAS524323 MJY524323:MKO524323 MTU524323:MUK524323 NDQ524323:NEG524323 NNM524323:NOC524323 NXI524323:NXY524323 OHE524323:OHU524323 ORA524323:ORQ524323 PAW524323:PBM524323 PKS524323:PLI524323 PUO524323:PVE524323 QEK524323:QFA524323 QOG524323:QOW524323 QYC524323:QYS524323 RHY524323:RIO524323 RRU524323:RSK524323 SBQ524323:SCG524323 SLM524323:SMC524323 SVI524323:SVY524323 TFE524323:TFU524323 TPA524323:TPQ524323 TYW524323:TZM524323 UIS524323:UJI524323 USO524323:UTE524323 VCK524323:VDA524323 VMG524323:VMW524323 VWC524323:VWS524323 WFY524323:WGO524323 WPU524323:WQK524323 WZQ524323:XAG524323 NE589859:NU589859 XA589859:XQ589859 AGW589859:AHM589859 AQS589859:ARI589859 BAO589859:BBE589859 BKK589859:BLA589859 BUG589859:BUW589859 CEC589859:CES589859 CNY589859:COO589859 CXU589859:CYK589859 DHQ589859:DIG589859 DRM589859:DSC589859 EBI589859:EBY589859 ELE589859:ELU589859 EVA589859:EVQ589859 FEW589859:FFM589859 FOS589859:FPI589859 FYO589859:FZE589859 GIK589859:GJA589859 GSG589859:GSW589859 HCC589859:HCS589859 HLY589859:HMO589859 HVU589859:HWK589859 IFQ589859:IGG589859 IPM589859:IQC589859 IZI589859:IZY589859 JJE589859:JJU589859 JTA589859:JTQ589859 KCW589859:KDM589859 KMS589859:KNI589859 KWO589859:KXE589859 LGK589859:LHA589859 LQG589859:LQW589859 MAC589859:MAS589859 MJY589859:MKO589859 MTU589859:MUK589859 NDQ589859:NEG589859 NNM589859:NOC589859 NXI589859:NXY589859 OHE589859:OHU589859 ORA589859:ORQ589859 PAW589859:PBM589859 PKS589859:PLI589859 PUO589859:PVE589859 QEK589859:QFA589859 QOG589859:QOW589859 QYC589859:QYS589859 RHY589859:RIO589859 RRU589859:RSK589859 SBQ589859:SCG589859 SLM589859:SMC589859 SVI589859:SVY589859 TFE589859:TFU589859 TPA589859:TPQ589859 TYW589859:TZM589859 UIS589859:UJI589859 USO589859:UTE589859 VCK589859:VDA589859 VMG589859:VMW589859 VWC589859:VWS589859 WFY589859:WGO589859 WPU589859:WQK589859 WZQ589859:XAG589859 NE655395:NU655395 XA655395:XQ655395 AGW655395:AHM655395 AQS655395:ARI655395 BAO655395:BBE655395 BKK655395:BLA655395 BUG655395:BUW655395 CEC655395:CES655395 CNY655395:COO655395 CXU655395:CYK655395 DHQ655395:DIG655395 DRM655395:DSC655395 EBI655395:EBY655395 ELE655395:ELU655395 EVA655395:EVQ655395 FEW655395:FFM655395 FOS655395:FPI655395 FYO655395:FZE655395 GIK655395:GJA655395 GSG655395:GSW655395 HCC655395:HCS655395 HLY655395:HMO655395 HVU655395:HWK655395 IFQ655395:IGG655395 IPM655395:IQC655395 IZI655395:IZY655395 JJE655395:JJU655395 JTA655395:JTQ655395 KCW655395:KDM655395 KMS655395:KNI655395 KWO655395:KXE655395 LGK655395:LHA655395 LQG655395:LQW655395 MAC655395:MAS655395 MJY655395:MKO655395 MTU655395:MUK655395 NDQ655395:NEG655395 NNM655395:NOC655395 NXI655395:NXY655395 OHE655395:OHU655395 ORA655395:ORQ655395 PAW655395:PBM655395 PKS655395:PLI655395 PUO655395:PVE655395 QEK655395:QFA655395 QOG655395:QOW655395 QYC655395:QYS655395 RHY655395:RIO655395 RRU655395:RSK655395 SBQ655395:SCG655395 SLM655395:SMC655395 SVI655395:SVY655395 TFE655395:TFU655395 TPA655395:TPQ655395 TYW655395:TZM655395 UIS655395:UJI655395 USO655395:UTE655395 VCK655395:VDA655395 VMG655395:VMW655395 VWC655395:VWS655395 WFY655395:WGO655395 WPU655395:WQK655395 WZQ655395:XAG655395 NE720931:NU720931 XA720931:XQ720931 AGW720931:AHM720931 AQS720931:ARI720931 BAO720931:BBE720931 BKK720931:BLA720931 BUG720931:BUW720931 CEC720931:CES720931 CNY720931:COO720931 CXU720931:CYK720931 DHQ720931:DIG720931 DRM720931:DSC720931 EBI720931:EBY720931 ELE720931:ELU720931 EVA720931:EVQ720931 FEW720931:FFM720931 FOS720931:FPI720931 FYO720931:FZE720931 GIK720931:GJA720931 GSG720931:GSW720931 HCC720931:HCS720931 HLY720931:HMO720931 HVU720931:HWK720931 IFQ720931:IGG720931 IPM720931:IQC720931 IZI720931:IZY720931 JJE720931:JJU720931 JTA720931:JTQ720931 KCW720931:KDM720931 KMS720931:KNI720931 KWO720931:KXE720931 LGK720931:LHA720931 LQG720931:LQW720931 MAC720931:MAS720931 MJY720931:MKO720931 MTU720931:MUK720931 NDQ720931:NEG720931 NNM720931:NOC720931 NXI720931:NXY720931 OHE720931:OHU720931 ORA720931:ORQ720931 PAW720931:PBM720931 PKS720931:PLI720931 PUO720931:PVE720931 QEK720931:QFA720931 QOG720931:QOW720931 QYC720931:QYS720931 RHY720931:RIO720931 RRU720931:RSK720931 SBQ720931:SCG720931 SLM720931:SMC720931 SVI720931:SVY720931 TFE720931:TFU720931 TPA720931:TPQ720931 TYW720931:TZM720931 UIS720931:UJI720931 USO720931:UTE720931 VCK720931:VDA720931 VMG720931:VMW720931 VWC720931:VWS720931 WFY720931:WGO720931 WPU720931:WQK720931 WZQ720931:XAG720931 NE786467:NU786467 XA786467:XQ786467 AGW786467:AHM786467 AQS786467:ARI786467 BAO786467:BBE786467 BKK786467:BLA786467 BUG786467:BUW786467 CEC786467:CES786467 CNY786467:COO786467 CXU786467:CYK786467 DHQ786467:DIG786467 DRM786467:DSC786467 EBI786467:EBY786467 ELE786467:ELU786467 EVA786467:EVQ786467 FEW786467:FFM786467 FOS786467:FPI786467 FYO786467:FZE786467 GIK786467:GJA786467 GSG786467:GSW786467 HCC786467:HCS786467 HLY786467:HMO786467 HVU786467:HWK786467 IFQ786467:IGG786467 IPM786467:IQC786467 IZI786467:IZY786467 JJE786467:JJU786467 JTA786467:JTQ786467 KCW786467:KDM786467 KMS786467:KNI786467 KWO786467:KXE786467 LGK786467:LHA786467 LQG786467:LQW786467 MAC786467:MAS786467 MJY786467:MKO786467 MTU786467:MUK786467 NDQ786467:NEG786467 NNM786467:NOC786467 NXI786467:NXY786467 OHE786467:OHU786467 ORA786467:ORQ786467 PAW786467:PBM786467 PKS786467:PLI786467 PUO786467:PVE786467 QEK786467:QFA786467 QOG786467:QOW786467 QYC786467:QYS786467 RHY786467:RIO786467 RRU786467:RSK786467 SBQ786467:SCG786467 SLM786467:SMC786467 SVI786467:SVY786467 TFE786467:TFU786467 TPA786467:TPQ786467 TYW786467:TZM786467 UIS786467:UJI786467 USO786467:UTE786467 VCK786467:VDA786467 VMG786467:VMW786467 VWC786467:VWS786467 WFY786467:WGO786467 WPU786467:WQK786467 WZQ786467:XAG786467 NE852003:NU852003 XA852003:XQ852003 AGW852003:AHM852003 AQS852003:ARI852003 BAO852003:BBE852003 BKK852003:BLA852003 BUG852003:BUW852003 CEC852003:CES852003 CNY852003:COO852003 CXU852003:CYK852003 DHQ852003:DIG852003 DRM852003:DSC852003 EBI852003:EBY852003 ELE852003:ELU852003 EVA852003:EVQ852003 FEW852003:FFM852003 FOS852003:FPI852003 FYO852003:FZE852003 GIK852003:GJA852003 GSG852003:GSW852003 HCC852003:HCS852003 HLY852003:HMO852003 HVU852003:HWK852003 IFQ852003:IGG852003 IPM852003:IQC852003 IZI852003:IZY852003 JJE852003:JJU852003 JTA852003:JTQ852003 KCW852003:KDM852003 KMS852003:KNI852003 KWO852003:KXE852003 LGK852003:LHA852003 LQG852003:LQW852003 MAC852003:MAS852003 MJY852003:MKO852003 MTU852003:MUK852003 NDQ852003:NEG852003 NNM852003:NOC852003 NXI852003:NXY852003 OHE852003:OHU852003 ORA852003:ORQ852003 PAW852003:PBM852003 PKS852003:PLI852003 PUO852003:PVE852003 QEK852003:QFA852003 QOG852003:QOW852003 QYC852003:QYS852003 RHY852003:RIO852003 RRU852003:RSK852003 SBQ852003:SCG852003 SLM852003:SMC852003 SVI852003:SVY852003 TFE852003:TFU852003 TPA852003:TPQ852003 TYW852003:TZM852003 UIS852003:UJI852003 USO852003:UTE852003 VCK852003:VDA852003 VMG852003:VMW852003 VWC852003:VWS852003 WFY852003:WGO852003 WPU852003:WQK852003 WZQ852003:XAG852003 NE917539:NU917539 XA917539:XQ917539 AGW917539:AHM917539 AQS917539:ARI917539 BAO917539:BBE917539 BKK917539:BLA917539 BUG917539:BUW917539 CEC917539:CES917539 CNY917539:COO917539 CXU917539:CYK917539 DHQ917539:DIG917539 DRM917539:DSC917539 EBI917539:EBY917539 ELE917539:ELU917539 EVA917539:EVQ917539 FEW917539:FFM917539 FOS917539:FPI917539 FYO917539:FZE917539 GIK917539:GJA917539 GSG917539:GSW917539 HCC917539:HCS917539 HLY917539:HMO917539 HVU917539:HWK917539 IFQ917539:IGG917539 IPM917539:IQC917539 IZI917539:IZY917539 JJE917539:JJU917539 JTA917539:JTQ917539 KCW917539:KDM917539 KMS917539:KNI917539 KWO917539:KXE917539 LGK917539:LHA917539 LQG917539:LQW917539 MAC917539:MAS917539 MJY917539:MKO917539 MTU917539:MUK917539 NDQ917539:NEG917539 NNM917539:NOC917539 NXI917539:NXY917539 OHE917539:OHU917539 ORA917539:ORQ917539 PAW917539:PBM917539 PKS917539:PLI917539 PUO917539:PVE917539 QEK917539:QFA917539 QOG917539:QOW917539 QYC917539:QYS917539 RHY917539:RIO917539 RRU917539:RSK917539 SBQ917539:SCG917539 SLM917539:SMC917539 SVI917539:SVY917539 TFE917539:TFU917539 TPA917539:TPQ917539 TYW917539:TZM917539 UIS917539:UJI917539 USO917539:UTE917539 VCK917539:VDA917539 VMG917539:VMW917539 VWC917539:VWS917539 WFY917539:WGO917539 WPU917539:WQK917539 WZQ917539:XAG917539 NE983075:NU983075 XA983075:XQ983075 AGW983075:AHM983075 AQS983075:ARI983075 BAO983075:BBE983075 BKK983075:BLA983075 BUG983075:BUW983075 CEC983075:CES983075 CNY983075:COO983075 CXU983075:CYK983075 DHQ983075:DIG983075 DRM983075:DSC983075 EBI983075:EBY983075 ELE983075:ELU983075 EVA983075:EVQ983075 FEW983075:FFM983075 FOS983075:FPI983075 FYO983075:FZE983075 GIK983075:GJA983075 GSG983075:GSW983075 HCC983075:HCS983075 HLY983075:HMO983075 HVU983075:HWK983075 IFQ983075:IGG983075 IPM983075:IQC983075 IZI983075:IZY983075 JJE983075:JJU983075 JTA983075:JTQ983075 KCW983075:KDM983075 KMS983075:KNI983075 KWO983075:KXE983075 LGK983075:LHA983075 LQG983075:LQW983075 MAC983075:MAS983075 MJY983075:MKO983075 MTU983075:MUK983075 NDQ983075:NEG983075 NNM983075:NOC983075 NXI983075:NXY983075 OHE983075:OHU983075 ORA983075:ORQ983075 PAW983075:PBM983075 PKS983075:PLI983075 PUO983075:PVE983075 QEK983075:QFA983075 QOG983075:QOW983075 QYC983075:QYS983075 RHY983075:RIO983075 RRU983075:RSK983075 SBQ983075:SCG983075 SLM983075:SMC983075 SVI983075:SVY983075 TFE983075:TFU983075 TPA983075:TPQ983075 TYW983075:TZM983075 UIS983075:UJI983075 USO983075:UTE983075 VCK983075:VDA983075 VMG983075:VMW983075 VWC983075:VWS983075 WFY983075:WGO983075 WPU983075:WQK983075 L39:EF39 L983075:EF983075 L917539:EF917539 L852003:EF852003 L786467:EF786467 L720931:EF720931 L655395:EF655395 L589859:EF589859 L524323:EF524323 L458787:EF458787 L393251:EF393251 L327715:EF327715 L262179:EF262179 L196643:EF196643 L131107:EF131107 L65571:EF65571"/>
    <dataValidation allowBlank="1" prompt="Для выбора выполните двойной щелчок левой клавиши мыши по соответствующей ячейке." sqref="NE65572:NU65575 XA65572:XQ65575 AGW65572:AHM65575 AQS65572:ARI65575 BAO65572:BBE65575 BKK65572:BLA65575 BUG65572:BUW65575 CEC65572:CES65575 CNY65572:COO65575 CXU65572:CYK65575 DHQ65572:DIG65575 DRM65572:DSC65575 EBI65572:EBY65575 ELE65572:ELU65575 EVA65572:EVQ65575 FEW65572:FFM65575 FOS65572:FPI65575 FYO65572:FZE65575 GIK65572:GJA65575 GSG65572:GSW65575 HCC65572:HCS65575 HLY65572:HMO65575 HVU65572:HWK65575 IFQ65572:IGG65575 IPM65572:IQC65575 IZI65572:IZY65575 JJE65572:JJU65575 JTA65572:JTQ65575 KCW65572:KDM65575 KMS65572:KNI65575 KWO65572:KXE65575 LGK65572:LHA65575 LQG65572:LQW65575 MAC65572:MAS65575 MJY65572:MKO65575 MTU65572:MUK65575 NDQ65572:NEG65575 NNM65572:NOC65575 NXI65572:NXY65575 OHE65572:OHU65575 ORA65572:ORQ65575 PAW65572:PBM65575 PKS65572:PLI65575 PUO65572:PVE65575 QEK65572:QFA65575 QOG65572:QOW65575 QYC65572:QYS65575 RHY65572:RIO65575 RRU65572:RSK65575 SBQ65572:SCG65575 SLM65572:SMC65575 SVI65572:SVY65575 TFE65572:TFU65575 TPA65572:TPQ65575 TYW65572:TZM65575 UIS65572:UJI65575 USO65572:UTE65575 VCK65572:VDA65575 VMG65572:VMW65575 VWC65572:VWS65575 WFY65572:WGO65575 WPU65572:WQK65575 WZQ65572:XAG65575 NE131108:NU131111 XA131108:XQ131111 AGW131108:AHM131111 AQS131108:ARI131111 BAO131108:BBE131111 BKK131108:BLA131111 BUG131108:BUW131111 CEC131108:CES131111 CNY131108:COO131111 CXU131108:CYK131111 DHQ131108:DIG131111 DRM131108:DSC131111 EBI131108:EBY131111 ELE131108:ELU131111 EVA131108:EVQ131111 FEW131108:FFM131111 FOS131108:FPI131111 FYO131108:FZE131111 GIK131108:GJA131111 GSG131108:GSW131111 HCC131108:HCS131111 HLY131108:HMO131111 HVU131108:HWK131111 IFQ131108:IGG131111 IPM131108:IQC131111 IZI131108:IZY131111 JJE131108:JJU131111 JTA131108:JTQ131111 KCW131108:KDM131111 KMS131108:KNI131111 KWO131108:KXE131111 LGK131108:LHA131111 LQG131108:LQW131111 MAC131108:MAS131111 MJY131108:MKO131111 MTU131108:MUK131111 NDQ131108:NEG131111 NNM131108:NOC131111 NXI131108:NXY131111 OHE131108:OHU131111 ORA131108:ORQ131111 PAW131108:PBM131111 PKS131108:PLI131111 PUO131108:PVE131111 QEK131108:QFA131111 QOG131108:QOW131111 QYC131108:QYS131111 RHY131108:RIO131111 RRU131108:RSK131111 SBQ131108:SCG131111 SLM131108:SMC131111 SVI131108:SVY131111 TFE131108:TFU131111 TPA131108:TPQ131111 TYW131108:TZM131111 UIS131108:UJI131111 USO131108:UTE131111 VCK131108:VDA131111 VMG131108:VMW131111 VWC131108:VWS131111 WFY131108:WGO131111 WPU131108:WQK131111 WZQ131108:XAG131111 NE196644:NU196647 XA196644:XQ196647 AGW196644:AHM196647 AQS196644:ARI196647 BAO196644:BBE196647 BKK196644:BLA196647 BUG196644:BUW196647 CEC196644:CES196647 CNY196644:COO196647 CXU196644:CYK196647 DHQ196644:DIG196647 DRM196644:DSC196647 EBI196644:EBY196647 ELE196644:ELU196647 EVA196644:EVQ196647 FEW196644:FFM196647 FOS196644:FPI196647 FYO196644:FZE196647 GIK196644:GJA196647 GSG196644:GSW196647 HCC196644:HCS196647 HLY196644:HMO196647 HVU196644:HWK196647 IFQ196644:IGG196647 IPM196644:IQC196647 IZI196644:IZY196647 JJE196644:JJU196647 JTA196644:JTQ196647 KCW196644:KDM196647 KMS196644:KNI196647 KWO196644:KXE196647 LGK196644:LHA196647 LQG196644:LQW196647 MAC196644:MAS196647 MJY196644:MKO196647 MTU196644:MUK196647 NDQ196644:NEG196647 NNM196644:NOC196647 NXI196644:NXY196647 OHE196644:OHU196647 ORA196644:ORQ196647 PAW196644:PBM196647 PKS196644:PLI196647 PUO196644:PVE196647 QEK196644:QFA196647 QOG196644:QOW196647 QYC196644:QYS196647 RHY196644:RIO196647 RRU196644:RSK196647 SBQ196644:SCG196647 SLM196644:SMC196647 SVI196644:SVY196647 TFE196644:TFU196647 TPA196644:TPQ196647 TYW196644:TZM196647 UIS196644:UJI196647 USO196644:UTE196647 VCK196644:VDA196647 VMG196644:VMW196647 VWC196644:VWS196647 WFY196644:WGO196647 WPU196644:WQK196647 WZQ196644:XAG196647 NE262180:NU262183 XA262180:XQ262183 AGW262180:AHM262183 AQS262180:ARI262183 BAO262180:BBE262183 BKK262180:BLA262183 BUG262180:BUW262183 CEC262180:CES262183 CNY262180:COO262183 CXU262180:CYK262183 DHQ262180:DIG262183 DRM262180:DSC262183 EBI262180:EBY262183 ELE262180:ELU262183 EVA262180:EVQ262183 FEW262180:FFM262183 FOS262180:FPI262183 FYO262180:FZE262183 GIK262180:GJA262183 GSG262180:GSW262183 HCC262180:HCS262183 HLY262180:HMO262183 HVU262180:HWK262183 IFQ262180:IGG262183 IPM262180:IQC262183 IZI262180:IZY262183 JJE262180:JJU262183 JTA262180:JTQ262183 KCW262180:KDM262183 KMS262180:KNI262183 KWO262180:KXE262183 LGK262180:LHA262183 LQG262180:LQW262183 MAC262180:MAS262183 MJY262180:MKO262183 MTU262180:MUK262183 NDQ262180:NEG262183 NNM262180:NOC262183 NXI262180:NXY262183 OHE262180:OHU262183 ORA262180:ORQ262183 PAW262180:PBM262183 PKS262180:PLI262183 PUO262180:PVE262183 QEK262180:QFA262183 QOG262180:QOW262183 QYC262180:QYS262183 RHY262180:RIO262183 RRU262180:RSK262183 SBQ262180:SCG262183 SLM262180:SMC262183 SVI262180:SVY262183 TFE262180:TFU262183 TPA262180:TPQ262183 TYW262180:TZM262183 UIS262180:UJI262183 USO262180:UTE262183 VCK262180:VDA262183 VMG262180:VMW262183 VWC262180:VWS262183 WFY262180:WGO262183 WPU262180:WQK262183 WZQ262180:XAG262183 NE327716:NU327719 XA327716:XQ327719 AGW327716:AHM327719 AQS327716:ARI327719 BAO327716:BBE327719 BKK327716:BLA327719 BUG327716:BUW327719 CEC327716:CES327719 CNY327716:COO327719 CXU327716:CYK327719 DHQ327716:DIG327719 DRM327716:DSC327719 EBI327716:EBY327719 ELE327716:ELU327719 EVA327716:EVQ327719 FEW327716:FFM327719 FOS327716:FPI327719 FYO327716:FZE327719 GIK327716:GJA327719 GSG327716:GSW327719 HCC327716:HCS327719 HLY327716:HMO327719 HVU327716:HWK327719 IFQ327716:IGG327719 IPM327716:IQC327719 IZI327716:IZY327719 JJE327716:JJU327719 JTA327716:JTQ327719 KCW327716:KDM327719 KMS327716:KNI327719 KWO327716:KXE327719 LGK327716:LHA327719 LQG327716:LQW327719 MAC327716:MAS327719 MJY327716:MKO327719 MTU327716:MUK327719 NDQ327716:NEG327719 NNM327716:NOC327719 NXI327716:NXY327719 OHE327716:OHU327719 ORA327716:ORQ327719 PAW327716:PBM327719 PKS327716:PLI327719 PUO327716:PVE327719 QEK327716:QFA327719 QOG327716:QOW327719 QYC327716:QYS327719 RHY327716:RIO327719 RRU327716:RSK327719 SBQ327716:SCG327719 SLM327716:SMC327719 SVI327716:SVY327719 TFE327716:TFU327719 TPA327716:TPQ327719 TYW327716:TZM327719 UIS327716:UJI327719 USO327716:UTE327719 VCK327716:VDA327719 VMG327716:VMW327719 VWC327716:VWS327719 WFY327716:WGO327719 WPU327716:WQK327719 WZQ327716:XAG327719 NE393252:NU393255 XA393252:XQ393255 AGW393252:AHM393255 AQS393252:ARI393255 BAO393252:BBE393255 BKK393252:BLA393255 BUG393252:BUW393255 CEC393252:CES393255 CNY393252:COO393255 CXU393252:CYK393255 DHQ393252:DIG393255 DRM393252:DSC393255 EBI393252:EBY393255 ELE393252:ELU393255 EVA393252:EVQ393255 FEW393252:FFM393255 FOS393252:FPI393255 FYO393252:FZE393255 GIK393252:GJA393255 GSG393252:GSW393255 HCC393252:HCS393255 HLY393252:HMO393255 HVU393252:HWK393255 IFQ393252:IGG393255 IPM393252:IQC393255 IZI393252:IZY393255 JJE393252:JJU393255 JTA393252:JTQ393255 KCW393252:KDM393255 KMS393252:KNI393255 KWO393252:KXE393255 LGK393252:LHA393255 LQG393252:LQW393255 MAC393252:MAS393255 MJY393252:MKO393255 MTU393252:MUK393255 NDQ393252:NEG393255 NNM393252:NOC393255 NXI393252:NXY393255 OHE393252:OHU393255 ORA393252:ORQ393255 PAW393252:PBM393255 PKS393252:PLI393255 PUO393252:PVE393255 QEK393252:QFA393255 QOG393252:QOW393255 QYC393252:QYS393255 RHY393252:RIO393255 RRU393252:RSK393255 SBQ393252:SCG393255 SLM393252:SMC393255 SVI393252:SVY393255 TFE393252:TFU393255 TPA393252:TPQ393255 TYW393252:TZM393255 UIS393252:UJI393255 USO393252:UTE393255 VCK393252:VDA393255 VMG393252:VMW393255 VWC393252:VWS393255 WFY393252:WGO393255 WPU393252:WQK393255 WZQ393252:XAG393255 NE458788:NU458791 XA458788:XQ458791 AGW458788:AHM458791 AQS458788:ARI458791 BAO458788:BBE458791 BKK458788:BLA458791 BUG458788:BUW458791 CEC458788:CES458791 CNY458788:COO458791 CXU458788:CYK458791 DHQ458788:DIG458791 DRM458788:DSC458791 EBI458788:EBY458791 ELE458788:ELU458791 EVA458788:EVQ458791 FEW458788:FFM458791 FOS458788:FPI458791 FYO458788:FZE458791 GIK458788:GJA458791 GSG458788:GSW458791 HCC458788:HCS458791 HLY458788:HMO458791 HVU458788:HWK458791 IFQ458788:IGG458791 IPM458788:IQC458791 IZI458788:IZY458791 JJE458788:JJU458791 JTA458788:JTQ458791 KCW458788:KDM458791 KMS458788:KNI458791 KWO458788:KXE458791 LGK458788:LHA458791 LQG458788:LQW458791 MAC458788:MAS458791 MJY458788:MKO458791 MTU458788:MUK458791 NDQ458788:NEG458791 NNM458788:NOC458791 NXI458788:NXY458791 OHE458788:OHU458791 ORA458788:ORQ458791 PAW458788:PBM458791 PKS458788:PLI458791 PUO458788:PVE458791 QEK458788:QFA458791 QOG458788:QOW458791 QYC458788:QYS458791 RHY458788:RIO458791 RRU458788:RSK458791 SBQ458788:SCG458791 SLM458788:SMC458791 SVI458788:SVY458791 TFE458788:TFU458791 TPA458788:TPQ458791 TYW458788:TZM458791 UIS458788:UJI458791 USO458788:UTE458791 VCK458788:VDA458791 VMG458788:VMW458791 VWC458788:VWS458791 WFY458788:WGO458791 WPU458788:WQK458791 WZQ458788:XAG458791 NE524324:NU524327 XA524324:XQ524327 AGW524324:AHM524327 AQS524324:ARI524327 BAO524324:BBE524327 BKK524324:BLA524327 BUG524324:BUW524327 CEC524324:CES524327 CNY524324:COO524327 CXU524324:CYK524327 DHQ524324:DIG524327 DRM524324:DSC524327 EBI524324:EBY524327 ELE524324:ELU524327 EVA524324:EVQ524327 FEW524324:FFM524327 FOS524324:FPI524327 FYO524324:FZE524327 GIK524324:GJA524327 GSG524324:GSW524327 HCC524324:HCS524327 HLY524324:HMO524327 HVU524324:HWK524327 IFQ524324:IGG524327 IPM524324:IQC524327 IZI524324:IZY524327 JJE524324:JJU524327 JTA524324:JTQ524327 KCW524324:KDM524327 KMS524324:KNI524327 KWO524324:KXE524327 LGK524324:LHA524327 LQG524324:LQW524327 MAC524324:MAS524327 MJY524324:MKO524327 MTU524324:MUK524327 NDQ524324:NEG524327 NNM524324:NOC524327 NXI524324:NXY524327 OHE524324:OHU524327 ORA524324:ORQ524327 PAW524324:PBM524327 PKS524324:PLI524327 PUO524324:PVE524327 QEK524324:QFA524327 QOG524324:QOW524327 QYC524324:QYS524327 RHY524324:RIO524327 RRU524324:RSK524327 SBQ524324:SCG524327 SLM524324:SMC524327 SVI524324:SVY524327 TFE524324:TFU524327 TPA524324:TPQ524327 TYW524324:TZM524327 UIS524324:UJI524327 USO524324:UTE524327 VCK524324:VDA524327 VMG524324:VMW524327 VWC524324:VWS524327 WFY524324:WGO524327 WPU524324:WQK524327 WZQ524324:XAG524327 NE589860:NU589863 XA589860:XQ589863 AGW589860:AHM589863 AQS589860:ARI589863 BAO589860:BBE589863 BKK589860:BLA589863 BUG589860:BUW589863 CEC589860:CES589863 CNY589860:COO589863 CXU589860:CYK589863 DHQ589860:DIG589863 DRM589860:DSC589863 EBI589860:EBY589863 ELE589860:ELU589863 EVA589860:EVQ589863 FEW589860:FFM589863 FOS589860:FPI589863 FYO589860:FZE589863 GIK589860:GJA589863 GSG589860:GSW589863 HCC589860:HCS589863 HLY589860:HMO589863 HVU589860:HWK589863 IFQ589860:IGG589863 IPM589860:IQC589863 IZI589860:IZY589863 JJE589860:JJU589863 JTA589860:JTQ589863 KCW589860:KDM589863 KMS589860:KNI589863 KWO589860:KXE589863 LGK589860:LHA589863 LQG589860:LQW589863 MAC589860:MAS589863 MJY589860:MKO589863 MTU589860:MUK589863 NDQ589860:NEG589863 NNM589860:NOC589863 NXI589860:NXY589863 OHE589860:OHU589863 ORA589860:ORQ589863 PAW589860:PBM589863 PKS589860:PLI589863 PUO589860:PVE589863 QEK589860:QFA589863 QOG589860:QOW589863 QYC589860:QYS589863 RHY589860:RIO589863 RRU589860:RSK589863 SBQ589860:SCG589863 SLM589860:SMC589863 SVI589860:SVY589863 TFE589860:TFU589863 TPA589860:TPQ589863 TYW589860:TZM589863 UIS589860:UJI589863 USO589860:UTE589863 VCK589860:VDA589863 VMG589860:VMW589863 VWC589860:VWS589863 WFY589860:WGO589863 WPU589860:WQK589863 WZQ589860:XAG589863 NE655396:NU655399 XA655396:XQ655399 AGW655396:AHM655399 AQS655396:ARI655399 BAO655396:BBE655399 BKK655396:BLA655399 BUG655396:BUW655399 CEC655396:CES655399 CNY655396:COO655399 CXU655396:CYK655399 DHQ655396:DIG655399 DRM655396:DSC655399 EBI655396:EBY655399 ELE655396:ELU655399 EVA655396:EVQ655399 FEW655396:FFM655399 FOS655396:FPI655399 FYO655396:FZE655399 GIK655396:GJA655399 GSG655396:GSW655399 HCC655396:HCS655399 HLY655396:HMO655399 HVU655396:HWK655399 IFQ655396:IGG655399 IPM655396:IQC655399 IZI655396:IZY655399 JJE655396:JJU655399 JTA655396:JTQ655399 KCW655396:KDM655399 KMS655396:KNI655399 KWO655396:KXE655399 LGK655396:LHA655399 LQG655396:LQW655399 MAC655396:MAS655399 MJY655396:MKO655399 MTU655396:MUK655399 NDQ655396:NEG655399 NNM655396:NOC655399 NXI655396:NXY655399 OHE655396:OHU655399 ORA655396:ORQ655399 PAW655396:PBM655399 PKS655396:PLI655399 PUO655396:PVE655399 QEK655396:QFA655399 QOG655396:QOW655399 QYC655396:QYS655399 RHY655396:RIO655399 RRU655396:RSK655399 SBQ655396:SCG655399 SLM655396:SMC655399 SVI655396:SVY655399 TFE655396:TFU655399 TPA655396:TPQ655399 TYW655396:TZM655399 UIS655396:UJI655399 USO655396:UTE655399 VCK655396:VDA655399 VMG655396:VMW655399 VWC655396:VWS655399 WFY655396:WGO655399 WPU655396:WQK655399 WZQ655396:XAG655399 NE720932:NU720935 XA720932:XQ720935 AGW720932:AHM720935 AQS720932:ARI720935 BAO720932:BBE720935 BKK720932:BLA720935 BUG720932:BUW720935 CEC720932:CES720935 CNY720932:COO720935 CXU720932:CYK720935 DHQ720932:DIG720935 DRM720932:DSC720935 EBI720932:EBY720935 ELE720932:ELU720935 EVA720932:EVQ720935 FEW720932:FFM720935 FOS720932:FPI720935 FYO720932:FZE720935 GIK720932:GJA720935 GSG720932:GSW720935 HCC720932:HCS720935 HLY720932:HMO720935 HVU720932:HWK720935 IFQ720932:IGG720935 IPM720932:IQC720935 IZI720932:IZY720935 JJE720932:JJU720935 JTA720932:JTQ720935 KCW720932:KDM720935 KMS720932:KNI720935 KWO720932:KXE720935 LGK720932:LHA720935 LQG720932:LQW720935 MAC720932:MAS720935 MJY720932:MKO720935 MTU720932:MUK720935 NDQ720932:NEG720935 NNM720932:NOC720935 NXI720932:NXY720935 OHE720932:OHU720935 ORA720932:ORQ720935 PAW720932:PBM720935 PKS720932:PLI720935 PUO720932:PVE720935 QEK720932:QFA720935 QOG720932:QOW720935 QYC720932:QYS720935 RHY720932:RIO720935 RRU720932:RSK720935 SBQ720932:SCG720935 SLM720932:SMC720935 SVI720932:SVY720935 TFE720932:TFU720935 TPA720932:TPQ720935 TYW720932:TZM720935 UIS720932:UJI720935 USO720932:UTE720935 VCK720932:VDA720935 VMG720932:VMW720935 VWC720932:VWS720935 WFY720932:WGO720935 WPU720932:WQK720935 WZQ720932:XAG720935 NE786468:NU786471 XA786468:XQ786471 AGW786468:AHM786471 AQS786468:ARI786471 BAO786468:BBE786471 BKK786468:BLA786471 BUG786468:BUW786471 CEC786468:CES786471 CNY786468:COO786471 CXU786468:CYK786471 DHQ786468:DIG786471 DRM786468:DSC786471 EBI786468:EBY786471 ELE786468:ELU786471 EVA786468:EVQ786471 FEW786468:FFM786471 FOS786468:FPI786471 FYO786468:FZE786471 GIK786468:GJA786471 GSG786468:GSW786471 HCC786468:HCS786471 HLY786468:HMO786471 HVU786468:HWK786471 IFQ786468:IGG786471 IPM786468:IQC786471 IZI786468:IZY786471 JJE786468:JJU786471 JTA786468:JTQ786471 KCW786468:KDM786471 KMS786468:KNI786471 KWO786468:KXE786471 LGK786468:LHA786471 LQG786468:LQW786471 MAC786468:MAS786471 MJY786468:MKO786471 MTU786468:MUK786471 NDQ786468:NEG786471 NNM786468:NOC786471 NXI786468:NXY786471 OHE786468:OHU786471 ORA786468:ORQ786471 PAW786468:PBM786471 PKS786468:PLI786471 PUO786468:PVE786471 QEK786468:QFA786471 QOG786468:QOW786471 QYC786468:QYS786471 RHY786468:RIO786471 RRU786468:RSK786471 SBQ786468:SCG786471 SLM786468:SMC786471 SVI786468:SVY786471 TFE786468:TFU786471 TPA786468:TPQ786471 TYW786468:TZM786471 UIS786468:UJI786471 USO786468:UTE786471 VCK786468:VDA786471 VMG786468:VMW786471 VWC786468:VWS786471 WFY786468:WGO786471 WPU786468:WQK786471 WZQ786468:XAG786471 NE852004:NU852007 XA852004:XQ852007 AGW852004:AHM852007 AQS852004:ARI852007 BAO852004:BBE852007 BKK852004:BLA852007 BUG852004:BUW852007 CEC852004:CES852007 CNY852004:COO852007 CXU852004:CYK852007 DHQ852004:DIG852007 DRM852004:DSC852007 EBI852004:EBY852007 ELE852004:ELU852007 EVA852004:EVQ852007 FEW852004:FFM852007 FOS852004:FPI852007 FYO852004:FZE852007 GIK852004:GJA852007 GSG852004:GSW852007 HCC852004:HCS852007 HLY852004:HMO852007 HVU852004:HWK852007 IFQ852004:IGG852007 IPM852004:IQC852007 IZI852004:IZY852007 JJE852004:JJU852007 JTA852004:JTQ852007 KCW852004:KDM852007 KMS852004:KNI852007 KWO852004:KXE852007 LGK852004:LHA852007 LQG852004:LQW852007 MAC852004:MAS852007 MJY852004:MKO852007 MTU852004:MUK852007 NDQ852004:NEG852007 NNM852004:NOC852007 NXI852004:NXY852007 OHE852004:OHU852007 ORA852004:ORQ852007 PAW852004:PBM852007 PKS852004:PLI852007 PUO852004:PVE852007 QEK852004:QFA852007 QOG852004:QOW852007 QYC852004:QYS852007 RHY852004:RIO852007 RRU852004:RSK852007 SBQ852004:SCG852007 SLM852004:SMC852007 SVI852004:SVY852007 TFE852004:TFU852007 TPA852004:TPQ852007 TYW852004:TZM852007 UIS852004:UJI852007 USO852004:UTE852007 VCK852004:VDA852007 VMG852004:VMW852007 VWC852004:VWS852007 WFY852004:WGO852007 WPU852004:WQK852007 WZQ852004:XAG852007 NE917540:NU917543 XA917540:XQ917543 AGW917540:AHM917543 AQS917540:ARI917543 BAO917540:BBE917543 BKK917540:BLA917543 BUG917540:BUW917543 CEC917540:CES917543 CNY917540:COO917543 CXU917540:CYK917543 DHQ917540:DIG917543 DRM917540:DSC917543 EBI917540:EBY917543 ELE917540:ELU917543 EVA917540:EVQ917543 FEW917540:FFM917543 FOS917540:FPI917543 FYO917540:FZE917543 GIK917540:GJA917543 GSG917540:GSW917543 HCC917540:HCS917543 HLY917540:HMO917543 HVU917540:HWK917543 IFQ917540:IGG917543 IPM917540:IQC917543 IZI917540:IZY917543 JJE917540:JJU917543 JTA917540:JTQ917543 KCW917540:KDM917543 KMS917540:KNI917543 KWO917540:KXE917543 LGK917540:LHA917543 LQG917540:LQW917543 MAC917540:MAS917543 MJY917540:MKO917543 MTU917540:MUK917543 NDQ917540:NEG917543 NNM917540:NOC917543 NXI917540:NXY917543 OHE917540:OHU917543 ORA917540:ORQ917543 PAW917540:PBM917543 PKS917540:PLI917543 PUO917540:PVE917543 QEK917540:QFA917543 QOG917540:QOW917543 QYC917540:QYS917543 RHY917540:RIO917543 RRU917540:RSK917543 SBQ917540:SCG917543 SLM917540:SMC917543 SVI917540:SVY917543 TFE917540:TFU917543 TPA917540:TPQ917543 TYW917540:TZM917543 UIS917540:UJI917543 USO917540:UTE917543 VCK917540:VDA917543 VMG917540:VMW917543 VWC917540:VWS917543 WFY917540:WGO917543 WPU917540:WQK917543 WZQ917540:XAG917543 NE983076:NU983079 XA983076:XQ983079 AGW983076:AHM983079 AQS983076:ARI983079 BAO983076:BBE983079 BKK983076:BLA983079 BUG983076:BUW983079 CEC983076:CES983079 CNY983076:COO983079 CXU983076:CYK983079 DHQ983076:DIG983079 DRM983076:DSC983079 EBI983076:EBY983079 ELE983076:ELU983079 EVA983076:EVQ983079 FEW983076:FFM983079 FOS983076:FPI983079 FYO983076:FZE983079 GIK983076:GJA983079 GSG983076:GSW983079 HCC983076:HCS983079 HLY983076:HMO983079 HVU983076:HWK983079 IFQ983076:IGG983079 IPM983076:IQC983079 IZI983076:IZY983079 JJE983076:JJU983079 JTA983076:JTQ983079 KCW983076:KDM983079 KMS983076:KNI983079 KWO983076:KXE983079 LGK983076:LHA983079 LQG983076:LQW983079 MAC983076:MAS983079 MJY983076:MKO983079 MTU983076:MUK983079 NDQ983076:NEG983079 NNM983076:NOC983079 NXI983076:NXY983079 OHE983076:OHU983079 ORA983076:ORQ983079 PAW983076:PBM983079 PKS983076:PLI983079 PUO983076:PVE983079 QEK983076:QFA983079 QOG983076:QOW983079 QYC983076:QYS983079 RHY983076:RIO983079 RRU983076:RSK983079 SBQ983076:SCG983079 SLM983076:SMC983079 SVI983076:SVY983079 TFE983076:TFU983079 TPA983076:TPQ983079 TYW983076:TZM983079 UIS983076:UJI983079 USO983076:UTE983079 VCK983076:VDA983079 VMG983076:VMW983079 VWC983076:VWS983079 WFY983076:WGO983079 WPU983076:WQK983079 WZQ983076:XAG983079 WZQ983072:XAG983074 NE65568:NU65570 XA65568:XQ65570 AGW65568:AHM65570 AQS65568:ARI65570 BAO65568:BBE65570 BKK65568:BLA65570 BUG65568:BUW65570 CEC65568:CES65570 CNY65568:COO65570 CXU65568:CYK65570 DHQ65568:DIG65570 DRM65568:DSC65570 EBI65568:EBY65570 ELE65568:ELU65570 EVA65568:EVQ65570 FEW65568:FFM65570 FOS65568:FPI65570 FYO65568:FZE65570 GIK65568:GJA65570 GSG65568:GSW65570 HCC65568:HCS65570 HLY65568:HMO65570 HVU65568:HWK65570 IFQ65568:IGG65570 IPM65568:IQC65570 IZI65568:IZY65570 JJE65568:JJU65570 JTA65568:JTQ65570 KCW65568:KDM65570 KMS65568:KNI65570 KWO65568:KXE65570 LGK65568:LHA65570 LQG65568:LQW65570 MAC65568:MAS65570 MJY65568:MKO65570 MTU65568:MUK65570 NDQ65568:NEG65570 NNM65568:NOC65570 NXI65568:NXY65570 OHE65568:OHU65570 ORA65568:ORQ65570 PAW65568:PBM65570 PKS65568:PLI65570 PUO65568:PVE65570 QEK65568:QFA65570 QOG65568:QOW65570 QYC65568:QYS65570 RHY65568:RIO65570 RRU65568:RSK65570 SBQ65568:SCG65570 SLM65568:SMC65570 SVI65568:SVY65570 TFE65568:TFU65570 TPA65568:TPQ65570 TYW65568:TZM65570 UIS65568:UJI65570 USO65568:UTE65570 VCK65568:VDA65570 VMG65568:VMW65570 VWC65568:VWS65570 WFY65568:WGO65570 WPU65568:WQK65570 WZQ65568:XAG65570 NE131104:NU131106 XA131104:XQ131106 AGW131104:AHM131106 AQS131104:ARI131106 BAO131104:BBE131106 BKK131104:BLA131106 BUG131104:BUW131106 CEC131104:CES131106 CNY131104:COO131106 CXU131104:CYK131106 DHQ131104:DIG131106 DRM131104:DSC131106 EBI131104:EBY131106 ELE131104:ELU131106 EVA131104:EVQ131106 FEW131104:FFM131106 FOS131104:FPI131106 FYO131104:FZE131106 GIK131104:GJA131106 GSG131104:GSW131106 HCC131104:HCS131106 HLY131104:HMO131106 HVU131104:HWK131106 IFQ131104:IGG131106 IPM131104:IQC131106 IZI131104:IZY131106 JJE131104:JJU131106 JTA131104:JTQ131106 KCW131104:KDM131106 KMS131104:KNI131106 KWO131104:KXE131106 LGK131104:LHA131106 LQG131104:LQW131106 MAC131104:MAS131106 MJY131104:MKO131106 MTU131104:MUK131106 NDQ131104:NEG131106 NNM131104:NOC131106 NXI131104:NXY131106 OHE131104:OHU131106 ORA131104:ORQ131106 PAW131104:PBM131106 PKS131104:PLI131106 PUO131104:PVE131106 QEK131104:QFA131106 QOG131104:QOW131106 QYC131104:QYS131106 RHY131104:RIO131106 RRU131104:RSK131106 SBQ131104:SCG131106 SLM131104:SMC131106 SVI131104:SVY131106 TFE131104:TFU131106 TPA131104:TPQ131106 TYW131104:TZM131106 UIS131104:UJI131106 USO131104:UTE131106 VCK131104:VDA131106 VMG131104:VMW131106 VWC131104:VWS131106 WFY131104:WGO131106 WPU131104:WQK131106 WZQ131104:XAG131106 NE196640:NU196642 XA196640:XQ196642 AGW196640:AHM196642 AQS196640:ARI196642 BAO196640:BBE196642 BKK196640:BLA196642 BUG196640:BUW196642 CEC196640:CES196642 CNY196640:COO196642 CXU196640:CYK196642 DHQ196640:DIG196642 DRM196640:DSC196642 EBI196640:EBY196642 ELE196640:ELU196642 EVA196640:EVQ196642 FEW196640:FFM196642 FOS196640:FPI196642 FYO196640:FZE196642 GIK196640:GJA196642 GSG196640:GSW196642 HCC196640:HCS196642 HLY196640:HMO196642 HVU196640:HWK196642 IFQ196640:IGG196642 IPM196640:IQC196642 IZI196640:IZY196642 JJE196640:JJU196642 JTA196640:JTQ196642 KCW196640:KDM196642 KMS196640:KNI196642 KWO196640:KXE196642 LGK196640:LHA196642 LQG196640:LQW196642 MAC196640:MAS196642 MJY196640:MKO196642 MTU196640:MUK196642 NDQ196640:NEG196642 NNM196640:NOC196642 NXI196640:NXY196642 OHE196640:OHU196642 ORA196640:ORQ196642 PAW196640:PBM196642 PKS196640:PLI196642 PUO196640:PVE196642 QEK196640:QFA196642 QOG196640:QOW196642 QYC196640:QYS196642 RHY196640:RIO196642 RRU196640:RSK196642 SBQ196640:SCG196642 SLM196640:SMC196642 SVI196640:SVY196642 TFE196640:TFU196642 TPA196640:TPQ196642 TYW196640:TZM196642 UIS196640:UJI196642 USO196640:UTE196642 VCK196640:VDA196642 VMG196640:VMW196642 VWC196640:VWS196642 WFY196640:WGO196642 WPU196640:WQK196642 WZQ196640:XAG196642 NE262176:NU262178 XA262176:XQ262178 AGW262176:AHM262178 AQS262176:ARI262178 BAO262176:BBE262178 BKK262176:BLA262178 BUG262176:BUW262178 CEC262176:CES262178 CNY262176:COO262178 CXU262176:CYK262178 DHQ262176:DIG262178 DRM262176:DSC262178 EBI262176:EBY262178 ELE262176:ELU262178 EVA262176:EVQ262178 FEW262176:FFM262178 FOS262176:FPI262178 FYO262176:FZE262178 GIK262176:GJA262178 GSG262176:GSW262178 HCC262176:HCS262178 HLY262176:HMO262178 HVU262176:HWK262178 IFQ262176:IGG262178 IPM262176:IQC262178 IZI262176:IZY262178 JJE262176:JJU262178 JTA262176:JTQ262178 KCW262176:KDM262178 KMS262176:KNI262178 KWO262176:KXE262178 LGK262176:LHA262178 LQG262176:LQW262178 MAC262176:MAS262178 MJY262176:MKO262178 MTU262176:MUK262178 NDQ262176:NEG262178 NNM262176:NOC262178 NXI262176:NXY262178 OHE262176:OHU262178 ORA262176:ORQ262178 PAW262176:PBM262178 PKS262176:PLI262178 PUO262176:PVE262178 QEK262176:QFA262178 QOG262176:QOW262178 QYC262176:QYS262178 RHY262176:RIO262178 RRU262176:RSK262178 SBQ262176:SCG262178 SLM262176:SMC262178 SVI262176:SVY262178 TFE262176:TFU262178 TPA262176:TPQ262178 TYW262176:TZM262178 UIS262176:UJI262178 USO262176:UTE262178 VCK262176:VDA262178 VMG262176:VMW262178 VWC262176:VWS262178 WFY262176:WGO262178 WPU262176:WQK262178 WZQ262176:XAG262178 NE327712:NU327714 XA327712:XQ327714 AGW327712:AHM327714 AQS327712:ARI327714 BAO327712:BBE327714 BKK327712:BLA327714 BUG327712:BUW327714 CEC327712:CES327714 CNY327712:COO327714 CXU327712:CYK327714 DHQ327712:DIG327714 DRM327712:DSC327714 EBI327712:EBY327714 ELE327712:ELU327714 EVA327712:EVQ327714 FEW327712:FFM327714 FOS327712:FPI327714 FYO327712:FZE327714 GIK327712:GJA327714 GSG327712:GSW327714 HCC327712:HCS327714 HLY327712:HMO327714 HVU327712:HWK327714 IFQ327712:IGG327714 IPM327712:IQC327714 IZI327712:IZY327714 JJE327712:JJU327714 JTA327712:JTQ327714 KCW327712:KDM327714 KMS327712:KNI327714 KWO327712:KXE327714 LGK327712:LHA327714 LQG327712:LQW327714 MAC327712:MAS327714 MJY327712:MKO327714 MTU327712:MUK327714 NDQ327712:NEG327714 NNM327712:NOC327714 NXI327712:NXY327714 OHE327712:OHU327714 ORA327712:ORQ327714 PAW327712:PBM327714 PKS327712:PLI327714 PUO327712:PVE327714 QEK327712:QFA327714 QOG327712:QOW327714 QYC327712:QYS327714 RHY327712:RIO327714 RRU327712:RSK327714 SBQ327712:SCG327714 SLM327712:SMC327714 SVI327712:SVY327714 TFE327712:TFU327714 TPA327712:TPQ327714 TYW327712:TZM327714 UIS327712:UJI327714 USO327712:UTE327714 VCK327712:VDA327714 VMG327712:VMW327714 VWC327712:VWS327714 WFY327712:WGO327714 WPU327712:WQK327714 WZQ327712:XAG327714 NE393248:NU393250 XA393248:XQ393250 AGW393248:AHM393250 AQS393248:ARI393250 BAO393248:BBE393250 BKK393248:BLA393250 BUG393248:BUW393250 CEC393248:CES393250 CNY393248:COO393250 CXU393248:CYK393250 DHQ393248:DIG393250 DRM393248:DSC393250 EBI393248:EBY393250 ELE393248:ELU393250 EVA393248:EVQ393250 FEW393248:FFM393250 FOS393248:FPI393250 FYO393248:FZE393250 GIK393248:GJA393250 GSG393248:GSW393250 HCC393248:HCS393250 HLY393248:HMO393250 HVU393248:HWK393250 IFQ393248:IGG393250 IPM393248:IQC393250 IZI393248:IZY393250 JJE393248:JJU393250 JTA393248:JTQ393250 KCW393248:KDM393250 KMS393248:KNI393250 KWO393248:KXE393250 LGK393248:LHA393250 LQG393248:LQW393250 MAC393248:MAS393250 MJY393248:MKO393250 MTU393248:MUK393250 NDQ393248:NEG393250 NNM393248:NOC393250 NXI393248:NXY393250 OHE393248:OHU393250 ORA393248:ORQ393250 PAW393248:PBM393250 PKS393248:PLI393250 PUO393248:PVE393250 QEK393248:QFA393250 QOG393248:QOW393250 QYC393248:QYS393250 RHY393248:RIO393250 RRU393248:RSK393250 SBQ393248:SCG393250 SLM393248:SMC393250 SVI393248:SVY393250 TFE393248:TFU393250 TPA393248:TPQ393250 TYW393248:TZM393250 UIS393248:UJI393250 USO393248:UTE393250 VCK393248:VDA393250 VMG393248:VMW393250 VWC393248:VWS393250 WFY393248:WGO393250 WPU393248:WQK393250 WZQ393248:XAG393250 NE458784:NU458786 XA458784:XQ458786 AGW458784:AHM458786 AQS458784:ARI458786 BAO458784:BBE458786 BKK458784:BLA458786 BUG458784:BUW458786 CEC458784:CES458786 CNY458784:COO458786 CXU458784:CYK458786 DHQ458784:DIG458786 DRM458784:DSC458786 EBI458784:EBY458786 ELE458784:ELU458786 EVA458784:EVQ458786 FEW458784:FFM458786 FOS458784:FPI458786 FYO458784:FZE458786 GIK458784:GJA458786 GSG458784:GSW458786 HCC458784:HCS458786 HLY458784:HMO458786 HVU458784:HWK458786 IFQ458784:IGG458786 IPM458784:IQC458786 IZI458784:IZY458786 JJE458784:JJU458786 JTA458784:JTQ458786 KCW458784:KDM458786 KMS458784:KNI458786 KWO458784:KXE458786 LGK458784:LHA458786 LQG458784:LQW458786 MAC458784:MAS458786 MJY458784:MKO458786 MTU458784:MUK458786 NDQ458784:NEG458786 NNM458784:NOC458786 NXI458784:NXY458786 OHE458784:OHU458786 ORA458784:ORQ458786 PAW458784:PBM458786 PKS458784:PLI458786 PUO458784:PVE458786 QEK458784:QFA458786 QOG458784:QOW458786 QYC458784:QYS458786 RHY458784:RIO458786 RRU458784:RSK458786 SBQ458784:SCG458786 SLM458784:SMC458786 SVI458784:SVY458786 TFE458784:TFU458786 TPA458784:TPQ458786 TYW458784:TZM458786 UIS458784:UJI458786 USO458784:UTE458786 VCK458784:VDA458786 VMG458784:VMW458786 VWC458784:VWS458786 WFY458784:WGO458786 WPU458784:WQK458786 WZQ458784:XAG458786 NE524320:NU524322 XA524320:XQ524322 AGW524320:AHM524322 AQS524320:ARI524322 BAO524320:BBE524322 BKK524320:BLA524322 BUG524320:BUW524322 CEC524320:CES524322 CNY524320:COO524322 CXU524320:CYK524322 DHQ524320:DIG524322 DRM524320:DSC524322 EBI524320:EBY524322 ELE524320:ELU524322 EVA524320:EVQ524322 FEW524320:FFM524322 FOS524320:FPI524322 FYO524320:FZE524322 GIK524320:GJA524322 GSG524320:GSW524322 HCC524320:HCS524322 HLY524320:HMO524322 HVU524320:HWK524322 IFQ524320:IGG524322 IPM524320:IQC524322 IZI524320:IZY524322 JJE524320:JJU524322 JTA524320:JTQ524322 KCW524320:KDM524322 KMS524320:KNI524322 KWO524320:KXE524322 LGK524320:LHA524322 LQG524320:LQW524322 MAC524320:MAS524322 MJY524320:MKO524322 MTU524320:MUK524322 NDQ524320:NEG524322 NNM524320:NOC524322 NXI524320:NXY524322 OHE524320:OHU524322 ORA524320:ORQ524322 PAW524320:PBM524322 PKS524320:PLI524322 PUO524320:PVE524322 QEK524320:QFA524322 QOG524320:QOW524322 QYC524320:QYS524322 RHY524320:RIO524322 RRU524320:RSK524322 SBQ524320:SCG524322 SLM524320:SMC524322 SVI524320:SVY524322 TFE524320:TFU524322 TPA524320:TPQ524322 TYW524320:TZM524322 UIS524320:UJI524322 USO524320:UTE524322 VCK524320:VDA524322 VMG524320:VMW524322 VWC524320:VWS524322 WFY524320:WGO524322 WPU524320:WQK524322 WZQ524320:XAG524322 NE589856:NU589858 XA589856:XQ589858 AGW589856:AHM589858 AQS589856:ARI589858 BAO589856:BBE589858 BKK589856:BLA589858 BUG589856:BUW589858 CEC589856:CES589858 CNY589856:COO589858 CXU589856:CYK589858 DHQ589856:DIG589858 DRM589856:DSC589858 EBI589856:EBY589858 ELE589856:ELU589858 EVA589856:EVQ589858 FEW589856:FFM589858 FOS589856:FPI589858 FYO589856:FZE589858 GIK589856:GJA589858 GSG589856:GSW589858 HCC589856:HCS589858 HLY589856:HMO589858 HVU589856:HWK589858 IFQ589856:IGG589858 IPM589856:IQC589858 IZI589856:IZY589858 JJE589856:JJU589858 JTA589856:JTQ589858 KCW589856:KDM589858 KMS589856:KNI589858 KWO589856:KXE589858 LGK589856:LHA589858 LQG589856:LQW589858 MAC589856:MAS589858 MJY589856:MKO589858 MTU589856:MUK589858 NDQ589856:NEG589858 NNM589856:NOC589858 NXI589856:NXY589858 OHE589856:OHU589858 ORA589856:ORQ589858 PAW589856:PBM589858 PKS589856:PLI589858 PUO589856:PVE589858 QEK589856:QFA589858 QOG589856:QOW589858 QYC589856:QYS589858 RHY589856:RIO589858 RRU589856:RSK589858 SBQ589856:SCG589858 SLM589856:SMC589858 SVI589856:SVY589858 TFE589856:TFU589858 TPA589856:TPQ589858 TYW589856:TZM589858 UIS589856:UJI589858 USO589856:UTE589858 VCK589856:VDA589858 VMG589856:VMW589858 VWC589856:VWS589858 WFY589856:WGO589858 WPU589856:WQK589858 WZQ589856:XAG589858 NE655392:NU655394 XA655392:XQ655394 AGW655392:AHM655394 AQS655392:ARI655394 BAO655392:BBE655394 BKK655392:BLA655394 BUG655392:BUW655394 CEC655392:CES655394 CNY655392:COO655394 CXU655392:CYK655394 DHQ655392:DIG655394 DRM655392:DSC655394 EBI655392:EBY655394 ELE655392:ELU655394 EVA655392:EVQ655394 FEW655392:FFM655394 FOS655392:FPI655394 FYO655392:FZE655394 GIK655392:GJA655394 GSG655392:GSW655394 HCC655392:HCS655394 HLY655392:HMO655394 HVU655392:HWK655394 IFQ655392:IGG655394 IPM655392:IQC655394 IZI655392:IZY655394 JJE655392:JJU655394 JTA655392:JTQ655394 KCW655392:KDM655394 KMS655392:KNI655394 KWO655392:KXE655394 LGK655392:LHA655394 LQG655392:LQW655394 MAC655392:MAS655394 MJY655392:MKO655394 MTU655392:MUK655394 NDQ655392:NEG655394 NNM655392:NOC655394 NXI655392:NXY655394 OHE655392:OHU655394 ORA655392:ORQ655394 PAW655392:PBM655394 PKS655392:PLI655394 PUO655392:PVE655394 QEK655392:QFA655394 QOG655392:QOW655394 QYC655392:QYS655394 RHY655392:RIO655394 RRU655392:RSK655394 SBQ655392:SCG655394 SLM655392:SMC655394 SVI655392:SVY655394 TFE655392:TFU655394 TPA655392:TPQ655394 TYW655392:TZM655394 UIS655392:UJI655394 USO655392:UTE655394 VCK655392:VDA655394 VMG655392:VMW655394 VWC655392:VWS655394 WFY655392:WGO655394 WPU655392:WQK655394 WZQ655392:XAG655394 NE720928:NU720930 XA720928:XQ720930 AGW720928:AHM720930 AQS720928:ARI720930 BAO720928:BBE720930 BKK720928:BLA720930 BUG720928:BUW720930 CEC720928:CES720930 CNY720928:COO720930 CXU720928:CYK720930 DHQ720928:DIG720930 DRM720928:DSC720930 EBI720928:EBY720930 ELE720928:ELU720930 EVA720928:EVQ720930 FEW720928:FFM720930 FOS720928:FPI720930 FYO720928:FZE720930 GIK720928:GJA720930 GSG720928:GSW720930 HCC720928:HCS720930 HLY720928:HMO720930 HVU720928:HWK720930 IFQ720928:IGG720930 IPM720928:IQC720930 IZI720928:IZY720930 JJE720928:JJU720930 JTA720928:JTQ720930 KCW720928:KDM720930 KMS720928:KNI720930 KWO720928:KXE720930 LGK720928:LHA720930 LQG720928:LQW720930 MAC720928:MAS720930 MJY720928:MKO720930 MTU720928:MUK720930 NDQ720928:NEG720930 NNM720928:NOC720930 NXI720928:NXY720930 OHE720928:OHU720930 ORA720928:ORQ720930 PAW720928:PBM720930 PKS720928:PLI720930 PUO720928:PVE720930 QEK720928:QFA720930 QOG720928:QOW720930 QYC720928:QYS720930 RHY720928:RIO720930 RRU720928:RSK720930 SBQ720928:SCG720930 SLM720928:SMC720930 SVI720928:SVY720930 TFE720928:TFU720930 TPA720928:TPQ720930 TYW720928:TZM720930 UIS720928:UJI720930 USO720928:UTE720930 VCK720928:VDA720930 VMG720928:VMW720930 VWC720928:VWS720930 WFY720928:WGO720930 WPU720928:WQK720930 WZQ720928:XAG720930 NE786464:NU786466 XA786464:XQ786466 AGW786464:AHM786466 AQS786464:ARI786466 BAO786464:BBE786466 BKK786464:BLA786466 BUG786464:BUW786466 CEC786464:CES786466 CNY786464:COO786466 CXU786464:CYK786466 DHQ786464:DIG786466 DRM786464:DSC786466 EBI786464:EBY786466 ELE786464:ELU786466 EVA786464:EVQ786466 FEW786464:FFM786466 FOS786464:FPI786466 FYO786464:FZE786466 GIK786464:GJA786466 GSG786464:GSW786466 HCC786464:HCS786466 HLY786464:HMO786466 HVU786464:HWK786466 IFQ786464:IGG786466 IPM786464:IQC786466 IZI786464:IZY786466 JJE786464:JJU786466 JTA786464:JTQ786466 KCW786464:KDM786466 KMS786464:KNI786466 KWO786464:KXE786466 LGK786464:LHA786466 LQG786464:LQW786466 MAC786464:MAS786466 MJY786464:MKO786466 MTU786464:MUK786466 NDQ786464:NEG786466 NNM786464:NOC786466 NXI786464:NXY786466 OHE786464:OHU786466 ORA786464:ORQ786466 PAW786464:PBM786466 PKS786464:PLI786466 PUO786464:PVE786466 QEK786464:QFA786466 QOG786464:QOW786466 QYC786464:QYS786466 RHY786464:RIO786466 RRU786464:RSK786466 SBQ786464:SCG786466 SLM786464:SMC786466 SVI786464:SVY786466 TFE786464:TFU786466 TPA786464:TPQ786466 TYW786464:TZM786466 UIS786464:UJI786466 USO786464:UTE786466 VCK786464:VDA786466 VMG786464:VMW786466 VWC786464:VWS786466 WFY786464:WGO786466 WPU786464:WQK786466 WZQ786464:XAG786466 NE852000:NU852002 XA852000:XQ852002 AGW852000:AHM852002 AQS852000:ARI852002 BAO852000:BBE852002 BKK852000:BLA852002 BUG852000:BUW852002 CEC852000:CES852002 CNY852000:COO852002 CXU852000:CYK852002 DHQ852000:DIG852002 DRM852000:DSC852002 EBI852000:EBY852002 ELE852000:ELU852002 EVA852000:EVQ852002 FEW852000:FFM852002 FOS852000:FPI852002 FYO852000:FZE852002 GIK852000:GJA852002 GSG852000:GSW852002 HCC852000:HCS852002 HLY852000:HMO852002 HVU852000:HWK852002 IFQ852000:IGG852002 IPM852000:IQC852002 IZI852000:IZY852002 JJE852000:JJU852002 JTA852000:JTQ852002 KCW852000:KDM852002 KMS852000:KNI852002 KWO852000:KXE852002 LGK852000:LHA852002 LQG852000:LQW852002 MAC852000:MAS852002 MJY852000:MKO852002 MTU852000:MUK852002 NDQ852000:NEG852002 NNM852000:NOC852002 NXI852000:NXY852002 OHE852000:OHU852002 ORA852000:ORQ852002 PAW852000:PBM852002 PKS852000:PLI852002 PUO852000:PVE852002 QEK852000:QFA852002 QOG852000:QOW852002 QYC852000:QYS852002 RHY852000:RIO852002 RRU852000:RSK852002 SBQ852000:SCG852002 SLM852000:SMC852002 SVI852000:SVY852002 TFE852000:TFU852002 TPA852000:TPQ852002 TYW852000:TZM852002 UIS852000:UJI852002 USO852000:UTE852002 VCK852000:VDA852002 VMG852000:VMW852002 VWC852000:VWS852002 WFY852000:WGO852002 WPU852000:WQK852002 WZQ852000:XAG852002 NE917536:NU917538 XA917536:XQ917538 AGW917536:AHM917538 AQS917536:ARI917538 BAO917536:BBE917538 BKK917536:BLA917538 BUG917536:BUW917538 CEC917536:CES917538 CNY917536:COO917538 CXU917536:CYK917538 DHQ917536:DIG917538 DRM917536:DSC917538 EBI917536:EBY917538 ELE917536:ELU917538 EVA917536:EVQ917538 FEW917536:FFM917538 FOS917536:FPI917538 FYO917536:FZE917538 GIK917536:GJA917538 GSG917536:GSW917538 HCC917536:HCS917538 HLY917536:HMO917538 HVU917536:HWK917538 IFQ917536:IGG917538 IPM917536:IQC917538 IZI917536:IZY917538 JJE917536:JJU917538 JTA917536:JTQ917538 KCW917536:KDM917538 KMS917536:KNI917538 KWO917536:KXE917538 LGK917536:LHA917538 LQG917536:LQW917538 MAC917536:MAS917538 MJY917536:MKO917538 MTU917536:MUK917538 NDQ917536:NEG917538 NNM917536:NOC917538 NXI917536:NXY917538 OHE917536:OHU917538 ORA917536:ORQ917538 PAW917536:PBM917538 PKS917536:PLI917538 PUO917536:PVE917538 QEK917536:QFA917538 QOG917536:QOW917538 QYC917536:QYS917538 RHY917536:RIO917538 RRU917536:RSK917538 SBQ917536:SCG917538 SLM917536:SMC917538 SVI917536:SVY917538 TFE917536:TFU917538 TPA917536:TPQ917538 TYW917536:TZM917538 UIS917536:UJI917538 USO917536:UTE917538 VCK917536:VDA917538 VMG917536:VMW917538 VWC917536:VWS917538 WFY917536:WGO917538 WPU917536:WQK917538 WZQ917536:XAG917538 NE983072:NU983074 XA983072:XQ983074 AGW983072:AHM983074 AQS983072:ARI983074 BAO983072:BBE983074 BKK983072:BLA983074 BUG983072:BUW983074 CEC983072:CES983074 CNY983072:COO983074 CXU983072:CYK983074 DHQ983072:DIG983074 DRM983072:DSC983074 EBI983072:EBY983074 ELE983072:ELU983074 EVA983072:EVQ983074 FEW983072:FFM983074 FOS983072:FPI983074 FYO983072:FZE983074 GIK983072:GJA983074 GSG983072:GSW983074 HCC983072:HCS983074 HLY983072:HMO983074 HVU983072:HWK983074 IFQ983072:IGG983074 IPM983072:IQC983074 IZI983072:IZY983074 JJE983072:JJU983074 JTA983072:JTQ983074 KCW983072:KDM983074 KMS983072:KNI983074 KWO983072:KXE983074 LGK983072:LHA983074 LQG983072:LQW983074 MAC983072:MAS983074 MJY983072:MKO983074 MTU983072:MUK983074 NDQ983072:NEG983074 NNM983072:NOC983074 NXI983072:NXY983074 OHE983072:OHU983074 ORA983072:ORQ983074 PAW983072:PBM983074 PKS983072:PLI983074 PUO983072:PVE983074 QEK983072:QFA983074 QOG983072:QOW983074 QYC983072:QYS983074 RHY983072:RIO983074 RRU983072:RSK983074 SBQ983072:SCG983074 SLM983072:SMC983074 SVI983072:SVY983074 TFE983072:TFU983074 TPA983072:TPQ983074 TYW983072:TZM983074 UIS983072:UJI983074 USO983072:UTE983074 VCK983072:VDA983074 VMG983072:VMW983074 VWC983072:VWS983074 WFY983072:WGO983074 WPU983072:WQK983074 NE38:NU38 WZQ38:XAG38 WPU38:WQK38 WFY38:WGO38 VWC38:VWS38 VMG38:VMW38 VCK38:VDA38 USO38:UTE38 UIS38:UJI38 TYW38:TZM38 TPA38:TPQ38 TFE38:TFU38 SVI38:SVY38 SLM38:SMC38 SBQ38:SCG38 RRU38:RSK38 RHY38:RIO38 QYC38:QYS38 QOG38:QOW38 QEK38:QFA38 PUO38:PVE38 PKS38:PLI38 PAW38:PBM38 ORA38:ORQ38 OHE38:OHU38 NXI38:NXY38 NNM38:NOC38 NDQ38:NEG38 MTU38:MUK38 MJY38:MKO38 MAC38:MAS38 LQG38:LQW38 LGK38:LHA38 KWO38:KXE38 KMS38:KNI38 KCW38:KDM38 JTA38:JTQ38 JJE38:JJU38 IZI38:IZY38 IPM38:IQC38 IFQ38:IGG38 HVU38:HWK38 HLY38:HMO38 HCC38:HCS38 GSG38:GSW38 GIK38:GJA38 FYO38:FZE38 FOS38:FPI38 FEW38:FFM38 EVA38:EVQ38 ELE38:ELU38 EBI38:EBY38 DRM38:DSC38 DHQ38:DIG38 CXU38:CYK38 CNY38:COO38 CEC38:CES38 BUG38:BUW38 BKK38:BLA38 BAO38:BBE38 AQS38:ARI38 AGW38:AHM38 EE26 EE27:EF27 WZX36:XAN37 AGW26:AHM27 AQS26:ARI27 BAO26:BBE27 BKK26:BLA27 BUG26:BUW27 CEC26:CES27 CNY26:COO27 CXU26:CYK27 DHQ26:DIG27 DRM26:DSC27 EBI26:EBY27 ELE26:ELU27 EVA26:EVQ27 FEW26:FFM27 FOS26:FPI27 FYO26:FZE27 GIK26:GJA27 GSG26:GSW27 HCC26:HCS27 HLY26:HMO27 HVU26:HWK27 IFQ26:IGG27 IPM26:IQC27 IZI26:IZY27 JJE26:JJU27 JTA26:JTQ27 KCW26:KDM27 KMS26:KNI27 KWO26:KXE27 LGK26:LHA27 LQG26:LQW27 MAC26:MAS27 MJY26:MKO27 MTU26:MUK27 NDQ26:NEG27 NNM26:NOC27 NXI26:NXY27 OHE26:OHU27 ORA26:ORQ27 PAW26:PBM27 PKS26:PLI27 PUO26:PVE27 QEK26:QFA27 QOG26:QOW27 QYC26:QYS27 RHY26:RIO27 RRU26:RSK27 SBQ26:SCG27 SLM26:SMC27 SVI26:SVY27 TFE26:TFU27 TPA26:TPQ27 TYW26:TZM27 UIS26:UJI27 USO26:UTE27 VCK26:VDA27 VMG26:VMW27 VWC26:VWS27 WFY26:WGO27 WPU26:WQK27 WZQ26:XAG27 NE26:NU27 XA26:XQ27 XA38:XQ38 XH31:XX32 AHD31:AHT32 AQZ31:ARP32 BAV31:BBL32 BKR31:BLH32 BUN31:BVD32 CEJ31:CEZ32 COF31:COV32 CYB31:CYR32 DHX31:DIN32 DRT31:DSJ32 EBP31:ECF32 ELL31:EMB32 EVH31:EVX32 FFD31:FFT32 FOZ31:FPP32 FYV31:FZL32 GIR31:GJH32 GSN31:GTD32 HCJ31:HCZ32 HMF31:HMV32 HWB31:HWR32 IFX31:IGN32 IPT31:IQJ32 IZP31:JAF32 JJL31:JKB32 JTH31:JTX32 KDD31:KDT32 KMZ31:KNP32 KWV31:KXL32 LGR31:LHH32 LQN31:LRD32 MAJ31:MAZ32 MKF31:MKV32 MUB31:MUR32 NDX31:NEN32 NNT31:NOJ32 NXP31:NYF32 OHL31:OIB32 ORH31:ORX32 PBD31:PBT32 PKZ31:PLP32 PUV31:PVL32 QER31:QFH32 QON31:QPD32 QYJ31:QYZ32 RIF31:RIV32 RSB31:RSR32 SBX31:SCN32 SLT31:SMJ32 SVP31:SWF32 TFL31:TGB32 TPH31:TPX32 TZD31:TZT32 UIZ31:UJP32 USV31:UTL32 VCR31:VDH32 VMN31:VND32 VWJ31:VWZ32 WGF31:WGV32 WQB31:WQR32 WZX31:XAN32 NL31:OB32 NL36:OB37 XH36:XX37 AHD36:AHT37 AQZ36:ARP37 BAV36:BBL37 BKR36:BLH37 BUN36:BVD37 CEJ36:CEZ37 COF36:COV37 CYB36:CYR37 DHX36:DIN37 DRT36:DSJ37 EBP36:ECF37 ELL36:EMB37 EVH36:EVX37 FFD36:FFT37 FOZ36:FPP37 FYV36:FZL37 GIR36:GJH37 GSN36:GTD37 HCJ36:HCZ37 HMF36:HMV37 HWB36:HWR37 IFX36:IGN37 IPT36:IQJ37 IZP36:JAF37 JJL36:JKB37 JTH36:JTX37 KDD36:KDT37 KMZ36:KNP37 KWV36:KXL37 LGR36:LHH37 LQN36:LRD37 MAJ36:MAZ37 MKF36:MKV37 MUB36:MUR37 NDX36:NEN37 NNT36:NOJ37 NXP36:NYF37 OHL36:OIB37 ORH36:ORX37 PBD36:PBT37 PKZ36:PLP37 PUV36:PVL37 QER36:QFH37 QON36:QPD37 QYJ36:QYZ37 RIF36:RIV37 RSB36:RSR37 SBX36:SCN37 SLT36:SMJ37 SVP36:SWF37 TFL36:TGB37 TPH36:TPX37 TZD36:TZT37 UIZ36:UJP37 USV36:UTL37 VCR36:VDH37 VMN36:VND37 VWJ36:VWZ37 WGF36:WGV37 WQB36:WQR37 L26:ED27 L983072:EF983074 L917536:EF917538 L852000:EF852002 L786464:EF786466 L720928:EF720930 L655392:EF655394 L589856:EF589858 L524320:EF524322 L458784:EF458786 L393248:EF393250 L327712:EF327714 L262176:EF262178 L196640:EF196642 L131104:EF131106 L65568:EF65570 L983076:EF983079 L917540:EF917543 L852004:EF852007 L786468:EF786471 L720932:EF720935 L655396:EF655399 L589860:EF589863 L524324:EF524327 L458788:EF458791 L393252:EF393255 L327716:EF327719 L262180:EF262183 L196644:EF196647 L131108:EF131111 L65572:EF65575 L38:EF38"/>
    <dataValidation type="list" allowBlank="1" showInputMessage="1" showErrorMessage="1" errorTitle="Ошибка" error="Выберите значение из списка" sqref="WZT983068 NH23 XD23 AGZ23 AQV23 BAR23 BKN23 BUJ23 CEF23 COB23 CXX23 DHT23 DRP23 EBL23 ELH23 EVD23 FEZ23 FOV23 FYR23 GIN23 GSJ23 HCF23 HMB23 HVX23 IFT23 IPP23 IZL23 JJH23 JTD23 KCZ23 KMV23 KWR23 LGN23 LQJ23 MAF23 MKB23 MTX23 NDT23 NNP23 NXL23 OHH23 ORD23 PAZ23 PKV23 PUR23 QEN23 QOJ23 QYF23 RIB23 RRX23 SBT23 SLP23 SVL23 TFH23 TPD23 TYZ23 UIV23 USR23 VCN23 VMJ23 VWF23 WGB23 WPX23 WZT23 O65564 NH65564 XD65564 AGZ65564 AQV65564 BAR65564 BKN65564 BUJ65564 CEF65564 COB65564 CXX65564 DHT65564 DRP65564 EBL65564 ELH65564 EVD65564 FEZ65564 FOV65564 FYR65564 GIN65564 GSJ65564 HCF65564 HMB65564 HVX65564 IFT65564 IPP65564 IZL65564 JJH65564 JTD65564 KCZ65564 KMV65564 KWR65564 LGN65564 LQJ65564 MAF65564 MKB65564 MTX65564 NDT65564 NNP65564 NXL65564 OHH65564 ORD65564 PAZ65564 PKV65564 PUR65564 QEN65564 QOJ65564 QYF65564 RIB65564 RRX65564 SBT65564 SLP65564 SVL65564 TFH65564 TPD65564 TYZ65564 UIV65564 USR65564 VCN65564 VMJ65564 VWF65564 WGB65564 WPX65564 WZT65564 O131100 NH131100 XD131100 AGZ131100 AQV131100 BAR131100 BKN131100 BUJ131100 CEF131100 COB131100 CXX131100 DHT131100 DRP131100 EBL131100 ELH131100 EVD131100 FEZ131100 FOV131100 FYR131100 GIN131100 GSJ131100 HCF131100 HMB131100 HVX131100 IFT131100 IPP131100 IZL131100 JJH131100 JTD131100 KCZ131100 KMV131100 KWR131100 LGN131100 LQJ131100 MAF131100 MKB131100 MTX131100 NDT131100 NNP131100 NXL131100 OHH131100 ORD131100 PAZ131100 PKV131100 PUR131100 QEN131100 QOJ131100 QYF131100 RIB131100 RRX131100 SBT131100 SLP131100 SVL131100 TFH131100 TPD131100 TYZ131100 UIV131100 USR131100 VCN131100 VMJ131100 VWF131100 WGB131100 WPX131100 WZT131100 O196636 NH196636 XD196636 AGZ196636 AQV196636 BAR196636 BKN196636 BUJ196636 CEF196636 COB196636 CXX196636 DHT196636 DRP196636 EBL196636 ELH196636 EVD196636 FEZ196636 FOV196636 FYR196636 GIN196636 GSJ196636 HCF196636 HMB196636 HVX196636 IFT196636 IPP196636 IZL196636 JJH196636 JTD196636 KCZ196636 KMV196636 KWR196636 LGN196636 LQJ196636 MAF196636 MKB196636 MTX196636 NDT196636 NNP196636 NXL196636 OHH196636 ORD196636 PAZ196636 PKV196636 PUR196636 QEN196636 QOJ196636 QYF196636 RIB196636 RRX196636 SBT196636 SLP196636 SVL196636 TFH196636 TPD196636 TYZ196636 UIV196636 USR196636 VCN196636 VMJ196636 VWF196636 WGB196636 WPX196636 WZT196636 O262172 NH262172 XD262172 AGZ262172 AQV262172 BAR262172 BKN262172 BUJ262172 CEF262172 COB262172 CXX262172 DHT262172 DRP262172 EBL262172 ELH262172 EVD262172 FEZ262172 FOV262172 FYR262172 GIN262172 GSJ262172 HCF262172 HMB262172 HVX262172 IFT262172 IPP262172 IZL262172 JJH262172 JTD262172 KCZ262172 KMV262172 KWR262172 LGN262172 LQJ262172 MAF262172 MKB262172 MTX262172 NDT262172 NNP262172 NXL262172 OHH262172 ORD262172 PAZ262172 PKV262172 PUR262172 QEN262172 QOJ262172 QYF262172 RIB262172 RRX262172 SBT262172 SLP262172 SVL262172 TFH262172 TPD262172 TYZ262172 UIV262172 USR262172 VCN262172 VMJ262172 VWF262172 WGB262172 WPX262172 WZT262172 O327708 NH327708 XD327708 AGZ327708 AQV327708 BAR327708 BKN327708 BUJ327708 CEF327708 COB327708 CXX327708 DHT327708 DRP327708 EBL327708 ELH327708 EVD327708 FEZ327708 FOV327708 FYR327708 GIN327708 GSJ327708 HCF327708 HMB327708 HVX327708 IFT327708 IPP327708 IZL327708 JJH327708 JTD327708 KCZ327708 KMV327708 KWR327708 LGN327708 LQJ327708 MAF327708 MKB327708 MTX327708 NDT327708 NNP327708 NXL327708 OHH327708 ORD327708 PAZ327708 PKV327708 PUR327708 QEN327708 QOJ327708 QYF327708 RIB327708 RRX327708 SBT327708 SLP327708 SVL327708 TFH327708 TPD327708 TYZ327708 UIV327708 USR327708 VCN327708 VMJ327708 VWF327708 WGB327708 WPX327708 WZT327708 O393244 NH393244 XD393244 AGZ393244 AQV393244 BAR393244 BKN393244 BUJ393244 CEF393244 COB393244 CXX393244 DHT393244 DRP393244 EBL393244 ELH393244 EVD393244 FEZ393244 FOV393244 FYR393244 GIN393244 GSJ393244 HCF393244 HMB393244 HVX393244 IFT393244 IPP393244 IZL393244 JJH393244 JTD393244 KCZ393244 KMV393244 KWR393244 LGN393244 LQJ393244 MAF393244 MKB393244 MTX393244 NDT393244 NNP393244 NXL393244 OHH393244 ORD393244 PAZ393244 PKV393244 PUR393244 QEN393244 QOJ393244 QYF393244 RIB393244 RRX393244 SBT393244 SLP393244 SVL393244 TFH393244 TPD393244 TYZ393244 UIV393244 USR393244 VCN393244 VMJ393244 VWF393244 WGB393244 WPX393244 WZT393244 O458780 NH458780 XD458780 AGZ458780 AQV458780 BAR458780 BKN458780 BUJ458780 CEF458780 COB458780 CXX458780 DHT458780 DRP458780 EBL458780 ELH458780 EVD458780 FEZ458780 FOV458780 FYR458780 GIN458780 GSJ458780 HCF458780 HMB458780 HVX458780 IFT458780 IPP458780 IZL458780 JJH458780 JTD458780 KCZ458780 KMV458780 KWR458780 LGN458780 LQJ458780 MAF458780 MKB458780 MTX458780 NDT458780 NNP458780 NXL458780 OHH458780 ORD458780 PAZ458780 PKV458780 PUR458780 QEN458780 QOJ458780 QYF458780 RIB458780 RRX458780 SBT458780 SLP458780 SVL458780 TFH458780 TPD458780 TYZ458780 UIV458780 USR458780 VCN458780 VMJ458780 VWF458780 WGB458780 WPX458780 WZT458780 O524316 NH524316 XD524316 AGZ524316 AQV524316 BAR524316 BKN524316 BUJ524316 CEF524316 COB524316 CXX524316 DHT524316 DRP524316 EBL524316 ELH524316 EVD524316 FEZ524316 FOV524316 FYR524316 GIN524316 GSJ524316 HCF524316 HMB524316 HVX524316 IFT524316 IPP524316 IZL524316 JJH524316 JTD524316 KCZ524316 KMV524316 KWR524316 LGN524316 LQJ524316 MAF524316 MKB524316 MTX524316 NDT524316 NNP524316 NXL524316 OHH524316 ORD524316 PAZ524316 PKV524316 PUR524316 QEN524316 QOJ524316 QYF524316 RIB524316 RRX524316 SBT524316 SLP524316 SVL524316 TFH524316 TPD524316 TYZ524316 UIV524316 USR524316 VCN524316 VMJ524316 VWF524316 WGB524316 WPX524316 WZT524316 O589852 NH589852 XD589852 AGZ589852 AQV589852 BAR589852 BKN589852 BUJ589852 CEF589852 COB589852 CXX589852 DHT589852 DRP589852 EBL589852 ELH589852 EVD589852 FEZ589852 FOV589852 FYR589852 GIN589852 GSJ589852 HCF589852 HMB589852 HVX589852 IFT589852 IPP589852 IZL589852 JJH589852 JTD589852 KCZ589852 KMV589852 KWR589852 LGN589852 LQJ589852 MAF589852 MKB589852 MTX589852 NDT589852 NNP589852 NXL589852 OHH589852 ORD589852 PAZ589852 PKV589852 PUR589852 QEN589852 QOJ589852 QYF589852 RIB589852 RRX589852 SBT589852 SLP589852 SVL589852 TFH589852 TPD589852 TYZ589852 UIV589852 USR589852 VCN589852 VMJ589852 VWF589852 WGB589852 WPX589852 WZT589852 O655388 NH655388 XD655388 AGZ655388 AQV655388 BAR655388 BKN655388 BUJ655388 CEF655388 COB655388 CXX655388 DHT655388 DRP655388 EBL655388 ELH655388 EVD655388 FEZ655388 FOV655388 FYR655388 GIN655388 GSJ655388 HCF655388 HMB655388 HVX655388 IFT655388 IPP655388 IZL655388 JJH655388 JTD655388 KCZ655388 KMV655388 KWR655388 LGN655388 LQJ655388 MAF655388 MKB655388 MTX655388 NDT655388 NNP655388 NXL655388 OHH655388 ORD655388 PAZ655388 PKV655388 PUR655388 QEN655388 QOJ655388 QYF655388 RIB655388 RRX655388 SBT655388 SLP655388 SVL655388 TFH655388 TPD655388 TYZ655388 UIV655388 USR655388 VCN655388 VMJ655388 VWF655388 WGB655388 WPX655388 WZT655388 O720924 NH720924 XD720924 AGZ720924 AQV720924 BAR720924 BKN720924 BUJ720924 CEF720924 COB720924 CXX720924 DHT720924 DRP720924 EBL720924 ELH720924 EVD720924 FEZ720924 FOV720924 FYR720924 GIN720924 GSJ720924 HCF720924 HMB720924 HVX720924 IFT720924 IPP720924 IZL720924 JJH720924 JTD720924 KCZ720924 KMV720924 KWR720924 LGN720924 LQJ720924 MAF720924 MKB720924 MTX720924 NDT720924 NNP720924 NXL720924 OHH720924 ORD720924 PAZ720924 PKV720924 PUR720924 QEN720924 QOJ720924 QYF720924 RIB720924 RRX720924 SBT720924 SLP720924 SVL720924 TFH720924 TPD720924 TYZ720924 UIV720924 USR720924 VCN720924 VMJ720924 VWF720924 WGB720924 WPX720924 WZT720924 O786460 NH786460 XD786460 AGZ786460 AQV786460 BAR786460 BKN786460 BUJ786460 CEF786460 COB786460 CXX786460 DHT786460 DRP786460 EBL786460 ELH786460 EVD786460 FEZ786460 FOV786460 FYR786460 GIN786460 GSJ786460 HCF786460 HMB786460 HVX786460 IFT786460 IPP786460 IZL786460 JJH786460 JTD786460 KCZ786460 KMV786460 KWR786460 LGN786460 LQJ786460 MAF786460 MKB786460 MTX786460 NDT786460 NNP786460 NXL786460 OHH786460 ORD786460 PAZ786460 PKV786460 PUR786460 QEN786460 QOJ786460 QYF786460 RIB786460 RRX786460 SBT786460 SLP786460 SVL786460 TFH786460 TPD786460 TYZ786460 UIV786460 USR786460 VCN786460 VMJ786460 VWF786460 WGB786460 WPX786460 WZT786460 O851996 NH851996 XD851996 AGZ851996 AQV851996 BAR851996 BKN851996 BUJ851996 CEF851996 COB851996 CXX851996 DHT851996 DRP851996 EBL851996 ELH851996 EVD851996 FEZ851996 FOV851996 FYR851996 GIN851996 GSJ851996 HCF851996 HMB851996 HVX851996 IFT851996 IPP851996 IZL851996 JJH851996 JTD851996 KCZ851996 KMV851996 KWR851996 LGN851996 LQJ851996 MAF851996 MKB851996 MTX851996 NDT851996 NNP851996 NXL851996 OHH851996 ORD851996 PAZ851996 PKV851996 PUR851996 QEN851996 QOJ851996 QYF851996 RIB851996 RRX851996 SBT851996 SLP851996 SVL851996 TFH851996 TPD851996 TYZ851996 UIV851996 USR851996 VCN851996 VMJ851996 VWF851996 WGB851996 WPX851996 WZT851996 O917532 NH917532 XD917532 AGZ917532 AQV917532 BAR917532 BKN917532 BUJ917532 CEF917532 COB917532 CXX917532 DHT917532 DRP917532 EBL917532 ELH917532 EVD917532 FEZ917532 FOV917532 FYR917532 GIN917532 GSJ917532 HCF917532 HMB917532 HVX917532 IFT917532 IPP917532 IZL917532 JJH917532 JTD917532 KCZ917532 KMV917532 KWR917532 LGN917532 LQJ917532 MAF917532 MKB917532 MTX917532 NDT917532 NNP917532 NXL917532 OHH917532 ORD917532 PAZ917532 PKV917532 PUR917532 QEN917532 QOJ917532 QYF917532 RIB917532 RRX917532 SBT917532 SLP917532 SVL917532 TFH917532 TPD917532 TYZ917532 UIV917532 USR917532 VCN917532 VMJ917532 VWF917532 WGB917532 WPX917532 WZT917532 O983068 NH983068 XD983068 AGZ983068 AQV983068 BAR983068 BKN983068 BUJ983068 CEF983068 COB983068 CXX983068 DHT983068 DRP983068 EBL983068 ELH983068 EVD983068 FEZ983068 FOV983068 FYR983068 GIN983068 GSJ983068 HCF983068 HMB983068 HVX983068 IFT983068 IPP983068 IZL983068 JJH983068 JTD983068 KCZ983068 KMV983068 KWR983068 LGN983068 LQJ983068 MAF983068 MKB983068 MTX983068 NDT983068 NNP983068 NXL983068 OHH983068 ORD983068 PAZ983068 PKV983068 PUR983068 QEN983068 QOJ983068 QYF983068 RIB983068 RRX983068 SBT983068 SLP983068 SVL983068 TFH983068 TPD983068 TYZ983068 UIV983068 USR983068 VCN983068 VMJ983068 VWF983068 WGB983068 WPX983068 O23 XAA28 NO28 XK28 AHG28 ARC28 BAY28 BKU28 BUQ28 CEM28 COI28 CYE28 DIA28 DRW28 EBS28 ELO28 EVK28 FFG28 FPC28 FYY28 GIU28 GSQ28 HCM28 HMI28 HWE28 IGA28 IPW28 IZS28 JJO28 JTK28 KDG28 KNC28 KWY28 LGU28 LQQ28 MAM28 MKI28 MUE28 NEA28 NNW28 NXS28 OHO28 ORK28 PBG28 PLC28 PUY28 QEU28 QOQ28 QYM28 RII28 RSE28 SCA28 SLW28 SVS28 TFO28 TPK28 TZG28 UJC28 USY28 VCU28 VMQ28 VWM28 WGI28 WQE28 O28 XAA33 NO33 XK33 AHG33 ARC33 BAY33 BKU33 BUQ33 CEM33 COI33 CYE33 DIA33 DRW33 EBS33 ELO33 EVK33 FFG33 FPC33 FYY33 GIU33 GSQ33 HCM33 HMI33 HWE33 IGA33 IPW33 IZS33 JJO33 JTK33 KDG33 KNC33 KWY33 LGU33 LQQ33 MAM33 MKI33 MUE33 NEA33 NNW33 NXS33 OHO33 ORK33 PBG33 PLC33 PUY33 QEU33 QOQ33 QYM33 RII33 RSE33 SCA33 SLW33 SVS33 TFO33 TPK33 TZG33 UJC33 USY33 VCU33 VMQ33 VWM33 WGI33 WQE33 O33 AA65564 AA131100 AA196636 AA262172 AA327708 AA393244 AA458780 AA524316 AA589852 AA655388 AA720924 AA786460 AA851996 AA917532 AA983068 AA23 AA28 AA33 AM65564 AM131100 AM196636 AM262172 AM327708 AM393244 AM458780 AM524316 AM589852 AM655388 AM720924 AM786460 AM851996 AM917532 AM983068 AM23 AM28 AM33 AY65564 AY131100 AY196636 AY262172 AY327708 AY393244 AY458780 AY524316 AY589852 AY655388 AY720924 AY786460 AY851996 AY917532 AY983068 AY23 AY28 AY33 BK65564 BK131100 BK196636 BK262172 BK327708 BK393244 BK458780 BK524316 BK589852 BK655388 BK720924 BK786460 BK851996 BK917532 BK983068 BK23 BK28 BK33 BW65564 BW131100 BW196636 BW262172 BW327708 BW393244 BW458780 BW524316 BW589852 BW655388 BW720924 BW786460 BW851996 BW917532 BW983068 BW23 BW28 BW33 CI65564 CI131100 CI196636 CI262172 CI327708 CI393244 CI458780 CI524316 CI589852 CI655388 CI720924 CI786460 CI851996 CI917532 CI983068 CI23 CI28 CI33 CU65564 CU131100 CU196636 CU262172 CU327708 CU393244 CU458780 CU524316 CU589852 CU655388 CU720924 CU786460 CU851996 CU917532 CU983068 CU23 CU28 CU33 DG65564 DG131100 DG196636 DG262172 DG327708 DG393244 DG458780 DG524316 DG589852 DG655388 DG720924 DG786460 DG851996 DG917532 DG983068 DG23 DG28 DG33 DS65564 DS131100 DS196636 DS262172 DS327708 DS393244 DS458780 DS524316 DS589852 DS655388 DS720924 DS786460 DS851996 DS917532 DS983068 DS23 DS28 DS33">
      <formula1>kind_of_cons</formula1>
    </dataValidation>
    <dataValidation type="textLength" operator="lessThanOrEqual" allowBlank="1" showInputMessage="1" showErrorMessage="1" errorTitle="Ошибка" error="Допускается ввод не более 900 символов!" sqref="XAG983063:XAG983069 NU18:NU24 XQ18:XQ24 AHM18:AHM24 ARI18:ARI24 BBE18:BBE24 BLA18:BLA24 BUW18:BUW24 CES18:CES24 COO18:COO24 CYK18:CYK24 DIG18:DIG24 DSC18:DSC24 EBY18:EBY24 ELU18:ELU24 EVQ18:EVQ24 FFM18:FFM24 FPI18:FPI24 FZE18:FZE24 GJA18:GJA24 GSW18:GSW24 HCS18:HCS24 HMO18:HMO24 HWK18:HWK24 IGG18:IGG24 IQC18:IQC24 IZY18:IZY24 JJU18:JJU24 JTQ18:JTQ24 KDM18:KDM24 KNI18:KNI24 KXE18:KXE24 LHA18:LHA24 LQW18:LQW24 MAS18:MAS24 MKO18:MKO24 MUK18:MUK24 NEG18:NEG24 NOC18:NOC24 NXY18:NXY24 OHU18:OHU24 ORQ18:ORQ24 PBM18:PBM24 PLI18:PLI24 PVE18:PVE24 QFA18:QFA24 QOW18:QOW24 QYS18:QYS24 RIO18:RIO24 RSK18:RSK24 SCG18:SCG24 SMC18:SMC24 SVY18:SVY24 TFU18:TFU24 TPQ18:TPQ24 TZM18:TZM24 UJI18:UJI24 UTE18:UTE24 VDA18:VDA24 VMW18:VMW24 VWS18:VWS24 WGO18:WGO24 WQK18:WQK24 XAG18:XAG24 EF65559:EF65565 NU65559:NU65565 XQ65559:XQ65565 AHM65559:AHM65565 ARI65559:ARI65565 BBE65559:BBE65565 BLA65559:BLA65565 BUW65559:BUW65565 CES65559:CES65565 COO65559:COO65565 CYK65559:CYK65565 DIG65559:DIG65565 DSC65559:DSC65565 EBY65559:EBY65565 ELU65559:ELU65565 EVQ65559:EVQ65565 FFM65559:FFM65565 FPI65559:FPI65565 FZE65559:FZE65565 GJA65559:GJA65565 GSW65559:GSW65565 HCS65559:HCS65565 HMO65559:HMO65565 HWK65559:HWK65565 IGG65559:IGG65565 IQC65559:IQC65565 IZY65559:IZY65565 JJU65559:JJU65565 JTQ65559:JTQ65565 KDM65559:KDM65565 KNI65559:KNI65565 KXE65559:KXE65565 LHA65559:LHA65565 LQW65559:LQW65565 MAS65559:MAS65565 MKO65559:MKO65565 MUK65559:MUK65565 NEG65559:NEG65565 NOC65559:NOC65565 NXY65559:NXY65565 OHU65559:OHU65565 ORQ65559:ORQ65565 PBM65559:PBM65565 PLI65559:PLI65565 PVE65559:PVE65565 QFA65559:QFA65565 QOW65559:QOW65565 QYS65559:QYS65565 RIO65559:RIO65565 RSK65559:RSK65565 SCG65559:SCG65565 SMC65559:SMC65565 SVY65559:SVY65565 TFU65559:TFU65565 TPQ65559:TPQ65565 TZM65559:TZM65565 UJI65559:UJI65565 UTE65559:UTE65565 VDA65559:VDA65565 VMW65559:VMW65565 VWS65559:VWS65565 WGO65559:WGO65565 WQK65559:WQK65565 XAG65559:XAG65565 EF131095:EF131101 NU131095:NU131101 XQ131095:XQ131101 AHM131095:AHM131101 ARI131095:ARI131101 BBE131095:BBE131101 BLA131095:BLA131101 BUW131095:BUW131101 CES131095:CES131101 COO131095:COO131101 CYK131095:CYK131101 DIG131095:DIG131101 DSC131095:DSC131101 EBY131095:EBY131101 ELU131095:ELU131101 EVQ131095:EVQ131101 FFM131095:FFM131101 FPI131095:FPI131101 FZE131095:FZE131101 GJA131095:GJA131101 GSW131095:GSW131101 HCS131095:HCS131101 HMO131095:HMO131101 HWK131095:HWK131101 IGG131095:IGG131101 IQC131095:IQC131101 IZY131095:IZY131101 JJU131095:JJU131101 JTQ131095:JTQ131101 KDM131095:KDM131101 KNI131095:KNI131101 KXE131095:KXE131101 LHA131095:LHA131101 LQW131095:LQW131101 MAS131095:MAS131101 MKO131095:MKO131101 MUK131095:MUK131101 NEG131095:NEG131101 NOC131095:NOC131101 NXY131095:NXY131101 OHU131095:OHU131101 ORQ131095:ORQ131101 PBM131095:PBM131101 PLI131095:PLI131101 PVE131095:PVE131101 QFA131095:QFA131101 QOW131095:QOW131101 QYS131095:QYS131101 RIO131095:RIO131101 RSK131095:RSK131101 SCG131095:SCG131101 SMC131095:SMC131101 SVY131095:SVY131101 TFU131095:TFU131101 TPQ131095:TPQ131101 TZM131095:TZM131101 UJI131095:UJI131101 UTE131095:UTE131101 VDA131095:VDA131101 VMW131095:VMW131101 VWS131095:VWS131101 WGO131095:WGO131101 WQK131095:WQK131101 XAG131095:XAG131101 EF196631:EF196637 NU196631:NU196637 XQ196631:XQ196637 AHM196631:AHM196637 ARI196631:ARI196637 BBE196631:BBE196637 BLA196631:BLA196637 BUW196631:BUW196637 CES196631:CES196637 COO196631:COO196637 CYK196631:CYK196637 DIG196631:DIG196637 DSC196631:DSC196637 EBY196631:EBY196637 ELU196631:ELU196637 EVQ196631:EVQ196637 FFM196631:FFM196637 FPI196631:FPI196637 FZE196631:FZE196637 GJA196631:GJA196637 GSW196631:GSW196637 HCS196631:HCS196637 HMO196631:HMO196637 HWK196631:HWK196637 IGG196631:IGG196637 IQC196631:IQC196637 IZY196631:IZY196637 JJU196631:JJU196637 JTQ196631:JTQ196637 KDM196631:KDM196637 KNI196631:KNI196637 KXE196631:KXE196637 LHA196631:LHA196637 LQW196631:LQW196637 MAS196631:MAS196637 MKO196631:MKO196637 MUK196631:MUK196637 NEG196631:NEG196637 NOC196631:NOC196637 NXY196631:NXY196637 OHU196631:OHU196637 ORQ196631:ORQ196637 PBM196631:PBM196637 PLI196631:PLI196637 PVE196631:PVE196637 QFA196631:QFA196637 QOW196631:QOW196637 QYS196631:QYS196637 RIO196631:RIO196637 RSK196631:RSK196637 SCG196631:SCG196637 SMC196631:SMC196637 SVY196631:SVY196637 TFU196631:TFU196637 TPQ196631:TPQ196637 TZM196631:TZM196637 UJI196631:UJI196637 UTE196631:UTE196637 VDA196631:VDA196637 VMW196631:VMW196637 VWS196631:VWS196637 WGO196631:WGO196637 WQK196631:WQK196637 XAG196631:XAG196637 EF262167:EF262173 NU262167:NU262173 XQ262167:XQ262173 AHM262167:AHM262173 ARI262167:ARI262173 BBE262167:BBE262173 BLA262167:BLA262173 BUW262167:BUW262173 CES262167:CES262173 COO262167:COO262173 CYK262167:CYK262173 DIG262167:DIG262173 DSC262167:DSC262173 EBY262167:EBY262173 ELU262167:ELU262173 EVQ262167:EVQ262173 FFM262167:FFM262173 FPI262167:FPI262173 FZE262167:FZE262173 GJA262167:GJA262173 GSW262167:GSW262173 HCS262167:HCS262173 HMO262167:HMO262173 HWK262167:HWK262173 IGG262167:IGG262173 IQC262167:IQC262173 IZY262167:IZY262173 JJU262167:JJU262173 JTQ262167:JTQ262173 KDM262167:KDM262173 KNI262167:KNI262173 KXE262167:KXE262173 LHA262167:LHA262173 LQW262167:LQW262173 MAS262167:MAS262173 MKO262167:MKO262173 MUK262167:MUK262173 NEG262167:NEG262173 NOC262167:NOC262173 NXY262167:NXY262173 OHU262167:OHU262173 ORQ262167:ORQ262173 PBM262167:PBM262173 PLI262167:PLI262173 PVE262167:PVE262173 QFA262167:QFA262173 QOW262167:QOW262173 QYS262167:QYS262173 RIO262167:RIO262173 RSK262167:RSK262173 SCG262167:SCG262173 SMC262167:SMC262173 SVY262167:SVY262173 TFU262167:TFU262173 TPQ262167:TPQ262173 TZM262167:TZM262173 UJI262167:UJI262173 UTE262167:UTE262173 VDA262167:VDA262173 VMW262167:VMW262173 VWS262167:VWS262173 WGO262167:WGO262173 WQK262167:WQK262173 XAG262167:XAG262173 EF327703:EF327709 NU327703:NU327709 XQ327703:XQ327709 AHM327703:AHM327709 ARI327703:ARI327709 BBE327703:BBE327709 BLA327703:BLA327709 BUW327703:BUW327709 CES327703:CES327709 COO327703:COO327709 CYK327703:CYK327709 DIG327703:DIG327709 DSC327703:DSC327709 EBY327703:EBY327709 ELU327703:ELU327709 EVQ327703:EVQ327709 FFM327703:FFM327709 FPI327703:FPI327709 FZE327703:FZE327709 GJA327703:GJA327709 GSW327703:GSW327709 HCS327703:HCS327709 HMO327703:HMO327709 HWK327703:HWK327709 IGG327703:IGG327709 IQC327703:IQC327709 IZY327703:IZY327709 JJU327703:JJU327709 JTQ327703:JTQ327709 KDM327703:KDM327709 KNI327703:KNI327709 KXE327703:KXE327709 LHA327703:LHA327709 LQW327703:LQW327709 MAS327703:MAS327709 MKO327703:MKO327709 MUK327703:MUK327709 NEG327703:NEG327709 NOC327703:NOC327709 NXY327703:NXY327709 OHU327703:OHU327709 ORQ327703:ORQ327709 PBM327703:PBM327709 PLI327703:PLI327709 PVE327703:PVE327709 QFA327703:QFA327709 QOW327703:QOW327709 QYS327703:QYS327709 RIO327703:RIO327709 RSK327703:RSK327709 SCG327703:SCG327709 SMC327703:SMC327709 SVY327703:SVY327709 TFU327703:TFU327709 TPQ327703:TPQ327709 TZM327703:TZM327709 UJI327703:UJI327709 UTE327703:UTE327709 VDA327703:VDA327709 VMW327703:VMW327709 VWS327703:VWS327709 WGO327703:WGO327709 WQK327703:WQK327709 XAG327703:XAG327709 EF393239:EF393245 NU393239:NU393245 XQ393239:XQ393245 AHM393239:AHM393245 ARI393239:ARI393245 BBE393239:BBE393245 BLA393239:BLA393245 BUW393239:BUW393245 CES393239:CES393245 COO393239:COO393245 CYK393239:CYK393245 DIG393239:DIG393245 DSC393239:DSC393245 EBY393239:EBY393245 ELU393239:ELU393245 EVQ393239:EVQ393245 FFM393239:FFM393245 FPI393239:FPI393245 FZE393239:FZE393245 GJA393239:GJA393245 GSW393239:GSW393245 HCS393239:HCS393245 HMO393239:HMO393245 HWK393239:HWK393245 IGG393239:IGG393245 IQC393239:IQC393245 IZY393239:IZY393245 JJU393239:JJU393245 JTQ393239:JTQ393245 KDM393239:KDM393245 KNI393239:KNI393245 KXE393239:KXE393245 LHA393239:LHA393245 LQW393239:LQW393245 MAS393239:MAS393245 MKO393239:MKO393245 MUK393239:MUK393245 NEG393239:NEG393245 NOC393239:NOC393245 NXY393239:NXY393245 OHU393239:OHU393245 ORQ393239:ORQ393245 PBM393239:PBM393245 PLI393239:PLI393245 PVE393239:PVE393245 QFA393239:QFA393245 QOW393239:QOW393245 QYS393239:QYS393245 RIO393239:RIO393245 RSK393239:RSK393245 SCG393239:SCG393245 SMC393239:SMC393245 SVY393239:SVY393245 TFU393239:TFU393245 TPQ393239:TPQ393245 TZM393239:TZM393245 UJI393239:UJI393245 UTE393239:UTE393245 VDA393239:VDA393245 VMW393239:VMW393245 VWS393239:VWS393245 WGO393239:WGO393245 WQK393239:WQK393245 XAG393239:XAG393245 EF458775:EF458781 NU458775:NU458781 XQ458775:XQ458781 AHM458775:AHM458781 ARI458775:ARI458781 BBE458775:BBE458781 BLA458775:BLA458781 BUW458775:BUW458781 CES458775:CES458781 COO458775:COO458781 CYK458775:CYK458781 DIG458775:DIG458781 DSC458775:DSC458781 EBY458775:EBY458781 ELU458775:ELU458781 EVQ458775:EVQ458781 FFM458775:FFM458781 FPI458775:FPI458781 FZE458775:FZE458781 GJA458775:GJA458781 GSW458775:GSW458781 HCS458775:HCS458781 HMO458775:HMO458781 HWK458775:HWK458781 IGG458775:IGG458781 IQC458775:IQC458781 IZY458775:IZY458781 JJU458775:JJU458781 JTQ458775:JTQ458781 KDM458775:KDM458781 KNI458775:KNI458781 KXE458775:KXE458781 LHA458775:LHA458781 LQW458775:LQW458781 MAS458775:MAS458781 MKO458775:MKO458781 MUK458775:MUK458781 NEG458775:NEG458781 NOC458775:NOC458781 NXY458775:NXY458781 OHU458775:OHU458781 ORQ458775:ORQ458781 PBM458775:PBM458781 PLI458775:PLI458781 PVE458775:PVE458781 QFA458775:QFA458781 QOW458775:QOW458781 QYS458775:QYS458781 RIO458775:RIO458781 RSK458775:RSK458781 SCG458775:SCG458781 SMC458775:SMC458781 SVY458775:SVY458781 TFU458775:TFU458781 TPQ458775:TPQ458781 TZM458775:TZM458781 UJI458775:UJI458781 UTE458775:UTE458781 VDA458775:VDA458781 VMW458775:VMW458781 VWS458775:VWS458781 WGO458775:WGO458781 WQK458775:WQK458781 XAG458775:XAG458781 EF524311:EF524317 NU524311:NU524317 XQ524311:XQ524317 AHM524311:AHM524317 ARI524311:ARI524317 BBE524311:BBE524317 BLA524311:BLA524317 BUW524311:BUW524317 CES524311:CES524317 COO524311:COO524317 CYK524311:CYK524317 DIG524311:DIG524317 DSC524311:DSC524317 EBY524311:EBY524317 ELU524311:ELU524317 EVQ524311:EVQ524317 FFM524311:FFM524317 FPI524311:FPI524317 FZE524311:FZE524317 GJA524311:GJA524317 GSW524311:GSW524317 HCS524311:HCS524317 HMO524311:HMO524317 HWK524311:HWK524317 IGG524311:IGG524317 IQC524311:IQC524317 IZY524311:IZY524317 JJU524311:JJU524317 JTQ524311:JTQ524317 KDM524311:KDM524317 KNI524311:KNI524317 KXE524311:KXE524317 LHA524311:LHA524317 LQW524311:LQW524317 MAS524311:MAS524317 MKO524311:MKO524317 MUK524311:MUK524317 NEG524311:NEG524317 NOC524311:NOC524317 NXY524311:NXY524317 OHU524311:OHU524317 ORQ524311:ORQ524317 PBM524311:PBM524317 PLI524311:PLI524317 PVE524311:PVE524317 QFA524311:QFA524317 QOW524311:QOW524317 QYS524311:QYS524317 RIO524311:RIO524317 RSK524311:RSK524317 SCG524311:SCG524317 SMC524311:SMC524317 SVY524311:SVY524317 TFU524311:TFU524317 TPQ524311:TPQ524317 TZM524311:TZM524317 UJI524311:UJI524317 UTE524311:UTE524317 VDA524311:VDA524317 VMW524311:VMW524317 VWS524311:VWS524317 WGO524311:WGO524317 WQK524311:WQK524317 XAG524311:XAG524317 EF589847:EF589853 NU589847:NU589853 XQ589847:XQ589853 AHM589847:AHM589853 ARI589847:ARI589853 BBE589847:BBE589853 BLA589847:BLA589853 BUW589847:BUW589853 CES589847:CES589853 COO589847:COO589853 CYK589847:CYK589853 DIG589847:DIG589853 DSC589847:DSC589853 EBY589847:EBY589853 ELU589847:ELU589853 EVQ589847:EVQ589853 FFM589847:FFM589853 FPI589847:FPI589853 FZE589847:FZE589853 GJA589847:GJA589853 GSW589847:GSW589853 HCS589847:HCS589853 HMO589847:HMO589853 HWK589847:HWK589853 IGG589847:IGG589853 IQC589847:IQC589853 IZY589847:IZY589853 JJU589847:JJU589853 JTQ589847:JTQ589853 KDM589847:KDM589853 KNI589847:KNI589853 KXE589847:KXE589853 LHA589847:LHA589853 LQW589847:LQW589853 MAS589847:MAS589853 MKO589847:MKO589853 MUK589847:MUK589853 NEG589847:NEG589853 NOC589847:NOC589853 NXY589847:NXY589853 OHU589847:OHU589853 ORQ589847:ORQ589853 PBM589847:PBM589853 PLI589847:PLI589853 PVE589847:PVE589853 QFA589847:QFA589853 QOW589847:QOW589853 QYS589847:QYS589853 RIO589847:RIO589853 RSK589847:RSK589853 SCG589847:SCG589853 SMC589847:SMC589853 SVY589847:SVY589853 TFU589847:TFU589853 TPQ589847:TPQ589853 TZM589847:TZM589853 UJI589847:UJI589853 UTE589847:UTE589853 VDA589847:VDA589853 VMW589847:VMW589853 VWS589847:VWS589853 WGO589847:WGO589853 WQK589847:WQK589853 XAG589847:XAG589853 EF655383:EF655389 NU655383:NU655389 XQ655383:XQ655389 AHM655383:AHM655389 ARI655383:ARI655389 BBE655383:BBE655389 BLA655383:BLA655389 BUW655383:BUW655389 CES655383:CES655389 COO655383:COO655389 CYK655383:CYK655389 DIG655383:DIG655389 DSC655383:DSC655389 EBY655383:EBY655389 ELU655383:ELU655389 EVQ655383:EVQ655389 FFM655383:FFM655389 FPI655383:FPI655389 FZE655383:FZE655389 GJA655383:GJA655389 GSW655383:GSW655389 HCS655383:HCS655389 HMO655383:HMO655389 HWK655383:HWK655389 IGG655383:IGG655389 IQC655383:IQC655389 IZY655383:IZY655389 JJU655383:JJU655389 JTQ655383:JTQ655389 KDM655383:KDM655389 KNI655383:KNI655389 KXE655383:KXE655389 LHA655383:LHA655389 LQW655383:LQW655389 MAS655383:MAS655389 MKO655383:MKO655389 MUK655383:MUK655389 NEG655383:NEG655389 NOC655383:NOC655389 NXY655383:NXY655389 OHU655383:OHU655389 ORQ655383:ORQ655389 PBM655383:PBM655389 PLI655383:PLI655389 PVE655383:PVE655389 QFA655383:QFA655389 QOW655383:QOW655389 QYS655383:QYS655389 RIO655383:RIO655389 RSK655383:RSK655389 SCG655383:SCG655389 SMC655383:SMC655389 SVY655383:SVY655389 TFU655383:TFU655389 TPQ655383:TPQ655389 TZM655383:TZM655389 UJI655383:UJI655389 UTE655383:UTE655389 VDA655383:VDA655389 VMW655383:VMW655389 VWS655383:VWS655389 WGO655383:WGO655389 WQK655383:WQK655389 XAG655383:XAG655389 EF720919:EF720925 NU720919:NU720925 XQ720919:XQ720925 AHM720919:AHM720925 ARI720919:ARI720925 BBE720919:BBE720925 BLA720919:BLA720925 BUW720919:BUW720925 CES720919:CES720925 COO720919:COO720925 CYK720919:CYK720925 DIG720919:DIG720925 DSC720919:DSC720925 EBY720919:EBY720925 ELU720919:ELU720925 EVQ720919:EVQ720925 FFM720919:FFM720925 FPI720919:FPI720925 FZE720919:FZE720925 GJA720919:GJA720925 GSW720919:GSW720925 HCS720919:HCS720925 HMO720919:HMO720925 HWK720919:HWK720925 IGG720919:IGG720925 IQC720919:IQC720925 IZY720919:IZY720925 JJU720919:JJU720925 JTQ720919:JTQ720925 KDM720919:KDM720925 KNI720919:KNI720925 KXE720919:KXE720925 LHA720919:LHA720925 LQW720919:LQW720925 MAS720919:MAS720925 MKO720919:MKO720925 MUK720919:MUK720925 NEG720919:NEG720925 NOC720919:NOC720925 NXY720919:NXY720925 OHU720919:OHU720925 ORQ720919:ORQ720925 PBM720919:PBM720925 PLI720919:PLI720925 PVE720919:PVE720925 QFA720919:QFA720925 QOW720919:QOW720925 QYS720919:QYS720925 RIO720919:RIO720925 RSK720919:RSK720925 SCG720919:SCG720925 SMC720919:SMC720925 SVY720919:SVY720925 TFU720919:TFU720925 TPQ720919:TPQ720925 TZM720919:TZM720925 UJI720919:UJI720925 UTE720919:UTE720925 VDA720919:VDA720925 VMW720919:VMW720925 VWS720919:VWS720925 WGO720919:WGO720925 WQK720919:WQK720925 XAG720919:XAG720925 EF786455:EF786461 NU786455:NU786461 XQ786455:XQ786461 AHM786455:AHM786461 ARI786455:ARI786461 BBE786455:BBE786461 BLA786455:BLA786461 BUW786455:BUW786461 CES786455:CES786461 COO786455:COO786461 CYK786455:CYK786461 DIG786455:DIG786461 DSC786455:DSC786461 EBY786455:EBY786461 ELU786455:ELU786461 EVQ786455:EVQ786461 FFM786455:FFM786461 FPI786455:FPI786461 FZE786455:FZE786461 GJA786455:GJA786461 GSW786455:GSW786461 HCS786455:HCS786461 HMO786455:HMO786461 HWK786455:HWK786461 IGG786455:IGG786461 IQC786455:IQC786461 IZY786455:IZY786461 JJU786455:JJU786461 JTQ786455:JTQ786461 KDM786455:KDM786461 KNI786455:KNI786461 KXE786455:KXE786461 LHA786455:LHA786461 LQW786455:LQW786461 MAS786455:MAS786461 MKO786455:MKO786461 MUK786455:MUK786461 NEG786455:NEG786461 NOC786455:NOC786461 NXY786455:NXY786461 OHU786455:OHU786461 ORQ786455:ORQ786461 PBM786455:PBM786461 PLI786455:PLI786461 PVE786455:PVE786461 QFA786455:QFA786461 QOW786455:QOW786461 QYS786455:QYS786461 RIO786455:RIO786461 RSK786455:RSK786461 SCG786455:SCG786461 SMC786455:SMC786461 SVY786455:SVY786461 TFU786455:TFU786461 TPQ786455:TPQ786461 TZM786455:TZM786461 UJI786455:UJI786461 UTE786455:UTE786461 VDA786455:VDA786461 VMW786455:VMW786461 VWS786455:VWS786461 WGO786455:WGO786461 WQK786455:WQK786461 XAG786455:XAG786461 EF851991:EF851997 NU851991:NU851997 XQ851991:XQ851997 AHM851991:AHM851997 ARI851991:ARI851997 BBE851991:BBE851997 BLA851991:BLA851997 BUW851991:BUW851997 CES851991:CES851997 COO851991:COO851997 CYK851991:CYK851997 DIG851991:DIG851997 DSC851991:DSC851997 EBY851991:EBY851997 ELU851991:ELU851997 EVQ851991:EVQ851997 FFM851991:FFM851997 FPI851991:FPI851997 FZE851991:FZE851997 GJA851991:GJA851997 GSW851991:GSW851997 HCS851991:HCS851997 HMO851991:HMO851997 HWK851991:HWK851997 IGG851991:IGG851997 IQC851991:IQC851997 IZY851991:IZY851997 JJU851991:JJU851997 JTQ851991:JTQ851997 KDM851991:KDM851997 KNI851991:KNI851997 KXE851991:KXE851997 LHA851991:LHA851997 LQW851991:LQW851997 MAS851991:MAS851997 MKO851991:MKO851997 MUK851991:MUK851997 NEG851991:NEG851997 NOC851991:NOC851997 NXY851991:NXY851997 OHU851991:OHU851997 ORQ851991:ORQ851997 PBM851991:PBM851997 PLI851991:PLI851997 PVE851991:PVE851997 QFA851991:QFA851997 QOW851991:QOW851997 QYS851991:QYS851997 RIO851991:RIO851997 RSK851991:RSK851997 SCG851991:SCG851997 SMC851991:SMC851997 SVY851991:SVY851997 TFU851991:TFU851997 TPQ851991:TPQ851997 TZM851991:TZM851997 UJI851991:UJI851997 UTE851991:UTE851997 VDA851991:VDA851997 VMW851991:VMW851997 VWS851991:VWS851997 WGO851991:WGO851997 WQK851991:WQK851997 XAG851991:XAG851997 EF917527:EF917533 NU917527:NU917533 XQ917527:XQ917533 AHM917527:AHM917533 ARI917527:ARI917533 BBE917527:BBE917533 BLA917527:BLA917533 BUW917527:BUW917533 CES917527:CES917533 COO917527:COO917533 CYK917527:CYK917533 DIG917527:DIG917533 DSC917527:DSC917533 EBY917527:EBY917533 ELU917527:ELU917533 EVQ917527:EVQ917533 FFM917527:FFM917533 FPI917527:FPI917533 FZE917527:FZE917533 GJA917527:GJA917533 GSW917527:GSW917533 HCS917527:HCS917533 HMO917527:HMO917533 HWK917527:HWK917533 IGG917527:IGG917533 IQC917527:IQC917533 IZY917527:IZY917533 JJU917527:JJU917533 JTQ917527:JTQ917533 KDM917527:KDM917533 KNI917527:KNI917533 KXE917527:KXE917533 LHA917527:LHA917533 LQW917527:LQW917533 MAS917527:MAS917533 MKO917527:MKO917533 MUK917527:MUK917533 NEG917527:NEG917533 NOC917527:NOC917533 NXY917527:NXY917533 OHU917527:OHU917533 ORQ917527:ORQ917533 PBM917527:PBM917533 PLI917527:PLI917533 PVE917527:PVE917533 QFA917527:QFA917533 QOW917527:QOW917533 QYS917527:QYS917533 RIO917527:RIO917533 RSK917527:RSK917533 SCG917527:SCG917533 SMC917527:SMC917533 SVY917527:SVY917533 TFU917527:TFU917533 TPQ917527:TPQ917533 TZM917527:TZM917533 UJI917527:UJI917533 UTE917527:UTE917533 VDA917527:VDA917533 VMW917527:VMW917533 VWS917527:VWS917533 WGO917527:WGO917533 WQK917527:WQK917533 XAG917527:XAG917533 EF983063:EF983069 NU983063:NU983069 XQ983063:XQ983069 AHM983063:AHM983069 ARI983063:ARI983069 BBE983063:BBE983069 BLA983063:BLA983069 BUW983063:BUW983069 CES983063:CES983069 COO983063:COO983069 CYK983063:CYK983069 DIG983063:DIG983069 DSC983063:DSC983069 EBY983063:EBY983069 ELU983063:ELU983069 EVQ983063:EVQ983069 FFM983063:FFM983069 FPI983063:FPI983069 FZE983063:FZE983069 GJA983063:GJA983069 GSW983063:GSW983069 HCS983063:HCS983069 HMO983063:HMO983069 HWK983063:HWK983069 IGG983063:IGG983069 IQC983063:IQC983069 IZY983063:IZY983069 JJU983063:JJU983069 JTQ983063:JTQ983069 KDM983063:KDM983069 KNI983063:KNI983069 KXE983063:KXE983069 LHA983063:LHA983069 LQW983063:LQW983069 MAS983063:MAS983069 MKO983063:MKO983069 MUK983063:MUK983069 NEG983063:NEG983069 NOC983063:NOC983069 NXY983063:NXY983069 OHU983063:OHU983069 ORQ983063:ORQ983069 PBM983063:PBM983069 PLI983063:PLI983069 PVE983063:PVE983069 QFA983063:QFA983069 QOW983063:QOW983069 QYS983063:QYS983069 RIO983063:RIO983069 RSK983063:RSK983069 SCG983063:SCG983069 SMC983063:SMC983069 SVY983063:SVY983069 TFU983063:TFU983069 TPQ983063:TPQ983069 TZM983063:TZM983069 UJI983063:UJI983069 UTE983063:UTE983069 VDA983063:VDA983069 VMW983063:VMW983069 VWS983063:VWS983069 WGO983063:WGO983069 WQK983063:WQK983069 XAN28:XAN29 OB28:OB29 XX28:XX29 AHT28:AHT29 ARP28:ARP29 BBL28:BBL29 BLH28:BLH29 BVD28:BVD29 CEZ28:CEZ29 COV28:COV29 CYR28:CYR29 DIN28:DIN29 DSJ28:DSJ29 ECF28:ECF29 EMB28:EMB29 EVX28:EVX29 FFT28:FFT29 FPP28:FPP29 FZL28:FZL29 GJH28:GJH29 GTD28:GTD29 HCZ28:HCZ29 HMV28:HMV29 HWR28:HWR29 IGN28:IGN29 IQJ28:IQJ29 JAF28:JAF29 JKB28:JKB29 JTX28:JTX29 KDT28:KDT29 KNP28:KNP29 KXL28:KXL29 LHH28:LHH29 LRD28:LRD29 MAZ28:MAZ29 MKV28:MKV29 MUR28:MUR29 NEN28:NEN29 NOJ28:NOJ29 NYF28:NYF29 OIB28:OIB29 ORX28:ORX29 PBT28:PBT29 PLP28:PLP29 PVL28:PVL29 QFH28:QFH29 QPD28:QPD29 QYZ28:QYZ29 RIV28:RIV29 RSR28:RSR29 SCN28:SCN29 SMJ28:SMJ29 SWF28:SWF29 TGB28:TGB29 TPX28:TPX29 TZT28:TZT29 UJP28:UJP29 UTL28:UTL29 VDH28:VDH29 VND28:VND29 VWZ28:VWZ29 WGV28:WGV29 WQR28:WQR29 XAN33:XAN34 OB33:OB34 XX33:XX34 AHT33:AHT34 ARP33:ARP34 BBL33:BBL34 BLH33:BLH34 BVD33:BVD34 CEZ33:CEZ34 COV33:COV34 CYR33:CYR34 DIN33:DIN34 DSJ33:DSJ34 ECF33:ECF34 EMB33:EMB34 EVX33:EVX34 FFT33:FFT34 FPP33:FPP34 FZL33:FZL34 GJH33:GJH34 GTD33:GTD34 HCZ33:HCZ34 HMV33:HMV34 HWR33:HWR34 IGN33:IGN34 IQJ33:IQJ34 JAF33:JAF34 JKB33:JKB34 JTX33:JTX34 KDT33:KDT34 KNP33:KNP34 KXL33:KXL34 LHH33:LHH34 LRD33:LRD34 MAZ33:MAZ34 MKV33:MKV34 MUR33:MUR34 NEN33:NEN34 NOJ33:NOJ34 NYF33:NYF34 OIB33:OIB34 ORX33:ORX34 PBT33:PBT34 PLP33:PLP34 PVL33:PVL34 QFH33:QFH34 QPD33:QPD34 QYZ33:QYZ34 RIV33:RIV34 RSR33:RSR34 SCN33:SCN34 SMJ33:SMJ34 SWF33:SWF34 TGB33:TGB34 TPX33:TPX34 TZT33:TZT34 UJP33:UJP34 UTL33:UTL34 VDH33:VDH34 VND33:VND34 VWZ33:VWZ34 WGV33:WGV34 WQR33:WQR34">
      <formula1>900</formula1>
    </dataValidation>
    <dataValidation type="list" allowBlank="1" showInputMessage="1" errorTitle="Ошибка" error="Выберите значение из списка" prompt="Выберите значение из списка" sqref="WZR983069 NF24 XB24 AGX24 AQT24 BAP24 BKL24 BUH24 CED24 CNZ24 CXV24 DHR24 DRN24 EBJ24 ELF24 EVB24 FEX24 FOT24 FYP24 GIL24 GSH24 HCD24 HLZ24 HVV24 IFR24 IPN24 IZJ24 JJF24 JTB24 KCX24 KMT24 KWP24 LGL24 LQH24 MAD24 MJZ24 MTV24 NDR24 NNN24 NXJ24 OHF24 ORB24 PAX24 PKT24 PUP24 QEL24 QOH24 QYD24 RHZ24 RRV24 SBR24 SLN24 SVJ24 TFF24 TPB24 TYX24 UIT24 USP24 VCL24 VMH24 VWD24 WFZ24 WPV24 WZR24 M65565 NF65565 XB65565 AGX65565 AQT65565 BAP65565 BKL65565 BUH65565 CED65565 CNZ65565 CXV65565 DHR65565 DRN65565 EBJ65565 ELF65565 EVB65565 FEX65565 FOT65565 FYP65565 GIL65565 GSH65565 HCD65565 HLZ65565 HVV65565 IFR65565 IPN65565 IZJ65565 JJF65565 JTB65565 KCX65565 KMT65565 KWP65565 LGL65565 LQH65565 MAD65565 MJZ65565 MTV65565 NDR65565 NNN65565 NXJ65565 OHF65565 ORB65565 PAX65565 PKT65565 PUP65565 QEL65565 QOH65565 QYD65565 RHZ65565 RRV65565 SBR65565 SLN65565 SVJ65565 TFF65565 TPB65565 TYX65565 UIT65565 USP65565 VCL65565 VMH65565 VWD65565 WFZ65565 WPV65565 WZR65565 M131101 NF131101 XB131101 AGX131101 AQT131101 BAP131101 BKL131101 BUH131101 CED131101 CNZ131101 CXV131101 DHR131101 DRN131101 EBJ131101 ELF131101 EVB131101 FEX131101 FOT131101 FYP131101 GIL131101 GSH131101 HCD131101 HLZ131101 HVV131101 IFR131101 IPN131101 IZJ131101 JJF131101 JTB131101 KCX131101 KMT131101 KWP131101 LGL131101 LQH131101 MAD131101 MJZ131101 MTV131101 NDR131101 NNN131101 NXJ131101 OHF131101 ORB131101 PAX131101 PKT131101 PUP131101 QEL131101 QOH131101 QYD131101 RHZ131101 RRV131101 SBR131101 SLN131101 SVJ131101 TFF131101 TPB131101 TYX131101 UIT131101 USP131101 VCL131101 VMH131101 VWD131101 WFZ131101 WPV131101 WZR131101 M196637 NF196637 XB196637 AGX196637 AQT196637 BAP196637 BKL196637 BUH196637 CED196637 CNZ196637 CXV196637 DHR196637 DRN196637 EBJ196637 ELF196637 EVB196637 FEX196637 FOT196637 FYP196637 GIL196637 GSH196637 HCD196637 HLZ196637 HVV196637 IFR196637 IPN196637 IZJ196637 JJF196637 JTB196637 KCX196637 KMT196637 KWP196637 LGL196637 LQH196637 MAD196637 MJZ196637 MTV196637 NDR196637 NNN196637 NXJ196637 OHF196637 ORB196637 PAX196637 PKT196637 PUP196637 QEL196637 QOH196637 QYD196637 RHZ196637 RRV196637 SBR196637 SLN196637 SVJ196637 TFF196637 TPB196637 TYX196637 UIT196637 USP196637 VCL196637 VMH196637 VWD196637 WFZ196637 WPV196637 WZR196637 M262173 NF262173 XB262173 AGX262173 AQT262173 BAP262173 BKL262173 BUH262173 CED262173 CNZ262173 CXV262173 DHR262173 DRN262173 EBJ262173 ELF262173 EVB262173 FEX262173 FOT262173 FYP262173 GIL262173 GSH262173 HCD262173 HLZ262173 HVV262173 IFR262173 IPN262173 IZJ262173 JJF262173 JTB262173 KCX262173 KMT262173 KWP262173 LGL262173 LQH262173 MAD262173 MJZ262173 MTV262173 NDR262173 NNN262173 NXJ262173 OHF262173 ORB262173 PAX262173 PKT262173 PUP262173 QEL262173 QOH262173 QYD262173 RHZ262173 RRV262173 SBR262173 SLN262173 SVJ262173 TFF262173 TPB262173 TYX262173 UIT262173 USP262173 VCL262173 VMH262173 VWD262173 WFZ262173 WPV262173 WZR262173 M327709 NF327709 XB327709 AGX327709 AQT327709 BAP327709 BKL327709 BUH327709 CED327709 CNZ327709 CXV327709 DHR327709 DRN327709 EBJ327709 ELF327709 EVB327709 FEX327709 FOT327709 FYP327709 GIL327709 GSH327709 HCD327709 HLZ327709 HVV327709 IFR327709 IPN327709 IZJ327709 JJF327709 JTB327709 KCX327709 KMT327709 KWP327709 LGL327709 LQH327709 MAD327709 MJZ327709 MTV327709 NDR327709 NNN327709 NXJ327709 OHF327709 ORB327709 PAX327709 PKT327709 PUP327709 QEL327709 QOH327709 QYD327709 RHZ327709 RRV327709 SBR327709 SLN327709 SVJ327709 TFF327709 TPB327709 TYX327709 UIT327709 USP327709 VCL327709 VMH327709 VWD327709 WFZ327709 WPV327709 WZR327709 M393245 NF393245 XB393245 AGX393245 AQT393245 BAP393245 BKL393245 BUH393245 CED393245 CNZ393245 CXV393245 DHR393245 DRN393245 EBJ393245 ELF393245 EVB393245 FEX393245 FOT393245 FYP393245 GIL393245 GSH393245 HCD393245 HLZ393245 HVV393245 IFR393245 IPN393245 IZJ393245 JJF393245 JTB393245 KCX393245 KMT393245 KWP393245 LGL393245 LQH393245 MAD393245 MJZ393245 MTV393245 NDR393245 NNN393245 NXJ393245 OHF393245 ORB393245 PAX393245 PKT393245 PUP393245 QEL393245 QOH393245 QYD393245 RHZ393245 RRV393245 SBR393245 SLN393245 SVJ393245 TFF393245 TPB393245 TYX393245 UIT393245 USP393245 VCL393245 VMH393245 VWD393245 WFZ393245 WPV393245 WZR393245 M458781 NF458781 XB458781 AGX458781 AQT458781 BAP458781 BKL458781 BUH458781 CED458781 CNZ458781 CXV458781 DHR458781 DRN458781 EBJ458781 ELF458781 EVB458781 FEX458781 FOT458781 FYP458781 GIL458781 GSH458781 HCD458781 HLZ458781 HVV458781 IFR458781 IPN458781 IZJ458781 JJF458781 JTB458781 KCX458781 KMT458781 KWP458781 LGL458781 LQH458781 MAD458781 MJZ458781 MTV458781 NDR458781 NNN458781 NXJ458781 OHF458781 ORB458781 PAX458781 PKT458781 PUP458781 QEL458781 QOH458781 QYD458781 RHZ458781 RRV458781 SBR458781 SLN458781 SVJ458781 TFF458781 TPB458781 TYX458781 UIT458781 USP458781 VCL458781 VMH458781 VWD458781 WFZ458781 WPV458781 WZR458781 M524317 NF524317 XB524317 AGX524317 AQT524317 BAP524317 BKL524317 BUH524317 CED524317 CNZ524317 CXV524317 DHR524317 DRN524317 EBJ524317 ELF524317 EVB524317 FEX524317 FOT524317 FYP524317 GIL524317 GSH524317 HCD524317 HLZ524317 HVV524317 IFR524317 IPN524317 IZJ524317 JJF524317 JTB524317 KCX524317 KMT524317 KWP524317 LGL524317 LQH524317 MAD524317 MJZ524317 MTV524317 NDR524317 NNN524317 NXJ524317 OHF524317 ORB524317 PAX524317 PKT524317 PUP524317 QEL524317 QOH524317 QYD524317 RHZ524317 RRV524317 SBR524317 SLN524317 SVJ524317 TFF524317 TPB524317 TYX524317 UIT524317 USP524317 VCL524317 VMH524317 VWD524317 WFZ524317 WPV524317 WZR524317 M589853 NF589853 XB589853 AGX589853 AQT589853 BAP589853 BKL589853 BUH589853 CED589853 CNZ589853 CXV589853 DHR589853 DRN589853 EBJ589853 ELF589853 EVB589853 FEX589853 FOT589853 FYP589853 GIL589853 GSH589853 HCD589853 HLZ589853 HVV589853 IFR589853 IPN589853 IZJ589853 JJF589853 JTB589853 KCX589853 KMT589853 KWP589853 LGL589853 LQH589853 MAD589853 MJZ589853 MTV589853 NDR589853 NNN589853 NXJ589853 OHF589853 ORB589853 PAX589853 PKT589853 PUP589853 QEL589853 QOH589853 QYD589853 RHZ589853 RRV589853 SBR589853 SLN589853 SVJ589853 TFF589853 TPB589853 TYX589853 UIT589853 USP589853 VCL589853 VMH589853 VWD589853 WFZ589853 WPV589853 WZR589853 M655389 NF655389 XB655389 AGX655389 AQT655389 BAP655389 BKL655389 BUH655389 CED655389 CNZ655389 CXV655389 DHR655389 DRN655389 EBJ655389 ELF655389 EVB655389 FEX655389 FOT655389 FYP655389 GIL655389 GSH655389 HCD655389 HLZ655389 HVV655389 IFR655389 IPN655389 IZJ655389 JJF655389 JTB655389 KCX655389 KMT655389 KWP655389 LGL655389 LQH655389 MAD655389 MJZ655389 MTV655389 NDR655389 NNN655389 NXJ655389 OHF655389 ORB655389 PAX655389 PKT655389 PUP655389 QEL655389 QOH655389 QYD655389 RHZ655389 RRV655389 SBR655389 SLN655389 SVJ655389 TFF655389 TPB655389 TYX655389 UIT655389 USP655389 VCL655389 VMH655389 VWD655389 WFZ655389 WPV655389 WZR655389 M720925 NF720925 XB720925 AGX720925 AQT720925 BAP720925 BKL720925 BUH720925 CED720925 CNZ720925 CXV720925 DHR720925 DRN720925 EBJ720925 ELF720925 EVB720925 FEX720925 FOT720925 FYP720925 GIL720925 GSH720925 HCD720925 HLZ720925 HVV720925 IFR720925 IPN720925 IZJ720925 JJF720925 JTB720925 KCX720925 KMT720925 KWP720925 LGL720925 LQH720925 MAD720925 MJZ720925 MTV720925 NDR720925 NNN720925 NXJ720925 OHF720925 ORB720925 PAX720925 PKT720925 PUP720925 QEL720925 QOH720925 QYD720925 RHZ720925 RRV720925 SBR720925 SLN720925 SVJ720925 TFF720925 TPB720925 TYX720925 UIT720925 USP720925 VCL720925 VMH720925 VWD720925 WFZ720925 WPV720925 WZR720925 M786461 NF786461 XB786461 AGX786461 AQT786461 BAP786461 BKL786461 BUH786461 CED786461 CNZ786461 CXV786461 DHR786461 DRN786461 EBJ786461 ELF786461 EVB786461 FEX786461 FOT786461 FYP786461 GIL786461 GSH786461 HCD786461 HLZ786461 HVV786461 IFR786461 IPN786461 IZJ786461 JJF786461 JTB786461 KCX786461 KMT786461 KWP786461 LGL786461 LQH786461 MAD786461 MJZ786461 MTV786461 NDR786461 NNN786461 NXJ786461 OHF786461 ORB786461 PAX786461 PKT786461 PUP786461 QEL786461 QOH786461 QYD786461 RHZ786461 RRV786461 SBR786461 SLN786461 SVJ786461 TFF786461 TPB786461 TYX786461 UIT786461 USP786461 VCL786461 VMH786461 VWD786461 WFZ786461 WPV786461 WZR786461 M851997 NF851997 XB851997 AGX851997 AQT851997 BAP851997 BKL851997 BUH851997 CED851997 CNZ851997 CXV851997 DHR851997 DRN851997 EBJ851997 ELF851997 EVB851997 FEX851997 FOT851997 FYP851997 GIL851997 GSH851997 HCD851997 HLZ851997 HVV851997 IFR851997 IPN851997 IZJ851997 JJF851997 JTB851997 KCX851997 KMT851997 KWP851997 LGL851997 LQH851997 MAD851997 MJZ851997 MTV851997 NDR851997 NNN851997 NXJ851997 OHF851997 ORB851997 PAX851997 PKT851997 PUP851997 QEL851997 QOH851997 QYD851997 RHZ851997 RRV851997 SBR851997 SLN851997 SVJ851997 TFF851997 TPB851997 TYX851997 UIT851997 USP851997 VCL851997 VMH851997 VWD851997 WFZ851997 WPV851997 WZR851997 M917533 NF917533 XB917533 AGX917533 AQT917533 BAP917533 BKL917533 BUH917533 CED917533 CNZ917533 CXV917533 DHR917533 DRN917533 EBJ917533 ELF917533 EVB917533 FEX917533 FOT917533 FYP917533 GIL917533 GSH917533 HCD917533 HLZ917533 HVV917533 IFR917533 IPN917533 IZJ917533 JJF917533 JTB917533 KCX917533 KMT917533 KWP917533 LGL917533 LQH917533 MAD917533 MJZ917533 MTV917533 NDR917533 NNN917533 NXJ917533 OHF917533 ORB917533 PAX917533 PKT917533 PUP917533 QEL917533 QOH917533 QYD917533 RHZ917533 RRV917533 SBR917533 SLN917533 SVJ917533 TFF917533 TPB917533 TYX917533 UIT917533 USP917533 VCL917533 VMH917533 VWD917533 WFZ917533 WPV917533 WZR917533 M983069 NF983069 XB983069 AGX983069 AQT983069 BAP983069 BKL983069 BUH983069 CED983069 CNZ983069 CXV983069 DHR983069 DRN983069 EBJ983069 ELF983069 EVB983069 FEX983069 FOT983069 FYP983069 GIL983069 GSH983069 HCD983069 HLZ983069 HVV983069 IFR983069 IPN983069 IZJ983069 JJF983069 JTB983069 KCX983069 KMT983069 KWP983069 LGL983069 LQH983069 MAD983069 MJZ983069 MTV983069 NDR983069 NNN983069 NXJ983069 OHF983069 ORB983069 PAX983069 PKT983069 PUP983069 QEL983069 QOH983069 QYD983069 RHZ983069 RRV983069 SBR983069 SLN983069 SVJ983069 TFF983069 TPB983069 TYX983069 UIT983069 USP983069 VCL983069 VMH983069 VWD983069 WFZ983069 WPV983069 WQC29 WZY29 NM29 XI29 AHE29 ARA29 BAW29 BKS29 BUO29 CEK29 COG29 CYC29 DHY29 DRU29 EBQ29 ELM29 EVI29 FFE29 FPA29 FYW29 GIS29 GSO29 HCK29 HMG29 HWC29 IFY29 IPU29 IZQ29 JJM29 JTI29 KDE29 KNA29 KWW29 LGS29 LQO29 MAK29 MKG29 MUC29 NDY29 NNU29 NXQ29 OHM29 ORI29 PBE29 PLA29 PUW29 QES29 QOO29 QYK29 RIG29 RSC29 SBY29 SLU29 SVQ29 TFM29 TPI29 TZE29 UJA29 USW29 VCS29 VMO29 VWK29 WGG29 WQC34 WZY34 NM34 XI34 AHE34 ARA34 BAW34 BKS34 BUO34 CEK34 COG34 CYC34 DHY34 DRU34 EBQ34 ELM34 EVI34 FFE34 FPA34 FYW34 GIS34 GSO34 HCK34 HMG34 HWC34 IFY34 IPU34 IZQ34 JJM34 JTI34 KDE34 KNA34 KWW34 LGS34 LQO34 MAK34 MKG34 MUC34 NDY34 NNU34 NXQ34 OHM34 ORI34 PBE34 PLA34 PUW34 QES34 QOO34 QYK34 RIG34 RSC34 SBY34 SLU34 SVQ34 TFM34 TPI34 TZE34 UJA34 USW34 VCS34 VMO34 VWK34 WGG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L24 AHH24 ARD24 BAZ24 BKV24 BUR24 CEN24 COJ24 CYF24 DIB24 DRX24 EBT24 ELP24 EVL24 FFH24 FPD24 FYZ24 GIV24 GSR24 HCN24 HMJ24 HWF24 IGB24 IPX24 IZT24 JJP24 JTL24 KDH24 KND24 KWZ24 LGV24 LQR24 MAN24 MKJ24 MUF24 NEB24 NNX24 NXT24 OHP24 ORL24 PBH24 PLD24 PUZ24 QEV24 QOR24 QYN24 RIJ24 RSF24 SCB24 SLX24 SVT24 TFP24 TPL24 TZH24 UJD24 USZ24 VCV24 VMR24 VWN24 WGJ24 WQF24 XAB24 Y24 NR24 W65565:W65566 NP65565:NP65566 XL65565:XL65566 AHH65565:AHH65566 ARD65565:ARD65566 BAZ65565:BAZ65566 BKV65565:BKV65566 BUR65565:BUR65566 CEN65565:CEN65566 COJ65565:COJ65566 CYF65565:CYF65566 DIB65565:DIB65566 DRX65565:DRX65566 EBT65565:EBT65566 ELP65565:ELP65566 EVL65565:EVL65566 FFH65565:FFH65566 FPD65565:FPD65566 FYZ65565:FYZ65566 GIV65565:GIV65566 GSR65565:GSR65566 HCN65565:HCN65566 HMJ65565:HMJ65566 HWF65565:HWF65566 IGB65565:IGB65566 IPX65565:IPX65566 IZT65565:IZT65566 JJP65565:JJP65566 JTL65565:JTL65566 KDH65565:KDH65566 KND65565:KND65566 KWZ65565:KWZ65566 LGV65565:LGV65566 LQR65565:LQR65566 MAN65565:MAN65566 MKJ65565:MKJ65566 MUF65565:MUF65566 NEB65565:NEB65566 NNX65565:NNX65566 NXT65565:NXT65566 OHP65565:OHP65566 ORL65565:ORL65566 PBH65565:PBH65566 PLD65565:PLD65566 PUZ65565:PUZ65566 QEV65565:QEV65566 QOR65565:QOR65566 QYN65565:QYN65566 RIJ65565:RIJ65566 RSF65565:RSF65566 SCB65565:SCB65566 SLX65565:SLX65566 SVT65565:SVT65566 TFP65565:TFP65566 TPL65565:TPL65566 TZH65565:TZH65566 UJD65565:UJD65566 USZ65565:USZ65566 VCV65565:VCV65566 VMR65565:VMR65566 VWN65565:VWN65566 WGJ65565:WGJ65566 WQF65565:WQF65566 XAB65565:XAB65566 W131101:W131102 NP131101:NP131102 XL131101:XL131102 AHH131101:AHH131102 ARD131101:ARD131102 BAZ131101:BAZ131102 BKV131101:BKV131102 BUR131101:BUR131102 CEN131101:CEN131102 COJ131101:COJ131102 CYF131101:CYF131102 DIB131101:DIB131102 DRX131101:DRX131102 EBT131101:EBT131102 ELP131101:ELP131102 EVL131101:EVL131102 FFH131101:FFH131102 FPD131101:FPD131102 FYZ131101:FYZ131102 GIV131101:GIV131102 GSR131101:GSR131102 HCN131101:HCN131102 HMJ131101:HMJ131102 HWF131101:HWF131102 IGB131101:IGB131102 IPX131101:IPX131102 IZT131101:IZT131102 JJP131101:JJP131102 JTL131101:JTL131102 KDH131101:KDH131102 KND131101:KND131102 KWZ131101:KWZ131102 LGV131101:LGV131102 LQR131101:LQR131102 MAN131101:MAN131102 MKJ131101:MKJ131102 MUF131101:MUF131102 NEB131101:NEB131102 NNX131101:NNX131102 NXT131101:NXT131102 OHP131101:OHP131102 ORL131101:ORL131102 PBH131101:PBH131102 PLD131101:PLD131102 PUZ131101:PUZ131102 QEV131101:QEV131102 QOR131101:QOR131102 QYN131101:QYN131102 RIJ131101:RIJ131102 RSF131101:RSF131102 SCB131101:SCB131102 SLX131101:SLX131102 SVT131101:SVT131102 TFP131101:TFP131102 TPL131101:TPL131102 TZH131101:TZH131102 UJD131101:UJD131102 USZ131101:USZ131102 VCV131101:VCV131102 VMR131101:VMR131102 VWN131101:VWN131102 WGJ131101:WGJ131102 WQF131101:WQF131102 XAB131101:XAB131102 W196637:W196638 NP196637:NP196638 XL196637:XL196638 AHH196637:AHH196638 ARD196637:ARD196638 BAZ196637:BAZ196638 BKV196637:BKV196638 BUR196637:BUR196638 CEN196637:CEN196638 COJ196637:COJ196638 CYF196637:CYF196638 DIB196637:DIB196638 DRX196637:DRX196638 EBT196637:EBT196638 ELP196637:ELP196638 EVL196637:EVL196638 FFH196637:FFH196638 FPD196637:FPD196638 FYZ196637:FYZ196638 GIV196637:GIV196638 GSR196637:GSR196638 HCN196637:HCN196638 HMJ196637:HMJ196638 HWF196637:HWF196638 IGB196637:IGB196638 IPX196637:IPX196638 IZT196637:IZT196638 JJP196637:JJP196638 JTL196637:JTL196638 KDH196637:KDH196638 KND196637:KND196638 KWZ196637:KWZ196638 LGV196637:LGV196638 LQR196637:LQR196638 MAN196637:MAN196638 MKJ196637:MKJ196638 MUF196637:MUF196638 NEB196637:NEB196638 NNX196637:NNX196638 NXT196637:NXT196638 OHP196637:OHP196638 ORL196637:ORL196638 PBH196637:PBH196638 PLD196637:PLD196638 PUZ196637:PUZ196638 QEV196637:QEV196638 QOR196637:QOR196638 QYN196637:QYN196638 RIJ196637:RIJ196638 RSF196637:RSF196638 SCB196637:SCB196638 SLX196637:SLX196638 SVT196637:SVT196638 TFP196637:TFP196638 TPL196637:TPL196638 TZH196637:TZH196638 UJD196637:UJD196638 USZ196637:USZ196638 VCV196637:VCV196638 VMR196637:VMR196638 VWN196637:VWN196638 WGJ196637:WGJ196638 WQF196637:WQF196638 XAB196637:XAB196638 W262173:W262174 NP262173:NP262174 XL262173:XL262174 AHH262173:AHH262174 ARD262173:ARD262174 BAZ262173:BAZ262174 BKV262173:BKV262174 BUR262173:BUR262174 CEN262173:CEN262174 COJ262173:COJ262174 CYF262173:CYF262174 DIB262173:DIB262174 DRX262173:DRX262174 EBT262173:EBT262174 ELP262173:ELP262174 EVL262173:EVL262174 FFH262173:FFH262174 FPD262173:FPD262174 FYZ262173:FYZ262174 GIV262173:GIV262174 GSR262173:GSR262174 HCN262173:HCN262174 HMJ262173:HMJ262174 HWF262173:HWF262174 IGB262173:IGB262174 IPX262173:IPX262174 IZT262173:IZT262174 JJP262173:JJP262174 JTL262173:JTL262174 KDH262173:KDH262174 KND262173:KND262174 KWZ262173:KWZ262174 LGV262173:LGV262174 LQR262173:LQR262174 MAN262173:MAN262174 MKJ262173:MKJ262174 MUF262173:MUF262174 NEB262173:NEB262174 NNX262173:NNX262174 NXT262173:NXT262174 OHP262173:OHP262174 ORL262173:ORL262174 PBH262173:PBH262174 PLD262173:PLD262174 PUZ262173:PUZ262174 QEV262173:QEV262174 QOR262173:QOR262174 QYN262173:QYN262174 RIJ262173:RIJ262174 RSF262173:RSF262174 SCB262173:SCB262174 SLX262173:SLX262174 SVT262173:SVT262174 TFP262173:TFP262174 TPL262173:TPL262174 TZH262173:TZH262174 UJD262173:UJD262174 USZ262173:USZ262174 VCV262173:VCV262174 VMR262173:VMR262174 VWN262173:VWN262174 WGJ262173:WGJ262174 WQF262173:WQF262174 XAB262173:XAB262174 W327709:W327710 NP327709:NP327710 XL327709:XL327710 AHH327709:AHH327710 ARD327709:ARD327710 BAZ327709:BAZ327710 BKV327709:BKV327710 BUR327709:BUR327710 CEN327709:CEN327710 COJ327709:COJ327710 CYF327709:CYF327710 DIB327709:DIB327710 DRX327709:DRX327710 EBT327709:EBT327710 ELP327709:ELP327710 EVL327709:EVL327710 FFH327709:FFH327710 FPD327709:FPD327710 FYZ327709:FYZ327710 GIV327709:GIV327710 GSR327709:GSR327710 HCN327709:HCN327710 HMJ327709:HMJ327710 HWF327709:HWF327710 IGB327709:IGB327710 IPX327709:IPX327710 IZT327709:IZT327710 JJP327709:JJP327710 JTL327709:JTL327710 KDH327709:KDH327710 KND327709:KND327710 KWZ327709:KWZ327710 LGV327709:LGV327710 LQR327709:LQR327710 MAN327709:MAN327710 MKJ327709:MKJ327710 MUF327709:MUF327710 NEB327709:NEB327710 NNX327709:NNX327710 NXT327709:NXT327710 OHP327709:OHP327710 ORL327709:ORL327710 PBH327709:PBH327710 PLD327709:PLD327710 PUZ327709:PUZ327710 QEV327709:QEV327710 QOR327709:QOR327710 QYN327709:QYN327710 RIJ327709:RIJ327710 RSF327709:RSF327710 SCB327709:SCB327710 SLX327709:SLX327710 SVT327709:SVT327710 TFP327709:TFP327710 TPL327709:TPL327710 TZH327709:TZH327710 UJD327709:UJD327710 USZ327709:USZ327710 VCV327709:VCV327710 VMR327709:VMR327710 VWN327709:VWN327710 WGJ327709:WGJ327710 WQF327709:WQF327710 XAB327709:XAB327710 W393245:W393246 NP393245:NP393246 XL393245:XL393246 AHH393245:AHH393246 ARD393245:ARD393246 BAZ393245:BAZ393246 BKV393245:BKV393246 BUR393245:BUR393246 CEN393245:CEN393246 COJ393245:COJ393246 CYF393245:CYF393246 DIB393245:DIB393246 DRX393245:DRX393246 EBT393245:EBT393246 ELP393245:ELP393246 EVL393245:EVL393246 FFH393245:FFH393246 FPD393245:FPD393246 FYZ393245:FYZ393246 GIV393245:GIV393246 GSR393245:GSR393246 HCN393245:HCN393246 HMJ393245:HMJ393246 HWF393245:HWF393246 IGB393245:IGB393246 IPX393245:IPX393246 IZT393245:IZT393246 JJP393245:JJP393246 JTL393245:JTL393246 KDH393245:KDH393246 KND393245:KND393246 KWZ393245:KWZ393246 LGV393245:LGV393246 LQR393245:LQR393246 MAN393245:MAN393246 MKJ393245:MKJ393246 MUF393245:MUF393246 NEB393245:NEB393246 NNX393245:NNX393246 NXT393245:NXT393246 OHP393245:OHP393246 ORL393245:ORL393246 PBH393245:PBH393246 PLD393245:PLD393246 PUZ393245:PUZ393246 QEV393245:QEV393246 QOR393245:QOR393246 QYN393245:QYN393246 RIJ393245:RIJ393246 RSF393245:RSF393246 SCB393245:SCB393246 SLX393245:SLX393246 SVT393245:SVT393246 TFP393245:TFP393246 TPL393245:TPL393246 TZH393245:TZH393246 UJD393245:UJD393246 USZ393245:USZ393246 VCV393245:VCV393246 VMR393245:VMR393246 VWN393245:VWN393246 WGJ393245:WGJ393246 WQF393245:WQF393246 XAB393245:XAB393246 W458781:W458782 NP458781:NP458782 XL458781:XL458782 AHH458781:AHH458782 ARD458781:ARD458782 BAZ458781:BAZ458782 BKV458781:BKV458782 BUR458781:BUR458782 CEN458781:CEN458782 COJ458781:COJ458782 CYF458781:CYF458782 DIB458781:DIB458782 DRX458781:DRX458782 EBT458781:EBT458782 ELP458781:ELP458782 EVL458781:EVL458782 FFH458781:FFH458782 FPD458781:FPD458782 FYZ458781:FYZ458782 GIV458781:GIV458782 GSR458781:GSR458782 HCN458781:HCN458782 HMJ458781:HMJ458782 HWF458781:HWF458782 IGB458781:IGB458782 IPX458781:IPX458782 IZT458781:IZT458782 JJP458781:JJP458782 JTL458781:JTL458782 KDH458781:KDH458782 KND458781:KND458782 KWZ458781:KWZ458782 LGV458781:LGV458782 LQR458781:LQR458782 MAN458781:MAN458782 MKJ458781:MKJ458782 MUF458781:MUF458782 NEB458781:NEB458782 NNX458781:NNX458782 NXT458781:NXT458782 OHP458781:OHP458782 ORL458781:ORL458782 PBH458781:PBH458782 PLD458781:PLD458782 PUZ458781:PUZ458782 QEV458781:QEV458782 QOR458781:QOR458782 QYN458781:QYN458782 RIJ458781:RIJ458782 RSF458781:RSF458782 SCB458781:SCB458782 SLX458781:SLX458782 SVT458781:SVT458782 TFP458781:TFP458782 TPL458781:TPL458782 TZH458781:TZH458782 UJD458781:UJD458782 USZ458781:USZ458782 VCV458781:VCV458782 VMR458781:VMR458782 VWN458781:VWN458782 WGJ458781:WGJ458782 WQF458781:WQF458782 XAB458781:XAB458782 W524317:W524318 NP524317:NP524318 XL524317:XL524318 AHH524317:AHH524318 ARD524317:ARD524318 BAZ524317:BAZ524318 BKV524317:BKV524318 BUR524317:BUR524318 CEN524317:CEN524318 COJ524317:COJ524318 CYF524317:CYF524318 DIB524317:DIB524318 DRX524317:DRX524318 EBT524317:EBT524318 ELP524317:ELP524318 EVL524317:EVL524318 FFH524317:FFH524318 FPD524317:FPD524318 FYZ524317:FYZ524318 GIV524317:GIV524318 GSR524317:GSR524318 HCN524317:HCN524318 HMJ524317:HMJ524318 HWF524317:HWF524318 IGB524317:IGB524318 IPX524317:IPX524318 IZT524317:IZT524318 JJP524317:JJP524318 JTL524317:JTL524318 KDH524317:KDH524318 KND524317:KND524318 KWZ524317:KWZ524318 LGV524317:LGV524318 LQR524317:LQR524318 MAN524317:MAN524318 MKJ524317:MKJ524318 MUF524317:MUF524318 NEB524317:NEB524318 NNX524317:NNX524318 NXT524317:NXT524318 OHP524317:OHP524318 ORL524317:ORL524318 PBH524317:PBH524318 PLD524317:PLD524318 PUZ524317:PUZ524318 QEV524317:QEV524318 QOR524317:QOR524318 QYN524317:QYN524318 RIJ524317:RIJ524318 RSF524317:RSF524318 SCB524317:SCB524318 SLX524317:SLX524318 SVT524317:SVT524318 TFP524317:TFP524318 TPL524317:TPL524318 TZH524317:TZH524318 UJD524317:UJD524318 USZ524317:USZ524318 VCV524317:VCV524318 VMR524317:VMR524318 VWN524317:VWN524318 WGJ524317:WGJ524318 WQF524317:WQF524318 XAB524317:XAB524318 W589853:W589854 NP589853:NP589854 XL589853:XL589854 AHH589853:AHH589854 ARD589853:ARD589854 BAZ589853:BAZ589854 BKV589853:BKV589854 BUR589853:BUR589854 CEN589853:CEN589854 COJ589853:COJ589854 CYF589853:CYF589854 DIB589853:DIB589854 DRX589853:DRX589854 EBT589853:EBT589854 ELP589853:ELP589854 EVL589853:EVL589854 FFH589853:FFH589854 FPD589853:FPD589854 FYZ589853:FYZ589854 GIV589853:GIV589854 GSR589853:GSR589854 HCN589853:HCN589854 HMJ589853:HMJ589854 HWF589853:HWF589854 IGB589853:IGB589854 IPX589853:IPX589854 IZT589853:IZT589854 JJP589853:JJP589854 JTL589853:JTL589854 KDH589853:KDH589854 KND589853:KND589854 KWZ589853:KWZ589854 LGV589853:LGV589854 LQR589853:LQR589854 MAN589853:MAN589854 MKJ589853:MKJ589854 MUF589853:MUF589854 NEB589853:NEB589854 NNX589853:NNX589854 NXT589853:NXT589854 OHP589853:OHP589854 ORL589853:ORL589854 PBH589853:PBH589854 PLD589853:PLD589854 PUZ589853:PUZ589854 QEV589853:QEV589854 QOR589853:QOR589854 QYN589853:QYN589854 RIJ589853:RIJ589854 RSF589853:RSF589854 SCB589853:SCB589854 SLX589853:SLX589854 SVT589853:SVT589854 TFP589853:TFP589854 TPL589853:TPL589854 TZH589853:TZH589854 UJD589853:UJD589854 USZ589853:USZ589854 VCV589853:VCV589854 VMR589853:VMR589854 VWN589853:VWN589854 WGJ589853:WGJ589854 WQF589853:WQF589854 XAB589853:XAB589854 W655389:W655390 NP655389:NP655390 XL655389:XL655390 AHH655389:AHH655390 ARD655389:ARD655390 BAZ655389:BAZ655390 BKV655389:BKV655390 BUR655389:BUR655390 CEN655389:CEN655390 COJ655389:COJ655390 CYF655389:CYF655390 DIB655389:DIB655390 DRX655389:DRX655390 EBT655389:EBT655390 ELP655389:ELP655390 EVL655389:EVL655390 FFH655389:FFH655390 FPD655389:FPD655390 FYZ655389:FYZ655390 GIV655389:GIV655390 GSR655389:GSR655390 HCN655389:HCN655390 HMJ655389:HMJ655390 HWF655389:HWF655390 IGB655389:IGB655390 IPX655389:IPX655390 IZT655389:IZT655390 JJP655389:JJP655390 JTL655389:JTL655390 KDH655389:KDH655390 KND655389:KND655390 KWZ655389:KWZ655390 LGV655389:LGV655390 LQR655389:LQR655390 MAN655389:MAN655390 MKJ655389:MKJ655390 MUF655389:MUF655390 NEB655389:NEB655390 NNX655389:NNX655390 NXT655389:NXT655390 OHP655389:OHP655390 ORL655389:ORL655390 PBH655389:PBH655390 PLD655389:PLD655390 PUZ655389:PUZ655390 QEV655389:QEV655390 QOR655389:QOR655390 QYN655389:QYN655390 RIJ655389:RIJ655390 RSF655389:RSF655390 SCB655389:SCB655390 SLX655389:SLX655390 SVT655389:SVT655390 TFP655389:TFP655390 TPL655389:TPL655390 TZH655389:TZH655390 UJD655389:UJD655390 USZ655389:USZ655390 VCV655389:VCV655390 VMR655389:VMR655390 VWN655389:VWN655390 WGJ655389:WGJ655390 WQF655389:WQF655390 XAB655389:XAB655390 W720925:W720926 NP720925:NP720926 XL720925:XL720926 AHH720925:AHH720926 ARD720925:ARD720926 BAZ720925:BAZ720926 BKV720925:BKV720926 BUR720925:BUR720926 CEN720925:CEN720926 COJ720925:COJ720926 CYF720925:CYF720926 DIB720925:DIB720926 DRX720925:DRX720926 EBT720925:EBT720926 ELP720925:ELP720926 EVL720925:EVL720926 FFH720925:FFH720926 FPD720925:FPD720926 FYZ720925:FYZ720926 GIV720925:GIV720926 GSR720925:GSR720926 HCN720925:HCN720926 HMJ720925:HMJ720926 HWF720925:HWF720926 IGB720925:IGB720926 IPX720925:IPX720926 IZT720925:IZT720926 JJP720925:JJP720926 JTL720925:JTL720926 KDH720925:KDH720926 KND720925:KND720926 KWZ720925:KWZ720926 LGV720925:LGV720926 LQR720925:LQR720926 MAN720925:MAN720926 MKJ720925:MKJ720926 MUF720925:MUF720926 NEB720925:NEB720926 NNX720925:NNX720926 NXT720925:NXT720926 OHP720925:OHP720926 ORL720925:ORL720926 PBH720925:PBH720926 PLD720925:PLD720926 PUZ720925:PUZ720926 QEV720925:QEV720926 QOR720925:QOR720926 QYN720925:QYN720926 RIJ720925:RIJ720926 RSF720925:RSF720926 SCB720925:SCB720926 SLX720925:SLX720926 SVT720925:SVT720926 TFP720925:TFP720926 TPL720925:TPL720926 TZH720925:TZH720926 UJD720925:UJD720926 USZ720925:USZ720926 VCV720925:VCV720926 VMR720925:VMR720926 VWN720925:VWN720926 WGJ720925:WGJ720926 WQF720925:WQF720926 XAB720925:XAB720926 W786461:W786462 NP786461:NP786462 XL786461:XL786462 AHH786461:AHH786462 ARD786461:ARD786462 BAZ786461:BAZ786462 BKV786461:BKV786462 BUR786461:BUR786462 CEN786461:CEN786462 COJ786461:COJ786462 CYF786461:CYF786462 DIB786461:DIB786462 DRX786461:DRX786462 EBT786461:EBT786462 ELP786461:ELP786462 EVL786461:EVL786462 FFH786461:FFH786462 FPD786461:FPD786462 FYZ786461:FYZ786462 GIV786461:GIV786462 GSR786461:GSR786462 HCN786461:HCN786462 HMJ786461:HMJ786462 HWF786461:HWF786462 IGB786461:IGB786462 IPX786461:IPX786462 IZT786461:IZT786462 JJP786461:JJP786462 JTL786461:JTL786462 KDH786461:KDH786462 KND786461:KND786462 KWZ786461:KWZ786462 LGV786461:LGV786462 LQR786461:LQR786462 MAN786461:MAN786462 MKJ786461:MKJ786462 MUF786461:MUF786462 NEB786461:NEB786462 NNX786461:NNX786462 NXT786461:NXT786462 OHP786461:OHP786462 ORL786461:ORL786462 PBH786461:PBH786462 PLD786461:PLD786462 PUZ786461:PUZ786462 QEV786461:QEV786462 QOR786461:QOR786462 QYN786461:QYN786462 RIJ786461:RIJ786462 RSF786461:RSF786462 SCB786461:SCB786462 SLX786461:SLX786462 SVT786461:SVT786462 TFP786461:TFP786462 TPL786461:TPL786462 TZH786461:TZH786462 UJD786461:UJD786462 USZ786461:USZ786462 VCV786461:VCV786462 VMR786461:VMR786462 VWN786461:VWN786462 WGJ786461:WGJ786462 WQF786461:WQF786462 XAB786461:XAB786462 W851997:W851998 NP851997:NP851998 XL851997:XL851998 AHH851997:AHH851998 ARD851997:ARD851998 BAZ851997:BAZ851998 BKV851997:BKV851998 BUR851997:BUR851998 CEN851997:CEN851998 COJ851997:COJ851998 CYF851997:CYF851998 DIB851997:DIB851998 DRX851997:DRX851998 EBT851997:EBT851998 ELP851997:ELP851998 EVL851997:EVL851998 FFH851997:FFH851998 FPD851997:FPD851998 FYZ851997:FYZ851998 GIV851997:GIV851998 GSR851997:GSR851998 HCN851997:HCN851998 HMJ851997:HMJ851998 HWF851997:HWF851998 IGB851997:IGB851998 IPX851997:IPX851998 IZT851997:IZT851998 JJP851997:JJP851998 JTL851997:JTL851998 KDH851997:KDH851998 KND851997:KND851998 KWZ851997:KWZ851998 LGV851997:LGV851998 LQR851997:LQR851998 MAN851997:MAN851998 MKJ851997:MKJ851998 MUF851997:MUF851998 NEB851997:NEB851998 NNX851997:NNX851998 NXT851997:NXT851998 OHP851997:OHP851998 ORL851997:ORL851998 PBH851997:PBH851998 PLD851997:PLD851998 PUZ851997:PUZ851998 QEV851997:QEV851998 QOR851997:QOR851998 QYN851997:QYN851998 RIJ851997:RIJ851998 RSF851997:RSF851998 SCB851997:SCB851998 SLX851997:SLX851998 SVT851997:SVT851998 TFP851997:TFP851998 TPL851997:TPL851998 TZH851997:TZH851998 UJD851997:UJD851998 USZ851997:USZ851998 VCV851997:VCV851998 VMR851997:VMR851998 VWN851997:VWN851998 WGJ851997:WGJ851998 WQF851997:WQF851998 XAB851997:XAB851998 W917533:W917534 NP917533:NP917534 XL917533:XL917534 AHH917533:AHH917534 ARD917533:ARD917534 BAZ917533:BAZ917534 BKV917533:BKV917534 BUR917533:BUR917534 CEN917533:CEN917534 COJ917533:COJ917534 CYF917533:CYF917534 DIB917533:DIB917534 DRX917533:DRX917534 EBT917533:EBT917534 ELP917533:ELP917534 EVL917533:EVL917534 FFH917533:FFH917534 FPD917533:FPD917534 FYZ917533:FYZ917534 GIV917533:GIV917534 GSR917533:GSR917534 HCN917533:HCN917534 HMJ917533:HMJ917534 HWF917533:HWF917534 IGB917533:IGB917534 IPX917533:IPX917534 IZT917533:IZT917534 JJP917533:JJP917534 JTL917533:JTL917534 KDH917533:KDH917534 KND917533:KND917534 KWZ917533:KWZ917534 LGV917533:LGV917534 LQR917533:LQR917534 MAN917533:MAN917534 MKJ917533:MKJ917534 MUF917533:MUF917534 NEB917533:NEB917534 NNX917533:NNX917534 NXT917533:NXT917534 OHP917533:OHP917534 ORL917533:ORL917534 PBH917533:PBH917534 PLD917533:PLD917534 PUZ917533:PUZ917534 QEV917533:QEV917534 QOR917533:QOR917534 QYN917533:QYN917534 RIJ917533:RIJ917534 RSF917533:RSF917534 SCB917533:SCB917534 SLX917533:SLX917534 SVT917533:SVT917534 TFP917533:TFP917534 TPL917533:TPL917534 TZH917533:TZH917534 UJD917533:UJD917534 USZ917533:USZ917534 VCV917533:VCV917534 VMR917533:VMR917534 VWN917533:VWN917534 WGJ917533:WGJ917534 WQF917533:WQF917534 XAB917533:XAB917534 W983069:W983070 NP983069:NP983070 XL983069:XL983070 AHH983069:AHH983070 ARD983069:ARD983070 BAZ983069:BAZ983070 BKV983069:BKV983070 BUR983069:BUR983070 CEN983069:CEN983070 COJ983069:COJ983070 CYF983069:CYF983070 DIB983069:DIB983070 DRX983069:DRX983070 EBT983069:EBT983070 ELP983069:ELP983070 EVL983069:EVL983070 FFH983069:FFH983070 FPD983069:FPD983070 FYZ983069:FYZ983070 GIV983069:GIV983070 GSR983069:GSR983070 HCN983069:HCN983070 HMJ983069:HMJ983070 HWF983069:HWF983070 IGB983069:IGB983070 IPX983069:IPX983070 IZT983069:IZT983070 JJP983069:JJP983070 JTL983069:JTL983070 KDH983069:KDH983070 KND983069:KND983070 KWZ983069:KWZ983070 LGV983069:LGV983070 LQR983069:LQR983070 MAN983069:MAN983070 MKJ983069:MKJ983070 MUF983069:MUF983070 NEB983069:NEB983070 NNX983069:NNX983070 NXT983069:NXT983070 OHP983069:OHP983070 ORL983069:ORL983070 PBH983069:PBH983070 PLD983069:PLD983070 PUZ983069:PUZ983070 QEV983069:QEV983070 QOR983069:QOR983070 QYN983069:QYN983070 RIJ983069:RIJ983070 RSF983069:RSF983070 SCB983069:SCB983070 SLX983069:SLX983070 SVT983069:SVT983070 TFP983069:TFP983070 TPL983069:TPL983070 TZH983069:TZH983070 UJD983069:UJD983070 USZ983069:USZ983070 VCV983069:VCV983070 VMR983069:VMR983070 VWN983069:VWN983070 WGJ983069:WGJ983070 WQF983069:WQF983070 XAB983069:XAB983070 XN24 AHJ24 ARF24 BBB24 BKX24 BUT24 CEP24 COL24 CYH24 DID24 DRZ24 EBV24 ELR24 EVN24 FFJ24 FPF24 FZB24 GIX24 GST24 HCP24 HML24 HWH24 IGD24 IPZ24 IZV24 JJR24 JTN24 KDJ24 KNF24 KXB24 LGX24 LQT24 MAP24 MKL24 MUH24 NED24 NNZ24 NXV24 OHR24 ORN24 PBJ24 PLF24 PVB24 QEX24 QOT24 QYP24 RIL24 RSH24 SCD24 SLZ24 SVV24 TFR24 TPN24 TZJ24 UJF24 UTB24 VCX24 VMT24 VWP24 WGL24 WQH24 XAD24 W24 XAD983069:XAD983070 Y65565:Y65566 NR65565:NR65566 XN65565:XN65566 AHJ65565:AHJ65566 ARF65565:ARF65566 BBB65565:BBB65566 BKX65565:BKX65566 BUT65565:BUT65566 CEP65565:CEP65566 COL65565:COL65566 CYH65565:CYH65566 DID65565:DID65566 DRZ65565:DRZ65566 EBV65565:EBV65566 ELR65565:ELR65566 EVN65565:EVN65566 FFJ65565:FFJ65566 FPF65565:FPF65566 FZB65565:FZB65566 GIX65565:GIX65566 GST65565:GST65566 HCP65565:HCP65566 HML65565:HML65566 HWH65565:HWH65566 IGD65565:IGD65566 IPZ65565:IPZ65566 IZV65565:IZV65566 JJR65565:JJR65566 JTN65565:JTN65566 KDJ65565:KDJ65566 KNF65565:KNF65566 KXB65565:KXB65566 LGX65565:LGX65566 LQT65565:LQT65566 MAP65565:MAP65566 MKL65565:MKL65566 MUH65565:MUH65566 NED65565:NED65566 NNZ65565:NNZ65566 NXV65565:NXV65566 OHR65565:OHR65566 ORN65565:ORN65566 PBJ65565:PBJ65566 PLF65565:PLF65566 PVB65565:PVB65566 QEX65565:QEX65566 QOT65565:QOT65566 QYP65565:QYP65566 RIL65565:RIL65566 RSH65565:RSH65566 SCD65565:SCD65566 SLZ65565:SLZ65566 SVV65565:SVV65566 TFR65565:TFR65566 TPN65565:TPN65566 TZJ65565:TZJ65566 UJF65565:UJF65566 UTB65565:UTB65566 VCX65565:VCX65566 VMT65565:VMT65566 VWP65565:VWP65566 WGL65565:WGL65566 WQH65565:WQH65566 XAD65565:XAD65566 Y131101:Y131102 NR131101:NR131102 XN131101:XN131102 AHJ131101:AHJ131102 ARF131101:ARF131102 BBB131101:BBB131102 BKX131101:BKX131102 BUT131101:BUT131102 CEP131101:CEP131102 COL131101:COL131102 CYH131101:CYH131102 DID131101:DID131102 DRZ131101:DRZ131102 EBV131101:EBV131102 ELR131101:ELR131102 EVN131101:EVN131102 FFJ131101:FFJ131102 FPF131101:FPF131102 FZB131101:FZB131102 GIX131101:GIX131102 GST131101:GST131102 HCP131101:HCP131102 HML131101:HML131102 HWH131101:HWH131102 IGD131101:IGD131102 IPZ131101:IPZ131102 IZV131101:IZV131102 JJR131101:JJR131102 JTN131101:JTN131102 KDJ131101:KDJ131102 KNF131101:KNF131102 KXB131101:KXB131102 LGX131101:LGX131102 LQT131101:LQT131102 MAP131101:MAP131102 MKL131101:MKL131102 MUH131101:MUH131102 NED131101:NED131102 NNZ131101:NNZ131102 NXV131101:NXV131102 OHR131101:OHR131102 ORN131101:ORN131102 PBJ131101:PBJ131102 PLF131101:PLF131102 PVB131101:PVB131102 QEX131101:QEX131102 QOT131101:QOT131102 QYP131101:QYP131102 RIL131101:RIL131102 RSH131101:RSH131102 SCD131101:SCD131102 SLZ131101:SLZ131102 SVV131101:SVV131102 TFR131101:TFR131102 TPN131101:TPN131102 TZJ131101:TZJ131102 UJF131101:UJF131102 UTB131101:UTB131102 VCX131101:VCX131102 VMT131101:VMT131102 VWP131101:VWP131102 WGL131101:WGL131102 WQH131101:WQH131102 XAD131101:XAD131102 Y196637:Y196638 NR196637:NR196638 XN196637:XN196638 AHJ196637:AHJ196638 ARF196637:ARF196638 BBB196637:BBB196638 BKX196637:BKX196638 BUT196637:BUT196638 CEP196637:CEP196638 COL196637:COL196638 CYH196637:CYH196638 DID196637:DID196638 DRZ196637:DRZ196638 EBV196637:EBV196638 ELR196637:ELR196638 EVN196637:EVN196638 FFJ196637:FFJ196638 FPF196637:FPF196638 FZB196637:FZB196638 GIX196637:GIX196638 GST196637:GST196638 HCP196637:HCP196638 HML196637:HML196638 HWH196637:HWH196638 IGD196637:IGD196638 IPZ196637:IPZ196638 IZV196637:IZV196638 JJR196637:JJR196638 JTN196637:JTN196638 KDJ196637:KDJ196638 KNF196637:KNF196638 KXB196637:KXB196638 LGX196637:LGX196638 LQT196637:LQT196638 MAP196637:MAP196638 MKL196637:MKL196638 MUH196637:MUH196638 NED196637:NED196638 NNZ196637:NNZ196638 NXV196637:NXV196638 OHR196637:OHR196638 ORN196637:ORN196638 PBJ196637:PBJ196638 PLF196637:PLF196638 PVB196637:PVB196638 QEX196637:QEX196638 QOT196637:QOT196638 QYP196637:QYP196638 RIL196637:RIL196638 RSH196637:RSH196638 SCD196637:SCD196638 SLZ196637:SLZ196638 SVV196637:SVV196638 TFR196637:TFR196638 TPN196637:TPN196638 TZJ196637:TZJ196638 UJF196637:UJF196638 UTB196637:UTB196638 VCX196637:VCX196638 VMT196637:VMT196638 VWP196637:VWP196638 WGL196637:WGL196638 WQH196637:WQH196638 XAD196637:XAD196638 Y262173:Y262174 NR262173:NR262174 XN262173:XN262174 AHJ262173:AHJ262174 ARF262173:ARF262174 BBB262173:BBB262174 BKX262173:BKX262174 BUT262173:BUT262174 CEP262173:CEP262174 COL262173:COL262174 CYH262173:CYH262174 DID262173:DID262174 DRZ262173:DRZ262174 EBV262173:EBV262174 ELR262173:ELR262174 EVN262173:EVN262174 FFJ262173:FFJ262174 FPF262173:FPF262174 FZB262173:FZB262174 GIX262173:GIX262174 GST262173:GST262174 HCP262173:HCP262174 HML262173:HML262174 HWH262173:HWH262174 IGD262173:IGD262174 IPZ262173:IPZ262174 IZV262173:IZV262174 JJR262173:JJR262174 JTN262173:JTN262174 KDJ262173:KDJ262174 KNF262173:KNF262174 KXB262173:KXB262174 LGX262173:LGX262174 LQT262173:LQT262174 MAP262173:MAP262174 MKL262173:MKL262174 MUH262173:MUH262174 NED262173:NED262174 NNZ262173:NNZ262174 NXV262173:NXV262174 OHR262173:OHR262174 ORN262173:ORN262174 PBJ262173:PBJ262174 PLF262173:PLF262174 PVB262173:PVB262174 QEX262173:QEX262174 QOT262173:QOT262174 QYP262173:QYP262174 RIL262173:RIL262174 RSH262173:RSH262174 SCD262173:SCD262174 SLZ262173:SLZ262174 SVV262173:SVV262174 TFR262173:TFR262174 TPN262173:TPN262174 TZJ262173:TZJ262174 UJF262173:UJF262174 UTB262173:UTB262174 VCX262173:VCX262174 VMT262173:VMT262174 VWP262173:VWP262174 WGL262173:WGL262174 WQH262173:WQH262174 XAD262173:XAD262174 Y327709:Y327710 NR327709:NR327710 XN327709:XN327710 AHJ327709:AHJ327710 ARF327709:ARF327710 BBB327709:BBB327710 BKX327709:BKX327710 BUT327709:BUT327710 CEP327709:CEP327710 COL327709:COL327710 CYH327709:CYH327710 DID327709:DID327710 DRZ327709:DRZ327710 EBV327709:EBV327710 ELR327709:ELR327710 EVN327709:EVN327710 FFJ327709:FFJ327710 FPF327709:FPF327710 FZB327709:FZB327710 GIX327709:GIX327710 GST327709:GST327710 HCP327709:HCP327710 HML327709:HML327710 HWH327709:HWH327710 IGD327709:IGD327710 IPZ327709:IPZ327710 IZV327709:IZV327710 JJR327709:JJR327710 JTN327709:JTN327710 KDJ327709:KDJ327710 KNF327709:KNF327710 KXB327709:KXB327710 LGX327709:LGX327710 LQT327709:LQT327710 MAP327709:MAP327710 MKL327709:MKL327710 MUH327709:MUH327710 NED327709:NED327710 NNZ327709:NNZ327710 NXV327709:NXV327710 OHR327709:OHR327710 ORN327709:ORN327710 PBJ327709:PBJ327710 PLF327709:PLF327710 PVB327709:PVB327710 QEX327709:QEX327710 QOT327709:QOT327710 QYP327709:QYP327710 RIL327709:RIL327710 RSH327709:RSH327710 SCD327709:SCD327710 SLZ327709:SLZ327710 SVV327709:SVV327710 TFR327709:TFR327710 TPN327709:TPN327710 TZJ327709:TZJ327710 UJF327709:UJF327710 UTB327709:UTB327710 VCX327709:VCX327710 VMT327709:VMT327710 VWP327709:VWP327710 WGL327709:WGL327710 WQH327709:WQH327710 XAD327709:XAD327710 Y393245:Y393246 NR393245:NR393246 XN393245:XN393246 AHJ393245:AHJ393246 ARF393245:ARF393246 BBB393245:BBB393246 BKX393245:BKX393246 BUT393245:BUT393246 CEP393245:CEP393246 COL393245:COL393246 CYH393245:CYH393246 DID393245:DID393246 DRZ393245:DRZ393246 EBV393245:EBV393246 ELR393245:ELR393246 EVN393245:EVN393246 FFJ393245:FFJ393246 FPF393245:FPF393246 FZB393245:FZB393246 GIX393245:GIX393246 GST393245:GST393246 HCP393245:HCP393246 HML393245:HML393246 HWH393245:HWH393246 IGD393245:IGD393246 IPZ393245:IPZ393246 IZV393245:IZV393246 JJR393245:JJR393246 JTN393245:JTN393246 KDJ393245:KDJ393246 KNF393245:KNF393246 KXB393245:KXB393246 LGX393245:LGX393246 LQT393245:LQT393246 MAP393245:MAP393246 MKL393245:MKL393246 MUH393245:MUH393246 NED393245:NED393246 NNZ393245:NNZ393246 NXV393245:NXV393246 OHR393245:OHR393246 ORN393245:ORN393246 PBJ393245:PBJ393246 PLF393245:PLF393246 PVB393245:PVB393246 QEX393245:QEX393246 QOT393245:QOT393246 QYP393245:QYP393246 RIL393245:RIL393246 RSH393245:RSH393246 SCD393245:SCD393246 SLZ393245:SLZ393246 SVV393245:SVV393246 TFR393245:TFR393246 TPN393245:TPN393246 TZJ393245:TZJ393246 UJF393245:UJF393246 UTB393245:UTB393246 VCX393245:VCX393246 VMT393245:VMT393246 VWP393245:VWP393246 WGL393245:WGL393246 WQH393245:WQH393246 XAD393245:XAD393246 Y458781:Y458782 NR458781:NR458782 XN458781:XN458782 AHJ458781:AHJ458782 ARF458781:ARF458782 BBB458781:BBB458782 BKX458781:BKX458782 BUT458781:BUT458782 CEP458781:CEP458782 COL458781:COL458782 CYH458781:CYH458782 DID458781:DID458782 DRZ458781:DRZ458782 EBV458781:EBV458782 ELR458781:ELR458782 EVN458781:EVN458782 FFJ458781:FFJ458782 FPF458781:FPF458782 FZB458781:FZB458782 GIX458781:GIX458782 GST458781:GST458782 HCP458781:HCP458782 HML458781:HML458782 HWH458781:HWH458782 IGD458781:IGD458782 IPZ458781:IPZ458782 IZV458781:IZV458782 JJR458781:JJR458782 JTN458781:JTN458782 KDJ458781:KDJ458782 KNF458781:KNF458782 KXB458781:KXB458782 LGX458781:LGX458782 LQT458781:LQT458782 MAP458781:MAP458782 MKL458781:MKL458782 MUH458781:MUH458782 NED458781:NED458782 NNZ458781:NNZ458782 NXV458781:NXV458782 OHR458781:OHR458782 ORN458781:ORN458782 PBJ458781:PBJ458782 PLF458781:PLF458782 PVB458781:PVB458782 QEX458781:QEX458782 QOT458781:QOT458782 QYP458781:QYP458782 RIL458781:RIL458782 RSH458781:RSH458782 SCD458781:SCD458782 SLZ458781:SLZ458782 SVV458781:SVV458782 TFR458781:TFR458782 TPN458781:TPN458782 TZJ458781:TZJ458782 UJF458781:UJF458782 UTB458781:UTB458782 VCX458781:VCX458782 VMT458781:VMT458782 VWP458781:VWP458782 WGL458781:WGL458782 WQH458781:WQH458782 XAD458781:XAD458782 Y524317:Y524318 NR524317:NR524318 XN524317:XN524318 AHJ524317:AHJ524318 ARF524317:ARF524318 BBB524317:BBB524318 BKX524317:BKX524318 BUT524317:BUT524318 CEP524317:CEP524318 COL524317:COL524318 CYH524317:CYH524318 DID524317:DID524318 DRZ524317:DRZ524318 EBV524317:EBV524318 ELR524317:ELR524318 EVN524317:EVN524318 FFJ524317:FFJ524318 FPF524317:FPF524318 FZB524317:FZB524318 GIX524317:GIX524318 GST524317:GST524318 HCP524317:HCP524318 HML524317:HML524318 HWH524317:HWH524318 IGD524317:IGD524318 IPZ524317:IPZ524318 IZV524317:IZV524318 JJR524317:JJR524318 JTN524317:JTN524318 KDJ524317:KDJ524318 KNF524317:KNF524318 KXB524317:KXB524318 LGX524317:LGX524318 LQT524317:LQT524318 MAP524317:MAP524318 MKL524317:MKL524318 MUH524317:MUH524318 NED524317:NED524318 NNZ524317:NNZ524318 NXV524317:NXV524318 OHR524317:OHR524318 ORN524317:ORN524318 PBJ524317:PBJ524318 PLF524317:PLF524318 PVB524317:PVB524318 QEX524317:QEX524318 QOT524317:QOT524318 QYP524317:QYP524318 RIL524317:RIL524318 RSH524317:RSH524318 SCD524317:SCD524318 SLZ524317:SLZ524318 SVV524317:SVV524318 TFR524317:TFR524318 TPN524317:TPN524318 TZJ524317:TZJ524318 UJF524317:UJF524318 UTB524317:UTB524318 VCX524317:VCX524318 VMT524317:VMT524318 VWP524317:VWP524318 WGL524317:WGL524318 WQH524317:WQH524318 XAD524317:XAD524318 Y589853:Y589854 NR589853:NR589854 XN589853:XN589854 AHJ589853:AHJ589854 ARF589853:ARF589854 BBB589853:BBB589854 BKX589853:BKX589854 BUT589853:BUT589854 CEP589853:CEP589854 COL589853:COL589854 CYH589853:CYH589854 DID589853:DID589854 DRZ589853:DRZ589854 EBV589853:EBV589854 ELR589853:ELR589854 EVN589853:EVN589854 FFJ589853:FFJ589854 FPF589853:FPF589854 FZB589853:FZB589854 GIX589853:GIX589854 GST589853:GST589854 HCP589853:HCP589854 HML589853:HML589854 HWH589853:HWH589854 IGD589853:IGD589854 IPZ589853:IPZ589854 IZV589853:IZV589854 JJR589853:JJR589854 JTN589853:JTN589854 KDJ589853:KDJ589854 KNF589853:KNF589854 KXB589853:KXB589854 LGX589853:LGX589854 LQT589853:LQT589854 MAP589853:MAP589854 MKL589853:MKL589854 MUH589853:MUH589854 NED589853:NED589854 NNZ589853:NNZ589854 NXV589853:NXV589854 OHR589853:OHR589854 ORN589853:ORN589854 PBJ589853:PBJ589854 PLF589853:PLF589854 PVB589853:PVB589854 QEX589853:QEX589854 QOT589853:QOT589854 QYP589853:QYP589854 RIL589853:RIL589854 RSH589853:RSH589854 SCD589853:SCD589854 SLZ589853:SLZ589854 SVV589853:SVV589854 TFR589853:TFR589854 TPN589853:TPN589854 TZJ589853:TZJ589854 UJF589853:UJF589854 UTB589853:UTB589854 VCX589853:VCX589854 VMT589853:VMT589854 VWP589853:VWP589854 WGL589853:WGL589854 WQH589853:WQH589854 XAD589853:XAD589854 Y655389:Y655390 NR655389:NR655390 XN655389:XN655390 AHJ655389:AHJ655390 ARF655389:ARF655390 BBB655389:BBB655390 BKX655389:BKX655390 BUT655389:BUT655390 CEP655389:CEP655390 COL655389:COL655390 CYH655389:CYH655390 DID655389:DID655390 DRZ655389:DRZ655390 EBV655389:EBV655390 ELR655389:ELR655390 EVN655389:EVN655390 FFJ655389:FFJ655390 FPF655389:FPF655390 FZB655389:FZB655390 GIX655389:GIX655390 GST655389:GST655390 HCP655389:HCP655390 HML655389:HML655390 HWH655389:HWH655390 IGD655389:IGD655390 IPZ655389:IPZ655390 IZV655389:IZV655390 JJR655389:JJR655390 JTN655389:JTN655390 KDJ655389:KDJ655390 KNF655389:KNF655390 KXB655389:KXB655390 LGX655389:LGX655390 LQT655389:LQT655390 MAP655389:MAP655390 MKL655389:MKL655390 MUH655389:MUH655390 NED655389:NED655390 NNZ655389:NNZ655390 NXV655389:NXV655390 OHR655389:OHR655390 ORN655389:ORN655390 PBJ655389:PBJ655390 PLF655389:PLF655390 PVB655389:PVB655390 QEX655389:QEX655390 QOT655389:QOT655390 QYP655389:QYP655390 RIL655389:RIL655390 RSH655389:RSH655390 SCD655389:SCD655390 SLZ655389:SLZ655390 SVV655389:SVV655390 TFR655389:TFR655390 TPN655389:TPN655390 TZJ655389:TZJ655390 UJF655389:UJF655390 UTB655389:UTB655390 VCX655389:VCX655390 VMT655389:VMT655390 VWP655389:VWP655390 WGL655389:WGL655390 WQH655389:WQH655390 XAD655389:XAD655390 Y720925:Y720926 NR720925:NR720926 XN720925:XN720926 AHJ720925:AHJ720926 ARF720925:ARF720926 BBB720925:BBB720926 BKX720925:BKX720926 BUT720925:BUT720926 CEP720925:CEP720926 COL720925:COL720926 CYH720925:CYH720926 DID720925:DID720926 DRZ720925:DRZ720926 EBV720925:EBV720926 ELR720925:ELR720926 EVN720925:EVN720926 FFJ720925:FFJ720926 FPF720925:FPF720926 FZB720925:FZB720926 GIX720925:GIX720926 GST720925:GST720926 HCP720925:HCP720926 HML720925:HML720926 HWH720925:HWH720926 IGD720925:IGD720926 IPZ720925:IPZ720926 IZV720925:IZV720926 JJR720925:JJR720926 JTN720925:JTN720926 KDJ720925:KDJ720926 KNF720925:KNF720926 KXB720925:KXB720926 LGX720925:LGX720926 LQT720925:LQT720926 MAP720925:MAP720926 MKL720925:MKL720926 MUH720925:MUH720926 NED720925:NED720926 NNZ720925:NNZ720926 NXV720925:NXV720926 OHR720925:OHR720926 ORN720925:ORN720926 PBJ720925:PBJ720926 PLF720925:PLF720926 PVB720925:PVB720926 QEX720925:QEX720926 QOT720925:QOT720926 QYP720925:QYP720926 RIL720925:RIL720926 RSH720925:RSH720926 SCD720925:SCD720926 SLZ720925:SLZ720926 SVV720925:SVV720926 TFR720925:TFR720926 TPN720925:TPN720926 TZJ720925:TZJ720926 UJF720925:UJF720926 UTB720925:UTB720926 VCX720925:VCX720926 VMT720925:VMT720926 VWP720925:VWP720926 WGL720925:WGL720926 WQH720925:WQH720926 XAD720925:XAD720926 Y786461:Y786462 NR786461:NR786462 XN786461:XN786462 AHJ786461:AHJ786462 ARF786461:ARF786462 BBB786461:BBB786462 BKX786461:BKX786462 BUT786461:BUT786462 CEP786461:CEP786462 COL786461:COL786462 CYH786461:CYH786462 DID786461:DID786462 DRZ786461:DRZ786462 EBV786461:EBV786462 ELR786461:ELR786462 EVN786461:EVN786462 FFJ786461:FFJ786462 FPF786461:FPF786462 FZB786461:FZB786462 GIX786461:GIX786462 GST786461:GST786462 HCP786461:HCP786462 HML786461:HML786462 HWH786461:HWH786462 IGD786461:IGD786462 IPZ786461:IPZ786462 IZV786461:IZV786462 JJR786461:JJR786462 JTN786461:JTN786462 KDJ786461:KDJ786462 KNF786461:KNF786462 KXB786461:KXB786462 LGX786461:LGX786462 LQT786461:LQT786462 MAP786461:MAP786462 MKL786461:MKL786462 MUH786461:MUH786462 NED786461:NED786462 NNZ786461:NNZ786462 NXV786461:NXV786462 OHR786461:OHR786462 ORN786461:ORN786462 PBJ786461:PBJ786462 PLF786461:PLF786462 PVB786461:PVB786462 QEX786461:QEX786462 QOT786461:QOT786462 QYP786461:QYP786462 RIL786461:RIL786462 RSH786461:RSH786462 SCD786461:SCD786462 SLZ786461:SLZ786462 SVV786461:SVV786462 TFR786461:TFR786462 TPN786461:TPN786462 TZJ786461:TZJ786462 UJF786461:UJF786462 UTB786461:UTB786462 VCX786461:VCX786462 VMT786461:VMT786462 VWP786461:VWP786462 WGL786461:WGL786462 WQH786461:WQH786462 XAD786461:XAD786462 Y851997:Y851998 NR851997:NR851998 XN851997:XN851998 AHJ851997:AHJ851998 ARF851997:ARF851998 BBB851997:BBB851998 BKX851997:BKX851998 BUT851997:BUT851998 CEP851997:CEP851998 COL851997:COL851998 CYH851997:CYH851998 DID851997:DID851998 DRZ851997:DRZ851998 EBV851997:EBV851998 ELR851997:ELR851998 EVN851997:EVN851998 FFJ851997:FFJ851998 FPF851997:FPF851998 FZB851997:FZB851998 GIX851997:GIX851998 GST851997:GST851998 HCP851997:HCP851998 HML851997:HML851998 HWH851997:HWH851998 IGD851997:IGD851998 IPZ851997:IPZ851998 IZV851997:IZV851998 JJR851997:JJR851998 JTN851997:JTN851998 KDJ851997:KDJ851998 KNF851997:KNF851998 KXB851997:KXB851998 LGX851997:LGX851998 LQT851997:LQT851998 MAP851997:MAP851998 MKL851997:MKL851998 MUH851997:MUH851998 NED851997:NED851998 NNZ851997:NNZ851998 NXV851997:NXV851998 OHR851997:OHR851998 ORN851997:ORN851998 PBJ851997:PBJ851998 PLF851997:PLF851998 PVB851997:PVB851998 QEX851997:QEX851998 QOT851997:QOT851998 QYP851997:QYP851998 RIL851997:RIL851998 RSH851997:RSH851998 SCD851997:SCD851998 SLZ851997:SLZ851998 SVV851997:SVV851998 TFR851997:TFR851998 TPN851997:TPN851998 TZJ851997:TZJ851998 UJF851997:UJF851998 UTB851997:UTB851998 VCX851997:VCX851998 VMT851997:VMT851998 VWP851997:VWP851998 WGL851997:WGL851998 WQH851997:WQH851998 XAD851997:XAD851998 Y917533:Y917534 NR917533:NR917534 XN917533:XN917534 AHJ917533:AHJ917534 ARF917533:ARF917534 BBB917533:BBB917534 BKX917533:BKX917534 BUT917533:BUT917534 CEP917533:CEP917534 COL917533:COL917534 CYH917533:CYH917534 DID917533:DID917534 DRZ917533:DRZ917534 EBV917533:EBV917534 ELR917533:ELR917534 EVN917533:EVN917534 FFJ917533:FFJ917534 FPF917533:FPF917534 FZB917533:FZB917534 GIX917533:GIX917534 GST917533:GST917534 HCP917533:HCP917534 HML917533:HML917534 HWH917533:HWH917534 IGD917533:IGD917534 IPZ917533:IPZ917534 IZV917533:IZV917534 JJR917533:JJR917534 JTN917533:JTN917534 KDJ917533:KDJ917534 KNF917533:KNF917534 KXB917533:KXB917534 LGX917533:LGX917534 LQT917533:LQT917534 MAP917533:MAP917534 MKL917533:MKL917534 MUH917533:MUH917534 NED917533:NED917534 NNZ917533:NNZ917534 NXV917533:NXV917534 OHR917533:OHR917534 ORN917533:ORN917534 PBJ917533:PBJ917534 PLF917533:PLF917534 PVB917533:PVB917534 QEX917533:QEX917534 QOT917533:QOT917534 QYP917533:QYP917534 RIL917533:RIL917534 RSH917533:RSH917534 SCD917533:SCD917534 SLZ917533:SLZ917534 SVV917533:SVV917534 TFR917533:TFR917534 TPN917533:TPN917534 TZJ917533:TZJ917534 UJF917533:UJF917534 UTB917533:UTB917534 VCX917533:VCX917534 VMT917533:VMT917534 VWP917533:VWP917534 WGL917533:WGL917534 WQH917533:WQH917534 XAD917533:XAD917534 Y983069:Y983070 NR983069:NR983070 XN983069:XN983070 AHJ983069:AHJ983070 ARF983069:ARF983070 BBB983069:BBB983070 BKX983069:BKX983070 BUT983069:BUT983070 CEP983069:CEP983070 COL983069:COL983070 CYH983069:CYH983070 DID983069:DID983070 DRZ983069:DRZ983070 EBV983069:EBV983070 ELR983069:ELR983070 EVN983069:EVN983070 FFJ983069:FFJ983070 FPF983069:FPF983070 FZB983069:FZB983070 GIX983069:GIX983070 GST983069:GST983070 HCP983069:HCP983070 HML983069:HML983070 HWH983069:HWH983070 IGD983069:IGD983070 IPZ983069:IPZ983070 IZV983069:IZV983070 JJR983069:JJR983070 JTN983069:JTN983070 KDJ983069:KDJ983070 KNF983069:KNF983070 KXB983069:KXB983070 LGX983069:LGX983070 LQT983069:LQT983070 MAP983069:MAP983070 MKL983069:MKL983070 MUH983069:MUH983070 NED983069:NED983070 NNZ983069:NNZ983070 NXV983069:NXV983070 OHR983069:OHR983070 ORN983069:ORN983070 PBJ983069:PBJ983070 PLF983069:PLF983070 PVB983069:PVB983070 QEX983069:QEX983070 QOT983069:QOT983070 QYP983069:QYP983070 RIL983069:RIL983070 RSH983069:RSH983070 SCD983069:SCD983070 SLZ983069:SLZ983070 SVV983069:SVV983070 TFR983069:TFR983070 TPN983069:TPN983070 TZJ983069:TZJ983070 UJF983069:UJF983070 UTB983069:UTB983070 VCX983069:VCX983070 VMT983069:VMT983070 VWP983069:VWP983070 WGL983069:WGL983070 WQH983069:WQH983070 NP24 WQO29 XAK29 W29 NW29 XS29 AHO29 ARK29 BBG29 BLC29 BUY29 CEU29 COQ29 CYM29 DII29 DSE29 ECA29 ELW29 EVS29 FFO29 FPK29 FZG29 GJC29 GSY29 HCU29 HMQ29 HWM29 IGI29 IQE29 JAA29 JJW29 JTS29 KDO29 KNK29 KXG29 LHC29 LQY29 MAU29 MKQ29 MUM29 NEI29 NOE29 NYA29 OHW29 ORS29 PBO29 PLK29 PVG29 QFC29 QOY29 QYU29 RIQ29 RSM29 SCI29 SME29 SWA29 TFW29 TPS29 TZO29 UJK29 UTG29 VDC29 VMY29 VWU29 WGQ29 WQM29 XAI29 Y29 NY29 XU29 AHQ29 ARM29 BBI29 BLE29 BVA29 CEW29 COS29 CYO29 DIK29 DSG29 ECC29 ELY29 EVU29 FFQ29 FPM29 FZI29 GJE29 GTA29 HCW29 HMS29 HWO29 IGK29 IQG29 JAC29 JJY29 JTU29 KDQ29 KNM29 KXI29 LHE29 LRA29 MAW29 MKS29 MUO29 NEK29 NOG29 NYC29 OHY29 ORU29 PBQ29 PLM29 PVI29 QFE29 QPA29 QYW29 RIS29 RSO29 SCK29 SMG29 SWC29 TFY29 TPU29 TZQ29 UJM29 UTI29 VDE29 VNA29 VWW29 WGS29 WQO34 XAK34 W34 NW34 XS34 AHO34 ARK34 BBG34 BLC34 BUY34 CEU34 COQ34 CYM34 DII34 DSE34 ECA34 ELW34 EVS34 FFO34 FPK34 FZG34 GJC34 GSY34 HCU34 HMQ34 HWM34 IGI34 IQE34 JAA34 JJW34 JTS34 KDO34 KNK34 KXG34 LHC34 LQY34 MAU34 MKQ34 MUM34 NEI34 NOE34 NYA34 OHW34 ORS34 PBO34 PLK34 PVG34 QFC34 QOY34 QYU34 RIQ34 RSM34 SCI34 SME34 SWA34 TFW34 TPS34 TZO34 UJK34 UTG34 VDC34 VMY34 VWU34 WGQ34 WQM34 XAI34 Y34 NY34 XU34 AHQ34 ARM34 BBI34 BLE34 BVA34 CEW34 COS34 CYO34 DIK34 DSG34 ECC34 ELY34 EVU34 FFQ34 FPM34 FZI34 GJE34 GTA34 HCW34 HMS34 HWO34 IGK34 IQG34 JAC34 JJY34 JTU34 KDQ34 KNM34 KXI34 LHE34 LRA34 MAW34 MKS34 MUO34 NEK34 NOG34 NYC34 OHY34 ORU34 PBQ34 PLM34 PVI34 QFE34 QPA34 QYW34 RIS34 RSO34 SCK34 SMG34 SWC34 TFY34 TPU34 TZQ34 UJM34 UTI34 VDE34 VNA34 VWW34 WGS34 AI29 AI65565:AI65566 AI131101:AI131102 AI196637:AI196638 AI262173:AI262174 AI327709:AI327710 AI393245:AI393246 AI458781:AI458782 AI524317:AI524318 AI589853:AI589854 AI655389:AI655390 AI720925:AI720926 AI786461:AI786462 AI851997:AI851998 AI917533:AI917534 AI983069:AI983070 AK29 AK65565:AK65566 AK131101:AK131102 AK196637:AK196638 AK262173:AK262174 AK327709:AK327710 AK393245:AK393246 AK458781:AK458782 AK524317:AK524318 AK589853:AK589854 AK655389:AK655390 AK720925:AK720926 AK786461:AK786462 AK851997:AK851998 AK917533:AK917534 AK983069:AK983070 AK24 AI24 AI34 AK34 AU29 AU65565:AU65566 AU131101:AU131102 AU196637:AU196638 AU262173:AU262174 AU327709:AU327710 AU393245:AU393246 AU458781:AU458782 AU524317:AU524318 AU589853:AU589854 AU655389:AU655390 AU720925:AU720926 AU786461:AU786462 AU851997:AU851998 AU917533:AU917534 AU983069:AU983070 AW29 AW65565:AW65566 AW131101:AW131102 AW196637:AW196638 AW262173:AW262174 AW327709:AW327710 AW393245:AW393246 AW458781:AW458782 AW524317:AW524318 AW589853:AW589854 AW655389:AW655390 AW720925:AW720926 AW786461:AW786462 AW851997:AW851998 AW917533:AW917534 AW983069:AW983070 AW24 AU24 AU34 AW34 BG29 BG65565:BG65566 BG131101:BG131102 BG196637:BG196638 BG262173:BG262174 BG327709:BG327710 BG393245:BG393246 BG458781:BG458782 BG524317:BG524318 BG589853:BG589854 BG655389:BG655390 BG720925:BG720926 BG786461:BG786462 BG851997:BG851998 BG917533:BG917534 BG983069:BG983070 BI29 BI65565:BI65566 BI131101:BI131102 BI196637:BI196638 BI262173:BI262174 BI327709:BI327710 BI393245:BI393246 BI458781:BI458782 BI524317:BI524318 BI589853:BI589854 BI655389:BI655390 BI720925:BI720926 BI786461:BI786462 BI851997:BI851998 BI917533:BI917534 BI983069:BI983070 BI24 BG24 BG34 BI34 BS29 BS65565:BS65566 BS131101:BS131102 BS196637:BS196638 BS262173:BS262174 BS327709:BS327710 BS393245:BS393246 BS458781:BS458782 BS524317:BS524318 BS589853:BS589854 BS655389:BS655390 BS720925:BS720926 BS786461:BS786462 BS851997:BS851998 BS917533:BS917534 BS983069:BS983070 BU29 BU65565:BU65566 BU131101:BU131102 BU196637:BU196638 BU262173:BU262174 BU327709:BU327710 BU393245:BU393246 BU458781:BU458782 BU524317:BU524318 BU589853:BU589854 BU655389:BU655390 BU720925:BU720926 BU786461:BU786462 BU851997:BU851998 BU917533:BU917534 BU983069:BU983070 BU24 BS24 BS34 BU34 CE29 CE65565:CE65566 CE131101:CE131102 CE196637:CE196638 CE262173:CE262174 CE327709:CE327710 CE393245:CE393246 CE458781:CE458782 CE524317:CE524318 CE589853:CE589854 CE655389:CE655390 CE720925:CE720926 CE786461:CE786462 CE851997:CE851998 CE917533:CE917534 CE983069:CE983070 CG29 CG65565:CG65566 CG131101:CG131102 CG196637:CG196638 CG262173:CG262174 CG327709:CG327710 CG393245:CG393246 CG458781:CG458782 CG524317:CG524318 CG589853:CG589854 CG655389:CG655390 CG720925:CG720926 CG786461:CG786462 CG851997:CG851998 CG917533:CG917534 CG983069:CG983070 CG24 CE24 CE34 CG34 CQ29 CQ65565:CQ65566 CQ131101:CQ131102 CQ196637:CQ196638 CQ262173:CQ262174 CQ327709:CQ327710 CQ393245:CQ393246 CQ458781:CQ458782 CQ524317:CQ524318 CQ589853:CQ589854 CQ655389:CQ655390 CQ720925:CQ720926 CQ786461:CQ786462 CQ851997:CQ851998 CQ917533:CQ917534 CQ983069:CQ983070 CS29 CS65565:CS65566 CS131101:CS131102 CS196637:CS196638 CS262173:CS262174 CS327709:CS327710 CS393245:CS393246 CS458781:CS458782 CS524317:CS524318 CS589853:CS589854 CS655389:CS655390 CS720925:CS720926 CS786461:CS786462 CS851997:CS851998 CS917533:CS917534 CS983069:CS983070 CS24 CQ24 CQ34 CS34 DC29 DC65565:DC65566 DC131101:DC131102 DC196637:DC196638 DC262173:DC262174 DC327709:DC327710 DC393245:DC393246 DC458781:DC458782 DC524317:DC524318 DC589853:DC589854 DC655389:DC655390 DC720925:DC720926 DC786461:DC786462 DC851997:DC851998 DC917533:DC917534 DC983069:DC983070 DE29 DE65565:DE65566 DE131101:DE131102 DE196637:DE196638 DE262173:DE262174 DE327709:DE327710 DE393245:DE393246 DE458781:DE458782 DE524317:DE524318 DE589853:DE589854 DE655389:DE655390 DE720925:DE720926 DE786461:DE786462 DE851997:DE851998 DE917533:DE917534 DE983069:DE983070 DE24 DC24 DC34 DE34 DO29 DO65565:DO65566 DO131101:DO131102 DO196637:DO196638 DO262173:DO262174 DO327709:DO327710 DO393245:DO393246 DO458781:DO458782 DO524317:DO524318 DO589853:DO589854 DO655389:DO655390 DO720925:DO720926 DO786461:DO786462 DO851997:DO851998 DO917533:DO917534 DO983069:DO983070 DQ29 DQ65565:DQ65566 DQ131101:DQ131102 DQ196637:DQ196638 DQ262173:DQ262174 DQ327709:DQ327710 DQ393245:DQ393246 DQ458781:DQ458782 DQ524317:DQ524318 DQ589853:DQ589854 DQ655389:DQ655390 DQ720925:DQ720926 DQ786461:DQ786462 DQ851997:DQ851998 DQ917533:DQ917534 DQ983069:DQ983070 DQ24 DO24 DO34 DQ34 EA29 EA65565:EA65566 EA131101:EA131102 EA196637:EA196638 EA262173:EA262174 EA327709:EA327710 EA393245:EA393246 EA458781:EA458782 EA524317:EA524318 EA589853:EA589854 EA655389:EA655390 EA720925:EA720926 EA786461:EA786462 EA851997:EA851998 EA917533:EA917534 EA983069:EA983070 EC29 EC65565:EC65566 EC131101:EC131102 EC196637:EC196638 EC262173:EC262174 EC327709:EC327710 EC393245:EC393246 EC458781:EC458782 EC524317:EC524318 EC589853:EC589854 EC655389:EC655390 EC720925:EC720926 EC786461:EC786462 EC851997:EC851998 EC917533:EC917534 EC983069:EC983070 EC24 EA24 EA34 EC34"/>
    <dataValidation allowBlank="1" promptTitle="checkPeriodRange" sqref="XK24 AHG24 ARC24 BAY24 BKU24 BUQ24 CEM24 COI24 CYE24 DIA24 DRW24 EBS24 ELO24 EVK24 FFG24 FPC24 FYY24 GIU24 GSQ24 HCM24 HMI24 HWE24 IGA24 IPW24 IZS24 JJO24 JTK24 KDG24 KNC24 KWY24 LGU24 LQQ24 MAM24 MKI24 MUE24 NEA24 NNW24 NXS24 OHO24 ORK24 PBG24 PLC24 PUY24 QEU24 QOQ24 QYM24 RII24 RSE24 SCA24 SLW24 SVS24 TFO24 TPK24 TZG24 UJC24 USY24 VCU24 VMQ24 VWM24 WGI24 WQE24 XAA24 V24 XAA983069:XAA983070 V65565:V65566 NO65565:NO65566 XK65565:XK65566 AHG65565:AHG65566 ARC65565:ARC65566 BAY65565:BAY65566 BKU65565:BKU65566 BUQ65565:BUQ65566 CEM65565:CEM65566 COI65565:COI65566 CYE65565:CYE65566 DIA65565:DIA65566 DRW65565:DRW65566 EBS65565:EBS65566 ELO65565:ELO65566 EVK65565:EVK65566 FFG65565:FFG65566 FPC65565:FPC65566 FYY65565:FYY65566 GIU65565:GIU65566 GSQ65565:GSQ65566 HCM65565:HCM65566 HMI65565:HMI65566 HWE65565:HWE65566 IGA65565:IGA65566 IPW65565:IPW65566 IZS65565:IZS65566 JJO65565:JJO65566 JTK65565:JTK65566 KDG65565:KDG65566 KNC65565:KNC65566 KWY65565:KWY65566 LGU65565:LGU65566 LQQ65565:LQQ65566 MAM65565:MAM65566 MKI65565:MKI65566 MUE65565:MUE65566 NEA65565:NEA65566 NNW65565:NNW65566 NXS65565:NXS65566 OHO65565:OHO65566 ORK65565:ORK65566 PBG65565:PBG65566 PLC65565:PLC65566 PUY65565:PUY65566 QEU65565:QEU65566 QOQ65565:QOQ65566 QYM65565:QYM65566 RII65565:RII65566 RSE65565:RSE65566 SCA65565:SCA65566 SLW65565:SLW65566 SVS65565:SVS65566 TFO65565:TFO65566 TPK65565:TPK65566 TZG65565:TZG65566 UJC65565:UJC65566 USY65565:USY65566 VCU65565:VCU65566 VMQ65565:VMQ65566 VWM65565:VWM65566 WGI65565:WGI65566 WQE65565:WQE65566 XAA65565:XAA65566 V131101:V131102 NO131101:NO131102 XK131101:XK131102 AHG131101:AHG131102 ARC131101:ARC131102 BAY131101:BAY131102 BKU131101:BKU131102 BUQ131101:BUQ131102 CEM131101:CEM131102 COI131101:COI131102 CYE131101:CYE131102 DIA131101:DIA131102 DRW131101:DRW131102 EBS131101:EBS131102 ELO131101:ELO131102 EVK131101:EVK131102 FFG131101:FFG131102 FPC131101:FPC131102 FYY131101:FYY131102 GIU131101:GIU131102 GSQ131101:GSQ131102 HCM131101:HCM131102 HMI131101:HMI131102 HWE131101:HWE131102 IGA131101:IGA131102 IPW131101:IPW131102 IZS131101:IZS131102 JJO131101:JJO131102 JTK131101:JTK131102 KDG131101:KDG131102 KNC131101:KNC131102 KWY131101:KWY131102 LGU131101:LGU131102 LQQ131101:LQQ131102 MAM131101:MAM131102 MKI131101:MKI131102 MUE131101:MUE131102 NEA131101:NEA131102 NNW131101:NNW131102 NXS131101:NXS131102 OHO131101:OHO131102 ORK131101:ORK131102 PBG131101:PBG131102 PLC131101:PLC131102 PUY131101:PUY131102 QEU131101:QEU131102 QOQ131101:QOQ131102 QYM131101:QYM131102 RII131101:RII131102 RSE131101:RSE131102 SCA131101:SCA131102 SLW131101:SLW131102 SVS131101:SVS131102 TFO131101:TFO131102 TPK131101:TPK131102 TZG131101:TZG131102 UJC131101:UJC131102 USY131101:USY131102 VCU131101:VCU131102 VMQ131101:VMQ131102 VWM131101:VWM131102 WGI131101:WGI131102 WQE131101:WQE131102 XAA131101:XAA131102 V196637:V196638 NO196637:NO196638 XK196637:XK196638 AHG196637:AHG196638 ARC196637:ARC196638 BAY196637:BAY196638 BKU196637:BKU196638 BUQ196637:BUQ196638 CEM196637:CEM196638 COI196637:COI196638 CYE196637:CYE196638 DIA196637:DIA196638 DRW196637:DRW196638 EBS196637:EBS196638 ELO196637:ELO196638 EVK196637:EVK196638 FFG196637:FFG196638 FPC196637:FPC196638 FYY196637:FYY196638 GIU196637:GIU196638 GSQ196637:GSQ196638 HCM196637:HCM196638 HMI196637:HMI196638 HWE196637:HWE196638 IGA196637:IGA196638 IPW196637:IPW196638 IZS196637:IZS196638 JJO196637:JJO196638 JTK196637:JTK196638 KDG196637:KDG196638 KNC196637:KNC196638 KWY196637:KWY196638 LGU196637:LGU196638 LQQ196637:LQQ196638 MAM196637:MAM196638 MKI196637:MKI196638 MUE196637:MUE196638 NEA196637:NEA196638 NNW196637:NNW196638 NXS196637:NXS196638 OHO196637:OHO196638 ORK196637:ORK196638 PBG196637:PBG196638 PLC196637:PLC196638 PUY196637:PUY196638 QEU196637:QEU196638 QOQ196637:QOQ196638 QYM196637:QYM196638 RII196637:RII196638 RSE196637:RSE196638 SCA196637:SCA196638 SLW196637:SLW196638 SVS196637:SVS196638 TFO196637:TFO196638 TPK196637:TPK196638 TZG196637:TZG196638 UJC196637:UJC196638 USY196637:USY196638 VCU196637:VCU196638 VMQ196637:VMQ196638 VWM196637:VWM196638 WGI196637:WGI196638 WQE196637:WQE196638 XAA196637:XAA196638 V262173:V262174 NO262173:NO262174 XK262173:XK262174 AHG262173:AHG262174 ARC262173:ARC262174 BAY262173:BAY262174 BKU262173:BKU262174 BUQ262173:BUQ262174 CEM262173:CEM262174 COI262173:COI262174 CYE262173:CYE262174 DIA262173:DIA262174 DRW262173:DRW262174 EBS262173:EBS262174 ELO262173:ELO262174 EVK262173:EVK262174 FFG262173:FFG262174 FPC262173:FPC262174 FYY262173:FYY262174 GIU262173:GIU262174 GSQ262173:GSQ262174 HCM262173:HCM262174 HMI262173:HMI262174 HWE262173:HWE262174 IGA262173:IGA262174 IPW262173:IPW262174 IZS262173:IZS262174 JJO262173:JJO262174 JTK262173:JTK262174 KDG262173:KDG262174 KNC262173:KNC262174 KWY262173:KWY262174 LGU262173:LGU262174 LQQ262173:LQQ262174 MAM262173:MAM262174 MKI262173:MKI262174 MUE262173:MUE262174 NEA262173:NEA262174 NNW262173:NNW262174 NXS262173:NXS262174 OHO262173:OHO262174 ORK262173:ORK262174 PBG262173:PBG262174 PLC262173:PLC262174 PUY262173:PUY262174 QEU262173:QEU262174 QOQ262173:QOQ262174 QYM262173:QYM262174 RII262173:RII262174 RSE262173:RSE262174 SCA262173:SCA262174 SLW262173:SLW262174 SVS262173:SVS262174 TFO262173:TFO262174 TPK262173:TPK262174 TZG262173:TZG262174 UJC262173:UJC262174 USY262173:USY262174 VCU262173:VCU262174 VMQ262173:VMQ262174 VWM262173:VWM262174 WGI262173:WGI262174 WQE262173:WQE262174 XAA262173:XAA262174 V327709:V327710 NO327709:NO327710 XK327709:XK327710 AHG327709:AHG327710 ARC327709:ARC327710 BAY327709:BAY327710 BKU327709:BKU327710 BUQ327709:BUQ327710 CEM327709:CEM327710 COI327709:COI327710 CYE327709:CYE327710 DIA327709:DIA327710 DRW327709:DRW327710 EBS327709:EBS327710 ELO327709:ELO327710 EVK327709:EVK327710 FFG327709:FFG327710 FPC327709:FPC327710 FYY327709:FYY327710 GIU327709:GIU327710 GSQ327709:GSQ327710 HCM327709:HCM327710 HMI327709:HMI327710 HWE327709:HWE327710 IGA327709:IGA327710 IPW327709:IPW327710 IZS327709:IZS327710 JJO327709:JJO327710 JTK327709:JTK327710 KDG327709:KDG327710 KNC327709:KNC327710 KWY327709:KWY327710 LGU327709:LGU327710 LQQ327709:LQQ327710 MAM327709:MAM327710 MKI327709:MKI327710 MUE327709:MUE327710 NEA327709:NEA327710 NNW327709:NNW327710 NXS327709:NXS327710 OHO327709:OHO327710 ORK327709:ORK327710 PBG327709:PBG327710 PLC327709:PLC327710 PUY327709:PUY327710 QEU327709:QEU327710 QOQ327709:QOQ327710 QYM327709:QYM327710 RII327709:RII327710 RSE327709:RSE327710 SCA327709:SCA327710 SLW327709:SLW327710 SVS327709:SVS327710 TFO327709:TFO327710 TPK327709:TPK327710 TZG327709:TZG327710 UJC327709:UJC327710 USY327709:USY327710 VCU327709:VCU327710 VMQ327709:VMQ327710 VWM327709:VWM327710 WGI327709:WGI327710 WQE327709:WQE327710 XAA327709:XAA327710 V393245:V393246 NO393245:NO393246 XK393245:XK393246 AHG393245:AHG393246 ARC393245:ARC393246 BAY393245:BAY393246 BKU393245:BKU393246 BUQ393245:BUQ393246 CEM393245:CEM393246 COI393245:COI393246 CYE393245:CYE393246 DIA393245:DIA393246 DRW393245:DRW393246 EBS393245:EBS393246 ELO393245:ELO393246 EVK393245:EVK393246 FFG393245:FFG393246 FPC393245:FPC393246 FYY393245:FYY393246 GIU393245:GIU393246 GSQ393245:GSQ393246 HCM393245:HCM393246 HMI393245:HMI393246 HWE393245:HWE393246 IGA393245:IGA393246 IPW393245:IPW393246 IZS393245:IZS393246 JJO393245:JJO393246 JTK393245:JTK393246 KDG393245:KDG393246 KNC393245:KNC393246 KWY393245:KWY393246 LGU393245:LGU393246 LQQ393245:LQQ393246 MAM393245:MAM393246 MKI393245:MKI393246 MUE393245:MUE393246 NEA393245:NEA393246 NNW393245:NNW393246 NXS393245:NXS393246 OHO393245:OHO393246 ORK393245:ORK393246 PBG393245:PBG393246 PLC393245:PLC393246 PUY393245:PUY393246 QEU393245:QEU393246 QOQ393245:QOQ393246 QYM393245:QYM393246 RII393245:RII393246 RSE393245:RSE393246 SCA393245:SCA393246 SLW393245:SLW393246 SVS393245:SVS393246 TFO393245:TFO393246 TPK393245:TPK393246 TZG393245:TZG393246 UJC393245:UJC393246 USY393245:USY393246 VCU393245:VCU393246 VMQ393245:VMQ393246 VWM393245:VWM393246 WGI393245:WGI393246 WQE393245:WQE393246 XAA393245:XAA393246 V458781:V458782 NO458781:NO458782 XK458781:XK458782 AHG458781:AHG458782 ARC458781:ARC458782 BAY458781:BAY458782 BKU458781:BKU458782 BUQ458781:BUQ458782 CEM458781:CEM458782 COI458781:COI458782 CYE458781:CYE458782 DIA458781:DIA458782 DRW458781:DRW458782 EBS458781:EBS458782 ELO458781:ELO458782 EVK458781:EVK458782 FFG458781:FFG458782 FPC458781:FPC458782 FYY458781:FYY458782 GIU458781:GIU458782 GSQ458781:GSQ458782 HCM458781:HCM458782 HMI458781:HMI458782 HWE458781:HWE458782 IGA458781:IGA458782 IPW458781:IPW458782 IZS458781:IZS458782 JJO458781:JJO458782 JTK458781:JTK458782 KDG458781:KDG458782 KNC458781:KNC458782 KWY458781:KWY458782 LGU458781:LGU458782 LQQ458781:LQQ458782 MAM458781:MAM458782 MKI458781:MKI458782 MUE458781:MUE458782 NEA458781:NEA458782 NNW458781:NNW458782 NXS458781:NXS458782 OHO458781:OHO458782 ORK458781:ORK458782 PBG458781:PBG458782 PLC458781:PLC458782 PUY458781:PUY458782 QEU458781:QEU458782 QOQ458781:QOQ458782 QYM458781:QYM458782 RII458781:RII458782 RSE458781:RSE458782 SCA458781:SCA458782 SLW458781:SLW458782 SVS458781:SVS458782 TFO458781:TFO458782 TPK458781:TPK458782 TZG458781:TZG458782 UJC458781:UJC458782 USY458781:USY458782 VCU458781:VCU458782 VMQ458781:VMQ458782 VWM458781:VWM458782 WGI458781:WGI458782 WQE458781:WQE458782 XAA458781:XAA458782 V524317:V524318 NO524317:NO524318 XK524317:XK524318 AHG524317:AHG524318 ARC524317:ARC524318 BAY524317:BAY524318 BKU524317:BKU524318 BUQ524317:BUQ524318 CEM524317:CEM524318 COI524317:COI524318 CYE524317:CYE524318 DIA524317:DIA524318 DRW524317:DRW524318 EBS524317:EBS524318 ELO524317:ELO524318 EVK524317:EVK524318 FFG524317:FFG524318 FPC524317:FPC524318 FYY524317:FYY524318 GIU524317:GIU524318 GSQ524317:GSQ524318 HCM524317:HCM524318 HMI524317:HMI524318 HWE524317:HWE524318 IGA524317:IGA524318 IPW524317:IPW524318 IZS524317:IZS524318 JJO524317:JJO524318 JTK524317:JTK524318 KDG524317:KDG524318 KNC524317:KNC524318 KWY524317:KWY524318 LGU524317:LGU524318 LQQ524317:LQQ524318 MAM524317:MAM524318 MKI524317:MKI524318 MUE524317:MUE524318 NEA524317:NEA524318 NNW524317:NNW524318 NXS524317:NXS524318 OHO524317:OHO524318 ORK524317:ORK524318 PBG524317:PBG524318 PLC524317:PLC524318 PUY524317:PUY524318 QEU524317:QEU524318 QOQ524317:QOQ524318 QYM524317:QYM524318 RII524317:RII524318 RSE524317:RSE524318 SCA524317:SCA524318 SLW524317:SLW524318 SVS524317:SVS524318 TFO524317:TFO524318 TPK524317:TPK524318 TZG524317:TZG524318 UJC524317:UJC524318 USY524317:USY524318 VCU524317:VCU524318 VMQ524317:VMQ524318 VWM524317:VWM524318 WGI524317:WGI524318 WQE524317:WQE524318 XAA524317:XAA524318 V589853:V589854 NO589853:NO589854 XK589853:XK589854 AHG589853:AHG589854 ARC589853:ARC589854 BAY589853:BAY589854 BKU589853:BKU589854 BUQ589853:BUQ589854 CEM589853:CEM589854 COI589853:COI589854 CYE589853:CYE589854 DIA589853:DIA589854 DRW589853:DRW589854 EBS589853:EBS589854 ELO589853:ELO589854 EVK589853:EVK589854 FFG589853:FFG589854 FPC589853:FPC589854 FYY589853:FYY589854 GIU589853:GIU589854 GSQ589853:GSQ589854 HCM589853:HCM589854 HMI589853:HMI589854 HWE589853:HWE589854 IGA589853:IGA589854 IPW589853:IPW589854 IZS589853:IZS589854 JJO589853:JJO589854 JTK589853:JTK589854 KDG589853:KDG589854 KNC589853:KNC589854 KWY589853:KWY589854 LGU589853:LGU589854 LQQ589853:LQQ589854 MAM589853:MAM589854 MKI589853:MKI589854 MUE589853:MUE589854 NEA589853:NEA589854 NNW589853:NNW589854 NXS589853:NXS589854 OHO589853:OHO589854 ORK589853:ORK589854 PBG589853:PBG589854 PLC589853:PLC589854 PUY589853:PUY589854 QEU589853:QEU589854 QOQ589853:QOQ589854 QYM589853:QYM589854 RII589853:RII589854 RSE589853:RSE589854 SCA589853:SCA589854 SLW589853:SLW589854 SVS589853:SVS589854 TFO589853:TFO589854 TPK589853:TPK589854 TZG589853:TZG589854 UJC589853:UJC589854 USY589853:USY589854 VCU589853:VCU589854 VMQ589853:VMQ589854 VWM589853:VWM589854 WGI589853:WGI589854 WQE589853:WQE589854 XAA589853:XAA589854 V655389:V655390 NO655389:NO655390 XK655389:XK655390 AHG655389:AHG655390 ARC655389:ARC655390 BAY655389:BAY655390 BKU655389:BKU655390 BUQ655389:BUQ655390 CEM655389:CEM655390 COI655389:COI655390 CYE655389:CYE655390 DIA655389:DIA655390 DRW655389:DRW655390 EBS655389:EBS655390 ELO655389:ELO655390 EVK655389:EVK655390 FFG655389:FFG655390 FPC655389:FPC655390 FYY655389:FYY655390 GIU655389:GIU655390 GSQ655389:GSQ655390 HCM655389:HCM655390 HMI655389:HMI655390 HWE655389:HWE655390 IGA655389:IGA655390 IPW655389:IPW655390 IZS655389:IZS655390 JJO655389:JJO655390 JTK655389:JTK655390 KDG655389:KDG655390 KNC655389:KNC655390 KWY655389:KWY655390 LGU655389:LGU655390 LQQ655389:LQQ655390 MAM655389:MAM655390 MKI655389:MKI655390 MUE655389:MUE655390 NEA655389:NEA655390 NNW655389:NNW655390 NXS655389:NXS655390 OHO655389:OHO655390 ORK655389:ORK655390 PBG655389:PBG655390 PLC655389:PLC655390 PUY655389:PUY655390 QEU655389:QEU655390 QOQ655389:QOQ655390 QYM655389:QYM655390 RII655389:RII655390 RSE655389:RSE655390 SCA655389:SCA655390 SLW655389:SLW655390 SVS655389:SVS655390 TFO655389:TFO655390 TPK655389:TPK655390 TZG655389:TZG655390 UJC655389:UJC655390 USY655389:USY655390 VCU655389:VCU655390 VMQ655389:VMQ655390 VWM655389:VWM655390 WGI655389:WGI655390 WQE655389:WQE655390 XAA655389:XAA655390 V720925:V720926 NO720925:NO720926 XK720925:XK720926 AHG720925:AHG720926 ARC720925:ARC720926 BAY720925:BAY720926 BKU720925:BKU720926 BUQ720925:BUQ720926 CEM720925:CEM720926 COI720925:COI720926 CYE720925:CYE720926 DIA720925:DIA720926 DRW720925:DRW720926 EBS720925:EBS720926 ELO720925:ELO720926 EVK720925:EVK720926 FFG720925:FFG720926 FPC720925:FPC720926 FYY720925:FYY720926 GIU720925:GIU720926 GSQ720925:GSQ720926 HCM720925:HCM720926 HMI720925:HMI720926 HWE720925:HWE720926 IGA720925:IGA720926 IPW720925:IPW720926 IZS720925:IZS720926 JJO720925:JJO720926 JTK720925:JTK720926 KDG720925:KDG720926 KNC720925:KNC720926 KWY720925:KWY720926 LGU720925:LGU720926 LQQ720925:LQQ720926 MAM720925:MAM720926 MKI720925:MKI720926 MUE720925:MUE720926 NEA720925:NEA720926 NNW720925:NNW720926 NXS720925:NXS720926 OHO720925:OHO720926 ORK720925:ORK720926 PBG720925:PBG720926 PLC720925:PLC720926 PUY720925:PUY720926 QEU720925:QEU720926 QOQ720925:QOQ720926 QYM720925:QYM720926 RII720925:RII720926 RSE720925:RSE720926 SCA720925:SCA720926 SLW720925:SLW720926 SVS720925:SVS720926 TFO720925:TFO720926 TPK720925:TPK720926 TZG720925:TZG720926 UJC720925:UJC720926 USY720925:USY720926 VCU720925:VCU720926 VMQ720925:VMQ720926 VWM720925:VWM720926 WGI720925:WGI720926 WQE720925:WQE720926 XAA720925:XAA720926 V786461:V786462 NO786461:NO786462 XK786461:XK786462 AHG786461:AHG786462 ARC786461:ARC786462 BAY786461:BAY786462 BKU786461:BKU786462 BUQ786461:BUQ786462 CEM786461:CEM786462 COI786461:COI786462 CYE786461:CYE786462 DIA786461:DIA786462 DRW786461:DRW786462 EBS786461:EBS786462 ELO786461:ELO786462 EVK786461:EVK786462 FFG786461:FFG786462 FPC786461:FPC786462 FYY786461:FYY786462 GIU786461:GIU786462 GSQ786461:GSQ786462 HCM786461:HCM786462 HMI786461:HMI786462 HWE786461:HWE786462 IGA786461:IGA786462 IPW786461:IPW786462 IZS786461:IZS786462 JJO786461:JJO786462 JTK786461:JTK786462 KDG786461:KDG786462 KNC786461:KNC786462 KWY786461:KWY786462 LGU786461:LGU786462 LQQ786461:LQQ786462 MAM786461:MAM786462 MKI786461:MKI786462 MUE786461:MUE786462 NEA786461:NEA786462 NNW786461:NNW786462 NXS786461:NXS786462 OHO786461:OHO786462 ORK786461:ORK786462 PBG786461:PBG786462 PLC786461:PLC786462 PUY786461:PUY786462 QEU786461:QEU786462 QOQ786461:QOQ786462 QYM786461:QYM786462 RII786461:RII786462 RSE786461:RSE786462 SCA786461:SCA786462 SLW786461:SLW786462 SVS786461:SVS786462 TFO786461:TFO786462 TPK786461:TPK786462 TZG786461:TZG786462 UJC786461:UJC786462 USY786461:USY786462 VCU786461:VCU786462 VMQ786461:VMQ786462 VWM786461:VWM786462 WGI786461:WGI786462 WQE786461:WQE786462 XAA786461:XAA786462 V851997:V851998 NO851997:NO851998 XK851997:XK851998 AHG851997:AHG851998 ARC851997:ARC851998 BAY851997:BAY851998 BKU851997:BKU851998 BUQ851997:BUQ851998 CEM851997:CEM851998 COI851997:COI851998 CYE851997:CYE851998 DIA851997:DIA851998 DRW851997:DRW851998 EBS851997:EBS851998 ELO851997:ELO851998 EVK851997:EVK851998 FFG851997:FFG851998 FPC851997:FPC851998 FYY851997:FYY851998 GIU851997:GIU851998 GSQ851997:GSQ851998 HCM851997:HCM851998 HMI851997:HMI851998 HWE851997:HWE851998 IGA851997:IGA851998 IPW851997:IPW851998 IZS851997:IZS851998 JJO851997:JJO851998 JTK851997:JTK851998 KDG851997:KDG851998 KNC851997:KNC851998 KWY851997:KWY851998 LGU851997:LGU851998 LQQ851997:LQQ851998 MAM851997:MAM851998 MKI851997:MKI851998 MUE851997:MUE851998 NEA851997:NEA851998 NNW851997:NNW851998 NXS851997:NXS851998 OHO851997:OHO851998 ORK851997:ORK851998 PBG851997:PBG851998 PLC851997:PLC851998 PUY851997:PUY851998 QEU851997:QEU851998 QOQ851997:QOQ851998 QYM851997:QYM851998 RII851997:RII851998 RSE851997:RSE851998 SCA851997:SCA851998 SLW851997:SLW851998 SVS851997:SVS851998 TFO851997:TFO851998 TPK851997:TPK851998 TZG851997:TZG851998 UJC851997:UJC851998 USY851997:USY851998 VCU851997:VCU851998 VMQ851997:VMQ851998 VWM851997:VWM851998 WGI851997:WGI851998 WQE851997:WQE851998 XAA851997:XAA851998 V917533:V917534 NO917533:NO917534 XK917533:XK917534 AHG917533:AHG917534 ARC917533:ARC917534 BAY917533:BAY917534 BKU917533:BKU917534 BUQ917533:BUQ917534 CEM917533:CEM917534 COI917533:COI917534 CYE917533:CYE917534 DIA917533:DIA917534 DRW917533:DRW917534 EBS917533:EBS917534 ELO917533:ELO917534 EVK917533:EVK917534 FFG917533:FFG917534 FPC917533:FPC917534 FYY917533:FYY917534 GIU917533:GIU917534 GSQ917533:GSQ917534 HCM917533:HCM917534 HMI917533:HMI917534 HWE917533:HWE917534 IGA917533:IGA917534 IPW917533:IPW917534 IZS917533:IZS917534 JJO917533:JJO917534 JTK917533:JTK917534 KDG917533:KDG917534 KNC917533:KNC917534 KWY917533:KWY917534 LGU917533:LGU917534 LQQ917533:LQQ917534 MAM917533:MAM917534 MKI917533:MKI917534 MUE917533:MUE917534 NEA917533:NEA917534 NNW917533:NNW917534 NXS917533:NXS917534 OHO917533:OHO917534 ORK917533:ORK917534 PBG917533:PBG917534 PLC917533:PLC917534 PUY917533:PUY917534 QEU917533:QEU917534 QOQ917533:QOQ917534 QYM917533:QYM917534 RII917533:RII917534 RSE917533:RSE917534 SCA917533:SCA917534 SLW917533:SLW917534 SVS917533:SVS917534 TFO917533:TFO917534 TPK917533:TPK917534 TZG917533:TZG917534 UJC917533:UJC917534 USY917533:USY917534 VCU917533:VCU917534 VMQ917533:VMQ917534 VWM917533:VWM917534 WGI917533:WGI917534 WQE917533:WQE917534 XAA917533:XAA917534 V983069:V983070 NO983069:NO983070 XK983069:XK983070 AHG983069:AHG983070 ARC983069:ARC983070 BAY983069:BAY983070 BKU983069:BKU983070 BUQ983069:BUQ983070 CEM983069:CEM983070 COI983069:COI983070 CYE983069:CYE983070 DIA983069:DIA983070 DRW983069:DRW983070 EBS983069:EBS983070 ELO983069:ELO983070 EVK983069:EVK983070 FFG983069:FFG983070 FPC983069:FPC983070 FYY983069:FYY983070 GIU983069:GIU983070 GSQ983069:GSQ983070 HCM983069:HCM983070 HMI983069:HMI983070 HWE983069:HWE983070 IGA983069:IGA983070 IPW983069:IPW983070 IZS983069:IZS983070 JJO983069:JJO983070 JTK983069:JTK983070 KDG983069:KDG983070 KNC983069:KNC983070 KWY983069:KWY983070 LGU983069:LGU983070 LQQ983069:LQQ983070 MAM983069:MAM983070 MKI983069:MKI983070 MUE983069:MUE983070 NEA983069:NEA983070 NNW983069:NNW983070 NXS983069:NXS983070 OHO983069:OHO983070 ORK983069:ORK983070 PBG983069:PBG983070 PLC983069:PLC983070 PUY983069:PUY983070 QEU983069:QEU983070 QOQ983069:QOQ983070 QYM983069:QYM983070 RII983069:RII983070 RSE983069:RSE983070 SCA983069:SCA983070 SLW983069:SLW983070 SVS983069:SVS983070 TFO983069:TFO983070 TPK983069:TPK983070 TZG983069:TZG983070 UJC983069:UJC983070 USY983069:USY983070 VCU983069:VCU983070 VMQ983069:VMQ983070 VWM983069:VWM983070 WGI983069:WGI983070 WQE983069:WQE983070 NO24 XAH29 V29 NV29 XR29 AHN29 ARJ29 BBF29 BLB29 BUX29 CET29 COP29 CYL29 DIH29 DSD29 EBZ29 ELV29 EVR29 FFN29 FPJ29 FZF29 GJB29 GSX29 HCT29 HMP29 HWL29 IGH29 IQD29 IZZ29 JJV29 JTR29 KDN29 KNJ29 KXF29 LHB29 LQX29 MAT29 MKP29 MUL29 NEH29 NOD29 NXZ29 OHV29 ORR29 PBN29 PLJ29 PVF29 QFB29 QOX29 QYT29 RIP29 RSL29 SCH29 SMD29 SVZ29 TFV29 TPR29 TZN29 UJJ29 UTF29 VDB29 VMX29 VWT29 WGP29 WQL29 XAH34 V34 NV34 XR34 AHN34 ARJ34 BBF34 BLB34 BUX34 CET34 COP34 CYL34 DIH34 DSD34 EBZ34 ELV34 EVR34 FFN34 FPJ34 FZF34 GJB34 GSX34 HCT34 HMP34 HWL34 IGH34 IQD34 IZZ34 JJV34 JTR34 KDN34 KNJ34 KXF34 LHB34 LQX34 MAT34 MKP34 MUL34 NEH34 NOD34 NXZ34 OHV34 ORR34 PBN34 PLJ34 PVF34 QFB34 QOX34 QYT34 RIP34 RSL34 SCH34 SMD34 SVZ34 TFV34 TPR34 TZN34 UJJ34 UTF34 VDB34 VMX34 VWT34 WGP34 WQL34 AH29 AH65565:AH65566 AH131101:AH131102 AH196637:AH196638 AH262173:AH262174 AH327709:AH327710 AH393245:AH393246 AH458781:AH458782 AH524317:AH524318 AH589853:AH589854 AH655389:AH655390 AH720925:AH720926 AH786461:AH786462 AH851997:AH851998 AH917533:AH917534 AH983069:AH983070 AH24 AH34 AT29 AT65565:AT65566 AT131101:AT131102 AT196637:AT196638 AT262173:AT262174 AT327709:AT327710 AT393245:AT393246 AT458781:AT458782 AT524317:AT524318 AT589853:AT589854 AT655389:AT655390 AT720925:AT720926 AT786461:AT786462 AT851997:AT851998 AT917533:AT917534 AT983069:AT983070 AT24 AT34 BF29 BF65565:BF65566 BF131101:BF131102 BF196637:BF196638 BF262173:BF262174 BF327709:BF327710 BF393245:BF393246 BF458781:BF458782 BF524317:BF524318 BF589853:BF589854 BF655389:BF655390 BF720925:BF720926 BF786461:BF786462 BF851997:BF851998 BF917533:BF917534 BF983069:BF983070 BF24 BF34 BR29 BR65565:BR65566 BR131101:BR131102 BR196637:BR196638 BR262173:BR262174 BR327709:BR327710 BR393245:BR393246 BR458781:BR458782 BR524317:BR524318 BR589853:BR589854 BR655389:BR655390 BR720925:BR720926 BR786461:BR786462 BR851997:BR851998 BR917533:BR917534 BR983069:BR983070 BR24 BR34 CD29 CD65565:CD65566 CD131101:CD131102 CD196637:CD196638 CD262173:CD262174 CD327709:CD327710 CD393245:CD393246 CD458781:CD458782 CD524317:CD524318 CD589853:CD589854 CD655389:CD655390 CD720925:CD720926 CD786461:CD786462 CD851997:CD851998 CD917533:CD917534 CD983069:CD983070 CD24 CD34 CP29 CP65565:CP65566 CP131101:CP131102 CP196637:CP196638 CP262173:CP262174 CP327709:CP327710 CP393245:CP393246 CP458781:CP458782 CP524317:CP524318 CP589853:CP589854 CP655389:CP655390 CP720925:CP720926 CP786461:CP786462 CP851997:CP851998 CP917533:CP917534 CP983069:CP983070 CP24 CP34 DB29 DB65565:DB65566 DB131101:DB131102 DB196637:DB196638 DB262173:DB262174 DB327709:DB327710 DB393245:DB393246 DB458781:DB458782 DB524317:DB524318 DB589853:DB589854 DB655389:DB655390 DB720925:DB720926 DB786461:DB786462 DB851997:DB851998 DB917533:DB917534 DB983069:DB983070 DB24 DB34 DN29 DN65565:DN65566 DN131101:DN131102 DN196637:DN196638 DN262173:DN262174 DN327709:DN327710 DN393245:DN393246 DN458781:DN458782 DN524317:DN524318 DN589853:DN589854 DN655389:DN655390 DN720925:DN720926 DN786461:DN786462 DN851997:DN851998 DN917533:DN917534 DN983069:DN983070 DN24 DN34 DZ29 DZ65565:DZ65566 DZ131101:DZ131102 DZ196637:DZ196638 DZ262173:DZ262174 DZ327709:DZ327710 DZ393245:DZ393246 DZ458781:DZ458782 DZ524317:DZ524318 DZ589853:DZ589854 DZ655389:DZ655390 DZ720925:DZ720926 DZ786461:DZ786462 DZ851997:DZ851998 DZ917533:DZ917534 DZ983069:DZ983070 DZ24 DZ34"/>
    <dataValidation allowBlank="1" showInputMessage="1" showErrorMessage="1" prompt="Для выбора выполните двойной щелчок левой клавиши мыши по соответствующей ячейке." sqref="NS24 X65565:X65567 NQ65565:NQ65567 XM65565:XM65567 AHI65565:AHI65567 ARE65565:ARE65567 BBA65565:BBA65567 BKW65565:BKW65567 BUS65565:BUS65567 CEO65565:CEO65567 COK65565:COK65567 CYG65565:CYG65567 DIC65565:DIC65567 DRY65565:DRY65567 EBU65565:EBU65567 ELQ65565:ELQ65567 EVM65565:EVM65567 FFI65565:FFI65567 FPE65565:FPE65567 FZA65565:FZA65567 GIW65565:GIW65567 GSS65565:GSS65567 HCO65565:HCO65567 HMK65565:HMK65567 HWG65565:HWG65567 IGC65565:IGC65567 IPY65565:IPY65567 IZU65565:IZU65567 JJQ65565:JJQ65567 JTM65565:JTM65567 KDI65565:KDI65567 KNE65565:KNE65567 KXA65565:KXA65567 LGW65565:LGW65567 LQS65565:LQS65567 MAO65565:MAO65567 MKK65565:MKK65567 MUG65565:MUG65567 NEC65565:NEC65567 NNY65565:NNY65567 NXU65565:NXU65567 OHQ65565:OHQ65567 ORM65565:ORM65567 PBI65565:PBI65567 PLE65565:PLE65567 PVA65565:PVA65567 QEW65565:QEW65567 QOS65565:QOS65567 QYO65565:QYO65567 RIK65565:RIK65567 RSG65565:RSG65567 SCC65565:SCC65567 SLY65565:SLY65567 SVU65565:SVU65567 TFQ65565:TFQ65567 TPM65565:TPM65567 TZI65565:TZI65567 UJE65565:UJE65567 UTA65565:UTA65567 VCW65565:VCW65567 VMS65565:VMS65567 VWO65565:VWO65567 WGK65565:WGK65567 WQG65565:WQG65567 XAC65565:XAC65567 X131101:X131103 NQ131101:NQ131103 XM131101:XM131103 AHI131101:AHI131103 ARE131101:ARE131103 BBA131101:BBA131103 BKW131101:BKW131103 BUS131101:BUS131103 CEO131101:CEO131103 COK131101:COK131103 CYG131101:CYG131103 DIC131101:DIC131103 DRY131101:DRY131103 EBU131101:EBU131103 ELQ131101:ELQ131103 EVM131101:EVM131103 FFI131101:FFI131103 FPE131101:FPE131103 FZA131101:FZA131103 GIW131101:GIW131103 GSS131101:GSS131103 HCO131101:HCO131103 HMK131101:HMK131103 HWG131101:HWG131103 IGC131101:IGC131103 IPY131101:IPY131103 IZU131101:IZU131103 JJQ131101:JJQ131103 JTM131101:JTM131103 KDI131101:KDI131103 KNE131101:KNE131103 KXA131101:KXA131103 LGW131101:LGW131103 LQS131101:LQS131103 MAO131101:MAO131103 MKK131101:MKK131103 MUG131101:MUG131103 NEC131101:NEC131103 NNY131101:NNY131103 NXU131101:NXU131103 OHQ131101:OHQ131103 ORM131101:ORM131103 PBI131101:PBI131103 PLE131101:PLE131103 PVA131101:PVA131103 QEW131101:QEW131103 QOS131101:QOS131103 QYO131101:QYO131103 RIK131101:RIK131103 RSG131101:RSG131103 SCC131101:SCC131103 SLY131101:SLY131103 SVU131101:SVU131103 TFQ131101:TFQ131103 TPM131101:TPM131103 TZI131101:TZI131103 UJE131101:UJE131103 UTA131101:UTA131103 VCW131101:VCW131103 VMS131101:VMS131103 VWO131101:VWO131103 WGK131101:WGK131103 WQG131101:WQG131103 XAC131101:XAC131103 X196637:X196639 NQ196637:NQ196639 XM196637:XM196639 AHI196637:AHI196639 ARE196637:ARE196639 BBA196637:BBA196639 BKW196637:BKW196639 BUS196637:BUS196639 CEO196637:CEO196639 COK196637:COK196639 CYG196637:CYG196639 DIC196637:DIC196639 DRY196637:DRY196639 EBU196637:EBU196639 ELQ196637:ELQ196639 EVM196637:EVM196639 FFI196637:FFI196639 FPE196637:FPE196639 FZA196637:FZA196639 GIW196637:GIW196639 GSS196637:GSS196639 HCO196637:HCO196639 HMK196637:HMK196639 HWG196637:HWG196639 IGC196637:IGC196639 IPY196637:IPY196639 IZU196637:IZU196639 JJQ196637:JJQ196639 JTM196637:JTM196639 KDI196637:KDI196639 KNE196637:KNE196639 KXA196637:KXA196639 LGW196637:LGW196639 LQS196637:LQS196639 MAO196637:MAO196639 MKK196637:MKK196639 MUG196637:MUG196639 NEC196637:NEC196639 NNY196637:NNY196639 NXU196637:NXU196639 OHQ196637:OHQ196639 ORM196637:ORM196639 PBI196637:PBI196639 PLE196637:PLE196639 PVA196637:PVA196639 QEW196637:QEW196639 QOS196637:QOS196639 QYO196637:QYO196639 RIK196637:RIK196639 RSG196637:RSG196639 SCC196637:SCC196639 SLY196637:SLY196639 SVU196637:SVU196639 TFQ196637:TFQ196639 TPM196637:TPM196639 TZI196637:TZI196639 UJE196637:UJE196639 UTA196637:UTA196639 VCW196637:VCW196639 VMS196637:VMS196639 VWO196637:VWO196639 WGK196637:WGK196639 WQG196637:WQG196639 XAC196637:XAC196639 X262173:X262175 NQ262173:NQ262175 XM262173:XM262175 AHI262173:AHI262175 ARE262173:ARE262175 BBA262173:BBA262175 BKW262173:BKW262175 BUS262173:BUS262175 CEO262173:CEO262175 COK262173:COK262175 CYG262173:CYG262175 DIC262173:DIC262175 DRY262173:DRY262175 EBU262173:EBU262175 ELQ262173:ELQ262175 EVM262173:EVM262175 FFI262173:FFI262175 FPE262173:FPE262175 FZA262173:FZA262175 GIW262173:GIW262175 GSS262173:GSS262175 HCO262173:HCO262175 HMK262173:HMK262175 HWG262173:HWG262175 IGC262173:IGC262175 IPY262173:IPY262175 IZU262173:IZU262175 JJQ262173:JJQ262175 JTM262173:JTM262175 KDI262173:KDI262175 KNE262173:KNE262175 KXA262173:KXA262175 LGW262173:LGW262175 LQS262173:LQS262175 MAO262173:MAO262175 MKK262173:MKK262175 MUG262173:MUG262175 NEC262173:NEC262175 NNY262173:NNY262175 NXU262173:NXU262175 OHQ262173:OHQ262175 ORM262173:ORM262175 PBI262173:PBI262175 PLE262173:PLE262175 PVA262173:PVA262175 QEW262173:QEW262175 QOS262173:QOS262175 QYO262173:QYO262175 RIK262173:RIK262175 RSG262173:RSG262175 SCC262173:SCC262175 SLY262173:SLY262175 SVU262173:SVU262175 TFQ262173:TFQ262175 TPM262173:TPM262175 TZI262173:TZI262175 UJE262173:UJE262175 UTA262173:UTA262175 VCW262173:VCW262175 VMS262173:VMS262175 VWO262173:VWO262175 WGK262173:WGK262175 WQG262173:WQG262175 XAC262173:XAC262175 X327709:X327711 NQ327709:NQ327711 XM327709:XM327711 AHI327709:AHI327711 ARE327709:ARE327711 BBA327709:BBA327711 BKW327709:BKW327711 BUS327709:BUS327711 CEO327709:CEO327711 COK327709:COK327711 CYG327709:CYG327711 DIC327709:DIC327711 DRY327709:DRY327711 EBU327709:EBU327711 ELQ327709:ELQ327711 EVM327709:EVM327711 FFI327709:FFI327711 FPE327709:FPE327711 FZA327709:FZA327711 GIW327709:GIW327711 GSS327709:GSS327711 HCO327709:HCO327711 HMK327709:HMK327711 HWG327709:HWG327711 IGC327709:IGC327711 IPY327709:IPY327711 IZU327709:IZU327711 JJQ327709:JJQ327711 JTM327709:JTM327711 KDI327709:KDI327711 KNE327709:KNE327711 KXA327709:KXA327711 LGW327709:LGW327711 LQS327709:LQS327711 MAO327709:MAO327711 MKK327709:MKK327711 MUG327709:MUG327711 NEC327709:NEC327711 NNY327709:NNY327711 NXU327709:NXU327711 OHQ327709:OHQ327711 ORM327709:ORM327711 PBI327709:PBI327711 PLE327709:PLE327711 PVA327709:PVA327711 QEW327709:QEW327711 QOS327709:QOS327711 QYO327709:QYO327711 RIK327709:RIK327711 RSG327709:RSG327711 SCC327709:SCC327711 SLY327709:SLY327711 SVU327709:SVU327711 TFQ327709:TFQ327711 TPM327709:TPM327711 TZI327709:TZI327711 UJE327709:UJE327711 UTA327709:UTA327711 VCW327709:VCW327711 VMS327709:VMS327711 VWO327709:VWO327711 WGK327709:WGK327711 WQG327709:WQG327711 XAC327709:XAC327711 X393245:X393247 NQ393245:NQ393247 XM393245:XM393247 AHI393245:AHI393247 ARE393245:ARE393247 BBA393245:BBA393247 BKW393245:BKW393247 BUS393245:BUS393247 CEO393245:CEO393247 COK393245:COK393247 CYG393245:CYG393247 DIC393245:DIC393247 DRY393245:DRY393247 EBU393245:EBU393247 ELQ393245:ELQ393247 EVM393245:EVM393247 FFI393245:FFI393247 FPE393245:FPE393247 FZA393245:FZA393247 GIW393245:GIW393247 GSS393245:GSS393247 HCO393245:HCO393247 HMK393245:HMK393247 HWG393245:HWG393247 IGC393245:IGC393247 IPY393245:IPY393247 IZU393245:IZU393247 JJQ393245:JJQ393247 JTM393245:JTM393247 KDI393245:KDI393247 KNE393245:KNE393247 KXA393245:KXA393247 LGW393245:LGW393247 LQS393245:LQS393247 MAO393245:MAO393247 MKK393245:MKK393247 MUG393245:MUG393247 NEC393245:NEC393247 NNY393245:NNY393247 NXU393245:NXU393247 OHQ393245:OHQ393247 ORM393245:ORM393247 PBI393245:PBI393247 PLE393245:PLE393247 PVA393245:PVA393247 QEW393245:QEW393247 QOS393245:QOS393247 QYO393245:QYO393247 RIK393245:RIK393247 RSG393245:RSG393247 SCC393245:SCC393247 SLY393245:SLY393247 SVU393245:SVU393247 TFQ393245:TFQ393247 TPM393245:TPM393247 TZI393245:TZI393247 UJE393245:UJE393247 UTA393245:UTA393247 VCW393245:VCW393247 VMS393245:VMS393247 VWO393245:VWO393247 WGK393245:WGK393247 WQG393245:WQG393247 XAC393245:XAC393247 X458781:X458783 NQ458781:NQ458783 XM458781:XM458783 AHI458781:AHI458783 ARE458781:ARE458783 BBA458781:BBA458783 BKW458781:BKW458783 BUS458781:BUS458783 CEO458781:CEO458783 COK458781:COK458783 CYG458781:CYG458783 DIC458781:DIC458783 DRY458781:DRY458783 EBU458781:EBU458783 ELQ458781:ELQ458783 EVM458781:EVM458783 FFI458781:FFI458783 FPE458781:FPE458783 FZA458781:FZA458783 GIW458781:GIW458783 GSS458781:GSS458783 HCO458781:HCO458783 HMK458781:HMK458783 HWG458781:HWG458783 IGC458781:IGC458783 IPY458781:IPY458783 IZU458781:IZU458783 JJQ458781:JJQ458783 JTM458781:JTM458783 KDI458781:KDI458783 KNE458781:KNE458783 KXA458781:KXA458783 LGW458781:LGW458783 LQS458781:LQS458783 MAO458781:MAO458783 MKK458781:MKK458783 MUG458781:MUG458783 NEC458781:NEC458783 NNY458781:NNY458783 NXU458781:NXU458783 OHQ458781:OHQ458783 ORM458781:ORM458783 PBI458781:PBI458783 PLE458781:PLE458783 PVA458781:PVA458783 QEW458781:QEW458783 QOS458781:QOS458783 QYO458781:QYO458783 RIK458781:RIK458783 RSG458781:RSG458783 SCC458781:SCC458783 SLY458781:SLY458783 SVU458781:SVU458783 TFQ458781:TFQ458783 TPM458781:TPM458783 TZI458781:TZI458783 UJE458781:UJE458783 UTA458781:UTA458783 VCW458781:VCW458783 VMS458781:VMS458783 VWO458781:VWO458783 WGK458781:WGK458783 WQG458781:WQG458783 XAC458781:XAC458783 X524317:X524319 NQ524317:NQ524319 XM524317:XM524319 AHI524317:AHI524319 ARE524317:ARE524319 BBA524317:BBA524319 BKW524317:BKW524319 BUS524317:BUS524319 CEO524317:CEO524319 COK524317:COK524319 CYG524317:CYG524319 DIC524317:DIC524319 DRY524317:DRY524319 EBU524317:EBU524319 ELQ524317:ELQ524319 EVM524317:EVM524319 FFI524317:FFI524319 FPE524317:FPE524319 FZA524317:FZA524319 GIW524317:GIW524319 GSS524317:GSS524319 HCO524317:HCO524319 HMK524317:HMK524319 HWG524317:HWG524319 IGC524317:IGC524319 IPY524317:IPY524319 IZU524317:IZU524319 JJQ524317:JJQ524319 JTM524317:JTM524319 KDI524317:KDI524319 KNE524317:KNE524319 KXA524317:KXA524319 LGW524317:LGW524319 LQS524317:LQS524319 MAO524317:MAO524319 MKK524317:MKK524319 MUG524317:MUG524319 NEC524317:NEC524319 NNY524317:NNY524319 NXU524317:NXU524319 OHQ524317:OHQ524319 ORM524317:ORM524319 PBI524317:PBI524319 PLE524317:PLE524319 PVA524317:PVA524319 QEW524317:QEW524319 QOS524317:QOS524319 QYO524317:QYO524319 RIK524317:RIK524319 RSG524317:RSG524319 SCC524317:SCC524319 SLY524317:SLY524319 SVU524317:SVU524319 TFQ524317:TFQ524319 TPM524317:TPM524319 TZI524317:TZI524319 UJE524317:UJE524319 UTA524317:UTA524319 VCW524317:VCW524319 VMS524317:VMS524319 VWO524317:VWO524319 WGK524317:WGK524319 WQG524317:WQG524319 XAC524317:XAC524319 X589853:X589855 NQ589853:NQ589855 XM589853:XM589855 AHI589853:AHI589855 ARE589853:ARE589855 BBA589853:BBA589855 BKW589853:BKW589855 BUS589853:BUS589855 CEO589853:CEO589855 COK589853:COK589855 CYG589853:CYG589855 DIC589853:DIC589855 DRY589853:DRY589855 EBU589853:EBU589855 ELQ589853:ELQ589855 EVM589853:EVM589855 FFI589853:FFI589855 FPE589853:FPE589855 FZA589853:FZA589855 GIW589853:GIW589855 GSS589853:GSS589855 HCO589853:HCO589855 HMK589853:HMK589855 HWG589853:HWG589855 IGC589853:IGC589855 IPY589853:IPY589855 IZU589853:IZU589855 JJQ589853:JJQ589855 JTM589853:JTM589855 KDI589853:KDI589855 KNE589853:KNE589855 KXA589853:KXA589855 LGW589853:LGW589855 LQS589853:LQS589855 MAO589853:MAO589855 MKK589853:MKK589855 MUG589853:MUG589855 NEC589853:NEC589855 NNY589853:NNY589855 NXU589853:NXU589855 OHQ589853:OHQ589855 ORM589853:ORM589855 PBI589853:PBI589855 PLE589853:PLE589855 PVA589853:PVA589855 QEW589853:QEW589855 QOS589853:QOS589855 QYO589853:QYO589855 RIK589853:RIK589855 RSG589853:RSG589855 SCC589853:SCC589855 SLY589853:SLY589855 SVU589853:SVU589855 TFQ589853:TFQ589855 TPM589853:TPM589855 TZI589853:TZI589855 UJE589853:UJE589855 UTA589853:UTA589855 VCW589853:VCW589855 VMS589853:VMS589855 VWO589853:VWO589855 WGK589853:WGK589855 WQG589853:WQG589855 XAC589853:XAC589855 X655389:X655391 NQ655389:NQ655391 XM655389:XM655391 AHI655389:AHI655391 ARE655389:ARE655391 BBA655389:BBA655391 BKW655389:BKW655391 BUS655389:BUS655391 CEO655389:CEO655391 COK655389:COK655391 CYG655389:CYG655391 DIC655389:DIC655391 DRY655389:DRY655391 EBU655389:EBU655391 ELQ655389:ELQ655391 EVM655389:EVM655391 FFI655389:FFI655391 FPE655389:FPE655391 FZA655389:FZA655391 GIW655389:GIW655391 GSS655389:GSS655391 HCO655389:HCO655391 HMK655389:HMK655391 HWG655389:HWG655391 IGC655389:IGC655391 IPY655389:IPY655391 IZU655389:IZU655391 JJQ655389:JJQ655391 JTM655389:JTM655391 KDI655389:KDI655391 KNE655389:KNE655391 KXA655389:KXA655391 LGW655389:LGW655391 LQS655389:LQS655391 MAO655389:MAO655391 MKK655389:MKK655391 MUG655389:MUG655391 NEC655389:NEC655391 NNY655389:NNY655391 NXU655389:NXU655391 OHQ655389:OHQ655391 ORM655389:ORM655391 PBI655389:PBI655391 PLE655389:PLE655391 PVA655389:PVA655391 QEW655389:QEW655391 QOS655389:QOS655391 QYO655389:QYO655391 RIK655389:RIK655391 RSG655389:RSG655391 SCC655389:SCC655391 SLY655389:SLY655391 SVU655389:SVU655391 TFQ655389:TFQ655391 TPM655389:TPM655391 TZI655389:TZI655391 UJE655389:UJE655391 UTA655389:UTA655391 VCW655389:VCW655391 VMS655389:VMS655391 VWO655389:VWO655391 WGK655389:WGK655391 WQG655389:WQG655391 XAC655389:XAC655391 X720925:X720927 NQ720925:NQ720927 XM720925:XM720927 AHI720925:AHI720927 ARE720925:ARE720927 BBA720925:BBA720927 BKW720925:BKW720927 BUS720925:BUS720927 CEO720925:CEO720927 COK720925:COK720927 CYG720925:CYG720927 DIC720925:DIC720927 DRY720925:DRY720927 EBU720925:EBU720927 ELQ720925:ELQ720927 EVM720925:EVM720927 FFI720925:FFI720927 FPE720925:FPE720927 FZA720925:FZA720927 GIW720925:GIW720927 GSS720925:GSS720927 HCO720925:HCO720927 HMK720925:HMK720927 HWG720925:HWG720927 IGC720925:IGC720927 IPY720925:IPY720927 IZU720925:IZU720927 JJQ720925:JJQ720927 JTM720925:JTM720927 KDI720925:KDI720927 KNE720925:KNE720927 KXA720925:KXA720927 LGW720925:LGW720927 LQS720925:LQS720927 MAO720925:MAO720927 MKK720925:MKK720927 MUG720925:MUG720927 NEC720925:NEC720927 NNY720925:NNY720927 NXU720925:NXU720927 OHQ720925:OHQ720927 ORM720925:ORM720927 PBI720925:PBI720927 PLE720925:PLE720927 PVA720925:PVA720927 QEW720925:QEW720927 QOS720925:QOS720927 QYO720925:QYO720927 RIK720925:RIK720927 RSG720925:RSG720927 SCC720925:SCC720927 SLY720925:SLY720927 SVU720925:SVU720927 TFQ720925:TFQ720927 TPM720925:TPM720927 TZI720925:TZI720927 UJE720925:UJE720927 UTA720925:UTA720927 VCW720925:VCW720927 VMS720925:VMS720927 VWO720925:VWO720927 WGK720925:WGK720927 WQG720925:WQG720927 XAC720925:XAC720927 X786461:X786463 NQ786461:NQ786463 XM786461:XM786463 AHI786461:AHI786463 ARE786461:ARE786463 BBA786461:BBA786463 BKW786461:BKW786463 BUS786461:BUS786463 CEO786461:CEO786463 COK786461:COK786463 CYG786461:CYG786463 DIC786461:DIC786463 DRY786461:DRY786463 EBU786461:EBU786463 ELQ786461:ELQ786463 EVM786461:EVM786463 FFI786461:FFI786463 FPE786461:FPE786463 FZA786461:FZA786463 GIW786461:GIW786463 GSS786461:GSS786463 HCO786461:HCO786463 HMK786461:HMK786463 HWG786461:HWG786463 IGC786461:IGC786463 IPY786461:IPY786463 IZU786461:IZU786463 JJQ786461:JJQ786463 JTM786461:JTM786463 KDI786461:KDI786463 KNE786461:KNE786463 KXA786461:KXA786463 LGW786461:LGW786463 LQS786461:LQS786463 MAO786461:MAO786463 MKK786461:MKK786463 MUG786461:MUG786463 NEC786461:NEC786463 NNY786461:NNY786463 NXU786461:NXU786463 OHQ786461:OHQ786463 ORM786461:ORM786463 PBI786461:PBI786463 PLE786461:PLE786463 PVA786461:PVA786463 QEW786461:QEW786463 QOS786461:QOS786463 QYO786461:QYO786463 RIK786461:RIK786463 RSG786461:RSG786463 SCC786461:SCC786463 SLY786461:SLY786463 SVU786461:SVU786463 TFQ786461:TFQ786463 TPM786461:TPM786463 TZI786461:TZI786463 UJE786461:UJE786463 UTA786461:UTA786463 VCW786461:VCW786463 VMS786461:VMS786463 VWO786461:VWO786463 WGK786461:WGK786463 WQG786461:WQG786463 XAC786461:XAC786463 X851997:X851999 NQ851997:NQ851999 XM851997:XM851999 AHI851997:AHI851999 ARE851997:ARE851999 BBA851997:BBA851999 BKW851997:BKW851999 BUS851997:BUS851999 CEO851997:CEO851999 COK851997:COK851999 CYG851997:CYG851999 DIC851997:DIC851999 DRY851997:DRY851999 EBU851997:EBU851999 ELQ851997:ELQ851999 EVM851997:EVM851999 FFI851997:FFI851999 FPE851997:FPE851999 FZA851997:FZA851999 GIW851997:GIW851999 GSS851997:GSS851999 HCO851997:HCO851999 HMK851997:HMK851999 HWG851997:HWG851999 IGC851997:IGC851999 IPY851997:IPY851999 IZU851997:IZU851999 JJQ851997:JJQ851999 JTM851997:JTM851999 KDI851997:KDI851999 KNE851997:KNE851999 KXA851997:KXA851999 LGW851997:LGW851999 LQS851997:LQS851999 MAO851997:MAO851999 MKK851997:MKK851999 MUG851997:MUG851999 NEC851997:NEC851999 NNY851997:NNY851999 NXU851997:NXU851999 OHQ851997:OHQ851999 ORM851997:ORM851999 PBI851997:PBI851999 PLE851997:PLE851999 PVA851997:PVA851999 QEW851997:QEW851999 QOS851997:QOS851999 QYO851997:QYO851999 RIK851997:RIK851999 RSG851997:RSG851999 SCC851997:SCC851999 SLY851997:SLY851999 SVU851997:SVU851999 TFQ851997:TFQ851999 TPM851997:TPM851999 TZI851997:TZI851999 UJE851997:UJE851999 UTA851997:UTA851999 VCW851997:VCW851999 VMS851997:VMS851999 VWO851997:VWO851999 WGK851997:WGK851999 WQG851997:WQG851999 XAC851997:XAC851999 X917533:X917535 NQ917533:NQ917535 XM917533:XM917535 AHI917533:AHI917535 ARE917533:ARE917535 BBA917533:BBA917535 BKW917533:BKW917535 BUS917533:BUS917535 CEO917533:CEO917535 COK917533:COK917535 CYG917533:CYG917535 DIC917533:DIC917535 DRY917533:DRY917535 EBU917533:EBU917535 ELQ917533:ELQ917535 EVM917533:EVM917535 FFI917533:FFI917535 FPE917533:FPE917535 FZA917533:FZA917535 GIW917533:GIW917535 GSS917533:GSS917535 HCO917533:HCO917535 HMK917533:HMK917535 HWG917533:HWG917535 IGC917533:IGC917535 IPY917533:IPY917535 IZU917533:IZU917535 JJQ917533:JJQ917535 JTM917533:JTM917535 KDI917533:KDI917535 KNE917533:KNE917535 KXA917533:KXA917535 LGW917533:LGW917535 LQS917533:LQS917535 MAO917533:MAO917535 MKK917533:MKK917535 MUG917533:MUG917535 NEC917533:NEC917535 NNY917533:NNY917535 NXU917533:NXU917535 OHQ917533:OHQ917535 ORM917533:ORM917535 PBI917533:PBI917535 PLE917533:PLE917535 PVA917533:PVA917535 QEW917533:QEW917535 QOS917533:QOS917535 QYO917533:QYO917535 RIK917533:RIK917535 RSG917533:RSG917535 SCC917533:SCC917535 SLY917533:SLY917535 SVU917533:SVU917535 TFQ917533:TFQ917535 TPM917533:TPM917535 TZI917533:TZI917535 UJE917533:UJE917535 UTA917533:UTA917535 VCW917533:VCW917535 VMS917533:VMS917535 VWO917533:VWO917535 WGK917533:WGK917535 WQG917533:WQG917535 XAC917533:XAC917535 X983069:X983071 NQ983069:NQ983071 XM983069:XM983071 AHI983069:AHI983071 ARE983069:ARE983071 BBA983069:BBA983071 BKW983069:BKW983071 BUS983069:BUS983071 CEO983069:CEO983071 COK983069:COK983071 CYG983069:CYG983071 DIC983069:DIC983071 DRY983069:DRY983071 EBU983069:EBU983071 ELQ983069:ELQ983071 EVM983069:EVM983071 FFI983069:FFI983071 FPE983069:FPE983071 FZA983069:FZA983071 GIW983069:GIW983071 GSS983069:GSS983071 HCO983069:HCO983071 HMK983069:HMK983071 HWG983069:HWG983071 IGC983069:IGC983071 IPY983069:IPY983071 IZU983069:IZU983071 JJQ983069:JJQ983071 JTM983069:JTM983071 KDI983069:KDI983071 KNE983069:KNE983071 KXA983069:KXA983071 LGW983069:LGW983071 LQS983069:LQS983071 MAO983069:MAO983071 MKK983069:MKK983071 MUG983069:MUG983071 NEC983069:NEC983071 NNY983069:NNY983071 NXU983069:NXU983071 OHQ983069:OHQ983071 ORM983069:ORM983071 PBI983069:PBI983071 PLE983069:PLE983071 PVA983069:PVA983071 QEW983069:QEW983071 QOS983069:QOS983071 QYO983069:QYO983071 RIK983069:RIK983071 RSG983069:RSG983071 SCC983069:SCC983071 SLY983069:SLY983071 SVU983069:SVU983071 TFQ983069:TFQ983071 TPM983069:TPM983071 TZI983069:TZI983071 UJE983069:UJE983071 UTA983069:UTA983071 VCW983069:VCW983071 VMS983069:VMS983071 VWO983069:VWO983071 WGK983069:WGK983071 WQG983069:WQG983071 XAC983069:XAC983071 XO24 AHK24 ARG24 BBC24 BKY24 BUU24 CEQ24 COM24 CYI24 DIE24 DSA24 EBW24 ELS24 EVO24 FFK24 FPG24 FZC24 GIY24 GSU24 HCQ24 HMM24 HWI24 IGE24 IQA24 IZW24 JJS24 JTO24 KDK24 KNG24 KXC24 LGY24 LQU24 MAQ24 MKM24 MUI24 NEE24 NOA24 NXW24 OHS24 ORO24 PBK24 PLG24 PVC24 QEY24 QOU24 QYQ24 RIM24 RSI24 SCE24 SMA24 SVW24 TFS24 TPO24 TZK24 UJG24 UTC24 VCY24 VMU24 VWQ24 WGM24 WQI24 XAE24 XAE983069:XAE983070 Z196637:Z196638 NS65565:NS65566 XO65565:XO65566 AHK65565:AHK65566 ARG65565:ARG65566 BBC65565:BBC65566 BKY65565:BKY65566 BUU65565:BUU65566 CEQ65565:CEQ65566 COM65565:COM65566 CYI65565:CYI65566 DIE65565:DIE65566 DSA65565:DSA65566 EBW65565:EBW65566 ELS65565:ELS65566 EVO65565:EVO65566 FFK65565:FFK65566 FPG65565:FPG65566 FZC65565:FZC65566 GIY65565:GIY65566 GSU65565:GSU65566 HCQ65565:HCQ65566 HMM65565:HMM65566 HWI65565:HWI65566 IGE65565:IGE65566 IQA65565:IQA65566 IZW65565:IZW65566 JJS65565:JJS65566 JTO65565:JTO65566 KDK65565:KDK65566 KNG65565:KNG65566 KXC65565:KXC65566 LGY65565:LGY65566 LQU65565:LQU65566 MAQ65565:MAQ65566 MKM65565:MKM65566 MUI65565:MUI65566 NEE65565:NEE65566 NOA65565:NOA65566 NXW65565:NXW65566 OHS65565:OHS65566 ORO65565:ORO65566 PBK65565:PBK65566 PLG65565:PLG65566 PVC65565:PVC65566 QEY65565:QEY65566 QOU65565:QOU65566 QYQ65565:QYQ65566 RIM65565:RIM65566 RSI65565:RSI65566 SCE65565:SCE65566 SMA65565:SMA65566 SVW65565:SVW65566 TFS65565:TFS65566 TPO65565:TPO65566 TZK65565:TZK65566 UJG65565:UJG65566 UTC65565:UTC65566 VCY65565:VCY65566 VMU65565:VMU65566 VWQ65565:VWQ65566 WGM65565:WGM65566 WQI65565:WQI65566 XAE65565:XAE65566 Z262173:Z262174 NS131101:NS131102 XO131101:XO131102 AHK131101:AHK131102 ARG131101:ARG131102 BBC131101:BBC131102 BKY131101:BKY131102 BUU131101:BUU131102 CEQ131101:CEQ131102 COM131101:COM131102 CYI131101:CYI131102 DIE131101:DIE131102 DSA131101:DSA131102 EBW131101:EBW131102 ELS131101:ELS131102 EVO131101:EVO131102 FFK131101:FFK131102 FPG131101:FPG131102 FZC131101:FZC131102 GIY131101:GIY131102 GSU131101:GSU131102 HCQ131101:HCQ131102 HMM131101:HMM131102 HWI131101:HWI131102 IGE131101:IGE131102 IQA131101:IQA131102 IZW131101:IZW131102 JJS131101:JJS131102 JTO131101:JTO131102 KDK131101:KDK131102 KNG131101:KNG131102 KXC131101:KXC131102 LGY131101:LGY131102 LQU131101:LQU131102 MAQ131101:MAQ131102 MKM131101:MKM131102 MUI131101:MUI131102 NEE131101:NEE131102 NOA131101:NOA131102 NXW131101:NXW131102 OHS131101:OHS131102 ORO131101:ORO131102 PBK131101:PBK131102 PLG131101:PLG131102 PVC131101:PVC131102 QEY131101:QEY131102 QOU131101:QOU131102 QYQ131101:QYQ131102 RIM131101:RIM131102 RSI131101:RSI131102 SCE131101:SCE131102 SMA131101:SMA131102 SVW131101:SVW131102 TFS131101:TFS131102 TPO131101:TPO131102 TZK131101:TZK131102 UJG131101:UJG131102 UTC131101:UTC131102 VCY131101:VCY131102 VMU131101:VMU131102 VWQ131101:VWQ131102 WGM131101:WGM131102 WQI131101:WQI131102 XAE131101:XAE131102 Z327709:Z327710 NS196637:NS196638 XO196637:XO196638 AHK196637:AHK196638 ARG196637:ARG196638 BBC196637:BBC196638 BKY196637:BKY196638 BUU196637:BUU196638 CEQ196637:CEQ196638 COM196637:COM196638 CYI196637:CYI196638 DIE196637:DIE196638 DSA196637:DSA196638 EBW196637:EBW196638 ELS196637:ELS196638 EVO196637:EVO196638 FFK196637:FFK196638 FPG196637:FPG196638 FZC196637:FZC196638 GIY196637:GIY196638 GSU196637:GSU196638 HCQ196637:HCQ196638 HMM196637:HMM196638 HWI196637:HWI196638 IGE196637:IGE196638 IQA196637:IQA196638 IZW196637:IZW196638 JJS196637:JJS196638 JTO196637:JTO196638 KDK196637:KDK196638 KNG196637:KNG196638 KXC196637:KXC196638 LGY196637:LGY196638 LQU196637:LQU196638 MAQ196637:MAQ196638 MKM196637:MKM196638 MUI196637:MUI196638 NEE196637:NEE196638 NOA196637:NOA196638 NXW196637:NXW196638 OHS196637:OHS196638 ORO196637:ORO196638 PBK196637:PBK196638 PLG196637:PLG196638 PVC196637:PVC196638 QEY196637:QEY196638 QOU196637:QOU196638 QYQ196637:QYQ196638 RIM196637:RIM196638 RSI196637:RSI196638 SCE196637:SCE196638 SMA196637:SMA196638 SVW196637:SVW196638 TFS196637:TFS196638 TPO196637:TPO196638 TZK196637:TZK196638 UJG196637:UJG196638 UTC196637:UTC196638 VCY196637:VCY196638 VMU196637:VMU196638 VWQ196637:VWQ196638 WGM196637:WGM196638 WQI196637:WQI196638 XAE196637:XAE196638 Z393245:Z393246 NS262173:NS262174 XO262173:XO262174 AHK262173:AHK262174 ARG262173:ARG262174 BBC262173:BBC262174 BKY262173:BKY262174 BUU262173:BUU262174 CEQ262173:CEQ262174 COM262173:COM262174 CYI262173:CYI262174 DIE262173:DIE262174 DSA262173:DSA262174 EBW262173:EBW262174 ELS262173:ELS262174 EVO262173:EVO262174 FFK262173:FFK262174 FPG262173:FPG262174 FZC262173:FZC262174 GIY262173:GIY262174 GSU262173:GSU262174 HCQ262173:HCQ262174 HMM262173:HMM262174 HWI262173:HWI262174 IGE262173:IGE262174 IQA262173:IQA262174 IZW262173:IZW262174 JJS262173:JJS262174 JTO262173:JTO262174 KDK262173:KDK262174 KNG262173:KNG262174 KXC262173:KXC262174 LGY262173:LGY262174 LQU262173:LQU262174 MAQ262173:MAQ262174 MKM262173:MKM262174 MUI262173:MUI262174 NEE262173:NEE262174 NOA262173:NOA262174 NXW262173:NXW262174 OHS262173:OHS262174 ORO262173:ORO262174 PBK262173:PBK262174 PLG262173:PLG262174 PVC262173:PVC262174 QEY262173:QEY262174 QOU262173:QOU262174 QYQ262173:QYQ262174 RIM262173:RIM262174 RSI262173:RSI262174 SCE262173:SCE262174 SMA262173:SMA262174 SVW262173:SVW262174 TFS262173:TFS262174 TPO262173:TPO262174 TZK262173:TZK262174 UJG262173:UJG262174 UTC262173:UTC262174 VCY262173:VCY262174 VMU262173:VMU262174 VWQ262173:VWQ262174 WGM262173:WGM262174 WQI262173:WQI262174 XAE262173:XAE262174 Z458781:Z458782 NS327709:NS327710 XO327709:XO327710 AHK327709:AHK327710 ARG327709:ARG327710 BBC327709:BBC327710 BKY327709:BKY327710 BUU327709:BUU327710 CEQ327709:CEQ327710 COM327709:COM327710 CYI327709:CYI327710 DIE327709:DIE327710 DSA327709:DSA327710 EBW327709:EBW327710 ELS327709:ELS327710 EVO327709:EVO327710 FFK327709:FFK327710 FPG327709:FPG327710 FZC327709:FZC327710 GIY327709:GIY327710 GSU327709:GSU327710 HCQ327709:HCQ327710 HMM327709:HMM327710 HWI327709:HWI327710 IGE327709:IGE327710 IQA327709:IQA327710 IZW327709:IZW327710 JJS327709:JJS327710 JTO327709:JTO327710 KDK327709:KDK327710 KNG327709:KNG327710 KXC327709:KXC327710 LGY327709:LGY327710 LQU327709:LQU327710 MAQ327709:MAQ327710 MKM327709:MKM327710 MUI327709:MUI327710 NEE327709:NEE327710 NOA327709:NOA327710 NXW327709:NXW327710 OHS327709:OHS327710 ORO327709:ORO327710 PBK327709:PBK327710 PLG327709:PLG327710 PVC327709:PVC327710 QEY327709:QEY327710 QOU327709:QOU327710 QYQ327709:QYQ327710 RIM327709:RIM327710 RSI327709:RSI327710 SCE327709:SCE327710 SMA327709:SMA327710 SVW327709:SVW327710 TFS327709:TFS327710 TPO327709:TPO327710 TZK327709:TZK327710 UJG327709:UJG327710 UTC327709:UTC327710 VCY327709:VCY327710 VMU327709:VMU327710 VWQ327709:VWQ327710 WGM327709:WGM327710 WQI327709:WQI327710 XAE327709:XAE327710 Z524317:Z524318 NS393245:NS393246 XO393245:XO393246 AHK393245:AHK393246 ARG393245:ARG393246 BBC393245:BBC393246 BKY393245:BKY393246 BUU393245:BUU393246 CEQ393245:CEQ393246 COM393245:COM393246 CYI393245:CYI393246 DIE393245:DIE393246 DSA393245:DSA393246 EBW393245:EBW393246 ELS393245:ELS393246 EVO393245:EVO393246 FFK393245:FFK393246 FPG393245:FPG393246 FZC393245:FZC393246 GIY393245:GIY393246 GSU393245:GSU393246 HCQ393245:HCQ393246 HMM393245:HMM393246 HWI393245:HWI393246 IGE393245:IGE393246 IQA393245:IQA393246 IZW393245:IZW393246 JJS393245:JJS393246 JTO393245:JTO393246 KDK393245:KDK393246 KNG393245:KNG393246 KXC393245:KXC393246 LGY393245:LGY393246 LQU393245:LQU393246 MAQ393245:MAQ393246 MKM393245:MKM393246 MUI393245:MUI393246 NEE393245:NEE393246 NOA393245:NOA393246 NXW393245:NXW393246 OHS393245:OHS393246 ORO393245:ORO393246 PBK393245:PBK393246 PLG393245:PLG393246 PVC393245:PVC393246 QEY393245:QEY393246 QOU393245:QOU393246 QYQ393245:QYQ393246 RIM393245:RIM393246 RSI393245:RSI393246 SCE393245:SCE393246 SMA393245:SMA393246 SVW393245:SVW393246 TFS393245:TFS393246 TPO393245:TPO393246 TZK393245:TZK393246 UJG393245:UJG393246 UTC393245:UTC393246 VCY393245:VCY393246 VMU393245:VMU393246 VWQ393245:VWQ393246 WGM393245:WGM393246 WQI393245:WQI393246 XAE393245:XAE393246 Z589853:Z589854 NS458781:NS458782 XO458781:XO458782 AHK458781:AHK458782 ARG458781:ARG458782 BBC458781:BBC458782 BKY458781:BKY458782 BUU458781:BUU458782 CEQ458781:CEQ458782 COM458781:COM458782 CYI458781:CYI458782 DIE458781:DIE458782 DSA458781:DSA458782 EBW458781:EBW458782 ELS458781:ELS458782 EVO458781:EVO458782 FFK458781:FFK458782 FPG458781:FPG458782 FZC458781:FZC458782 GIY458781:GIY458782 GSU458781:GSU458782 HCQ458781:HCQ458782 HMM458781:HMM458782 HWI458781:HWI458782 IGE458781:IGE458782 IQA458781:IQA458782 IZW458781:IZW458782 JJS458781:JJS458782 JTO458781:JTO458782 KDK458781:KDK458782 KNG458781:KNG458782 KXC458781:KXC458782 LGY458781:LGY458782 LQU458781:LQU458782 MAQ458781:MAQ458782 MKM458781:MKM458782 MUI458781:MUI458782 NEE458781:NEE458782 NOA458781:NOA458782 NXW458781:NXW458782 OHS458781:OHS458782 ORO458781:ORO458782 PBK458781:PBK458782 PLG458781:PLG458782 PVC458781:PVC458782 QEY458781:QEY458782 QOU458781:QOU458782 QYQ458781:QYQ458782 RIM458781:RIM458782 RSI458781:RSI458782 SCE458781:SCE458782 SMA458781:SMA458782 SVW458781:SVW458782 TFS458781:TFS458782 TPO458781:TPO458782 TZK458781:TZK458782 UJG458781:UJG458782 UTC458781:UTC458782 VCY458781:VCY458782 VMU458781:VMU458782 VWQ458781:VWQ458782 WGM458781:WGM458782 WQI458781:WQI458782 XAE458781:XAE458782 Z655389:Z655390 NS524317:NS524318 XO524317:XO524318 AHK524317:AHK524318 ARG524317:ARG524318 BBC524317:BBC524318 BKY524317:BKY524318 BUU524317:BUU524318 CEQ524317:CEQ524318 COM524317:COM524318 CYI524317:CYI524318 DIE524317:DIE524318 DSA524317:DSA524318 EBW524317:EBW524318 ELS524317:ELS524318 EVO524317:EVO524318 FFK524317:FFK524318 FPG524317:FPG524318 FZC524317:FZC524318 GIY524317:GIY524318 GSU524317:GSU524318 HCQ524317:HCQ524318 HMM524317:HMM524318 HWI524317:HWI524318 IGE524317:IGE524318 IQA524317:IQA524318 IZW524317:IZW524318 JJS524317:JJS524318 JTO524317:JTO524318 KDK524317:KDK524318 KNG524317:KNG524318 KXC524317:KXC524318 LGY524317:LGY524318 LQU524317:LQU524318 MAQ524317:MAQ524318 MKM524317:MKM524318 MUI524317:MUI524318 NEE524317:NEE524318 NOA524317:NOA524318 NXW524317:NXW524318 OHS524317:OHS524318 ORO524317:ORO524318 PBK524317:PBK524318 PLG524317:PLG524318 PVC524317:PVC524318 QEY524317:QEY524318 QOU524317:QOU524318 QYQ524317:QYQ524318 RIM524317:RIM524318 RSI524317:RSI524318 SCE524317:SCE524318 SMA524317:SMA524318 SVW524317:SVW524318 TFS524317:TFS524318 TPO524317:TPO524318 TZK524317:TZK524318 UJG524317:UJG524318 UTC524317:UTC524318 VCY524317:VCY524318 VMU524317:VMU524318 VWQ524317:VWQ524318 WGM524317:WGM524318 WQI524317:WQI524318 XAE524317:XAE524318 Z720925:Z720926 NS589853:NS589854 XO589853:XO589854 AHK589853:AHK589854 ARG589853:ARG589854 BBC589853:BBC589854 BKY589853:BKY589854 BUU589853:BUU589854 CEQ589853:CEQ589854 COM589853:COM589854 CYI589853:CYI589854 DIE589853:DIE589854 DSA589853:DSA589854 EBW589853:EBW589854 ELS589853:ELS589854 EVO589853:EVO589854 FFK589853:FFK589854 FPG589853:FPG589854 FZC589853:FZC589854 GIY589853:GIY589854 GSU589853:GSU589854 HCQ589853:HCQ589854 HMM589853:HMM589854 HWI589853:HWI589854 IGE589853:IGE589854 IQA589853:IQA589854 IZW589853:IZW589854 JJS589853:JJS589854 JTO589853:JTO589854 KDK589853:KDK589854 KNG589853:KNG589854 KXC589853:KXC589854 LGY589853:LGY589854 LQU589853:LQU589854 MAQ589853:MAQ589854 MKM589853:MKM589854 MUI589853:MUI589854 NEE589853:NEE589854 NOA589853:NOA589854 NXW589853:NXW589854 OHS589853:OHS589854 ORO589853:ORO589854 PBK589853:PBK589854 PLG589853:PLG589854 PVC589853:PVC589854 QEY589853:QEY589854 QOU589853:QOU589854 QYQ589853:QYQ589854 RIM589853:RIM589854 RSI589853:RSI589854 SCE589853:SCE589854 SMA589853:SMA589854 SVW589853:SVW589854 TFS589853:TFS589854 TPO589853:TPO589854 TZK589853:TZK589854 UJG589853:UJG589854 UTC589853:UTC589854 VCY589853:VCY589854 VMU589853:VMU589854 VWQ589853:VWQ589854 WGM589853:WGM589854 WQI589853:WQI589854 XAE589853:XAE589854 Z786461:Z786462 NS655389:NS655390 XO655389:XO655390 AHK655389:AHK655390 ARG655389:ARG655390 BBC655389:BBC655390 BKY655389:BKY655390 BUU655389:BUU655390 CEQ655389:CEQ655390 COM655389:COM655390 CYI655389:CYI655390 DIE655389:DIE655390 DSA655389:DSA655390 EBW655389:EBW655390 ELS655389:ELS655390 EVO655389:EVO655390 FFK655389:FFK655390 FPG655389:FPG655390 FZC655389:FZC655390 GIY655389:GIY655390 GSU655389:GSU655390 HCQ655389:HCQ655390 HMM655389:HMM655390 HWI655389:HWI655390 IGE655389:IGE655390 IQA655389:IQA655390 IZW655389:IZW655390 JJS655389:JJS655390 JTO655389:JTO655390 KDK655389:KDK655390 KNG655389:KNG655390 KXC655389:KXC655390 LGY655389:LGY655390 LQU655389:LQU655390 MAQ655389:MAQ655390 MKM655389:MKM655390 MUI655389:MUI655390 NEE655389:NEE655390 NOA655389:NOA655390 NXW655389:NXW655390 OHS655389:OHS655390 ORO655389:ORO655390 PBK655389:PBK655390 PLG655389:PLG655390 PVC655389:PVC655390 QEY655389:QEY655390 QOU655389:QOU655390 QYQ655389:QYQ655390 RIM655389:RIM655390 RSI655389:RSI655390 SCE655389:SCE655390 SMA655389:SMA655390 SVW655389:SVW655390 TFS655389:TFS655390 TPO655389:TPO655390 TZK655389:TZK655390 UJG655389:UJG655390 UTC655389:UTC655390 VCY655389:VCY655390 VMU655389:VMU655390 VWQ655389:VWQ655390 WGM655389:WGM655390 WQI655389:WQI655390 XAE655389:XAE655390 Z851997:Z851998 NS720925:NS720926 XO720925:XO720926 AHK720925:AHK720926 ARG720925:ARG720926 BBC720925:BBC720926 BKY720925:BKY720926 BUU720925:BUU720926 CEQ720925:CEQ720926 COM720925:COM720926 CYI720925:CYI720926 DIE720925:DIE720926 DSA720925:DSA720926 EBW720925:EBW720926 ELS720925:ELS720926 EVO720925:EVO720926 FFK720925:FFK720926 FPG720925:FPG720926 FZC720925:FZC720926 GIY720925:GIY720926 GSU720925:GSU720926 HCQ720925:HCQ720926 HMM720925:HMM720926 HWI720925:HWI720926 IGE720925:IGE720926 IQA720925:IQA720926 IZW720925:IZW720926 JJS720925:JJS720926 JTO720925:JTO720926 KDK720925:KDK720926 KNG720925:KNG720926 KXC720925:KXC720926 LGY720925:LGY720926 LQU720925:LQU720926 MAQ720925:MAQ720926 MKM720925:MKM720926 MUI720925:MUI720926 NEE720925:NEE720926 NOA720925:NOA720926 NXW720925:NXW720926 OHS720925:OHS720926 ORO720925:ORO720926 PBK720925:PBK720926 PLG720925:PLG720926 PVC720925:PVC720926 QEY720925:QEY720926 QOU720925:QOU720926 QYQ720925:QYQ720926 RIM720925:RIM720926 RSI720925:RSI720926 SCE720925:SCE720926 SMA720925:SMA720926 SVW720925:SVW720926 TFS720925:TFS720926 TPO720925:TPO720926 TZK720925:TZK720926 UJG720925:UJG720926 UTC720925:UTC720926 VCY720925:VCY720926 VMU720925:VMU720926 VWQ720925:VWQ720926 WGM720925:WGM720926 WQI720925:WQI720926 XAE720925:XAE720926 Z917533:Z917534 NS786461:NS786462 XO786461:XO786462 AHK786461:AHK786462 ARG786461:ARG786462 BBC786461:BBC786462 BKY786461:BKY786462 BUU786461:BUU786462 CEQ786461:CEQ786462 COM786461:COM786462 CYI786461:CYI786462 DIE786461:DIE786462 DSA786461:DSA786462 EBW786461:EBW786462 ELS786461:ELS786462 EVO786461:EVO786462 FFK786461:FFK786462 FPG786461:FPG786462 FZC786461:FZC786462 GIY786461:GIY786462 GSU786461:GSU786462 HCQ786461:HCQ786462 HMM786461:HMM786462 HWI786461:HWI786462 IGE786461:IGE786462 IQA786461:IQA786462 IZW786461:IZW786462 JJS786461:JJS786462 JTO786461:JTO786462 KDK786461:KDK786462 KNG786461:KNG786462 KXC786461:KXC786462 LGY786461:LGY786462 LQU786461:LQU786462 MAQ786461:MAQ786462 MKM786461:MKM786462 MUI786461:MUI786462 NEE786461:NEE786462 NOA786461:NOA786462 NXW786461:NXW786462 OHS786461:OHS786462 ORO786461:ORO786462 PBK786461:PBK786462 PLG786461:PLG786462 PVC786461:PVC786462 QEY786461:QEY786462 QOU786461:QOU786462 QYQ786461:QYQ786462 RIM786461:RIM786462 RSI786461:RSI786462 SCE786461:SCE786462 SMA786461:SMA786462 SVW786461:SVW786462 TFS786461:TFS786462 TPO786461:TPO786462 TZK786461:TZK786462 UJG786461:UJG786462 UTC786461:UTC786462 VCY786461:VCY786462 VMU786461:VMU786462 VWQ786461:VWQ786462 WGM786461:WGM786462 WQI786461:WQI786462 XAE786461:XAE786462 Z983069:Z983070 NS851997:NS851998 XO851997:XO851998 AHK851997:AHK851998 ARG851997:ARG851998 BBC851997:BBC851998 BKY851997:BKY851998 BUU851997:BUU851998 CEQ851997:CEQ851998 COM851997:COM851998 CYI851997:CYI851998 DIE851997:DIE851998 DSA851997:DSA851998 EBW851997:EBW851998 ELS851997:ELS851998 EVO851997:EVO851998 FFK851997:FFK851998 FPG851997:FPG851998 FZC851997:FZC851998 GIY851997:GIY851998 GSU851997:GSU851998 HCQ851997:HCQ851998 HMM851997:HMM851998 HWI851997:HWI851998 IGE851997:IGE851998 IQA851997:IQA851998 IZW851997:IZW851998 JJS851997:JJS851998 JTO851997:JTO851998 KDK851997:KDK851998 KNG851997:KNG851998 KXC851997:KXC851998 LGY851997:LGY851998 LQU851997:LQU851998 MAQ851997:MAQ851998 MKM851997:MKM851998 MUI851997:MUI851998 NEE851997:NEE851998 NOA851997:NOA851998 NXW851997:NXW851998 OHS851997:OHS851998 ORO851997:ORO851998 PBK851997:PBK851998 PLG851997:PLG851998 PVC851997:PVC851998 QEY851997:QEY851998 QOU851997:QOU851998 QYQ851997:QYQ851998 RIM851997:RIM851998 RSI851997:RSI851998 SCE851997:SCE851998 SMA851997:SMA851998 SVW851997:SVW851998 TFS851997:TFS851998 TPO851997:TPO851998 TZK851997:TZK851998 UJG851997:UJG851998 UTC851997:UTC851998 VCY851997:VCY851998 VMU851997:VMU851998 VWQ851997:VWQ851998 WGM851997:WGM851998 WQI851997:WQI851998 XAE851997:XAE851998 Z24 NS917533:NS917534 XO917533:XO917534 AHK917533:AHK917534 ARG917533:ARG917534 BBC917533:BBC917534 BKY917533:BKY917534 BUU917533:BUU917534 CEQ917533:CEQ917534 COM917533:COM917534 CYI917533:CYI917534 DIE917533:DIE917534 DSA917533:DSA917534 EBW917533:EBW917534 ELS917533:ELS917534 EVO917533:EVO917534 FFK917533:FFK917534 FPG917533:FPG917534 FZC917533:FZC917534 GIY917533:GIY917534 GSU917533:GSU917534 HCQ917533:HCQ917534 HMM917533:HMM917534 HWI917533:HWI917534 IGE917533:IGE917534 IQA917533:IQA917534 IZW917533:IZW917534 JJS917533:JJS917534 JTO917533:JTO917534 KDK917533:KDK917534 KNG917533:KNG917534 KXC917533:KXC917534 LGY917533:LGY917534 LQU917533:LQU917534 MAQ917533:MAQ917534 MKM917533:MKM917534 MUI917533:MUI917534 NEE917533:NEE917534 NOA917533:NOA917534 NXW917533:NXW917534 OHS917533:OHS917534 ORO917533:ORO917534 PBK917533:PBK917534 PLG917533:PLG917534 PVC917533:PVC917534 QEY917533:QEY917534 QOU917533:QOU917534 QYQ917533:QYQ917534 RIM917533:RIM917534 RSI917533:RSI917534 SCE917533:SCE917534 SMA917533:SMA917534 SVW917533:SVW917534 TFS917533:TFS917534 TPO917533:TPO917534 TZK917533:TZK917534 UJG917533:UJG917534 UTC917533:UTC917534 VCY917533:VCY917534 VMU917533:VMU917534 VWQ917533:VWQ917534 WGM917533:WGM917534 WQI917533:WQI917534 XAE917533:XAE917534 Z65565:Z65566 NS983069:NS983070 XO983069:XO983070 AHK983069:AHK983070 ARG983069:ARG983070 BBC983069:BBC983070 BKY983069:BKY983070 BUU983069:BUU983070 CEQ983069:CEQ983070 COM983069:COM983070 CYI983069:CYI983070 DIE983069:DIE983070 DSA983069:DSA983070 EBW983069:EBW983070 ELS983069:ELS983070 EVO983069:EVO983070 FFK983069:FFK983070 FPG983069:FPG983070 FZC983069:FZC983070 GIY983069:GIY983070 GSU983069:GSU983070 HCQ983069:HCQ983070 HMM983069:HMM983070 HWI983069:HWI983070 IGE983069:IGE983070 IQA983069:IQA983070 IZW983069:IZW983070 JJS983069:JJS983070 JTO983069:JTO983070 KDK983069:KDK983070 KNG983069:KNG983070 KXC983069:KXC983070 LGY983069:LGY983070 LQU983069:LQU983070 MAQ983069:MAQ983070 MKM983069:MKM983070 MUI983069:MUI983070 NEE983069:NEE983070 NOA983069:NOA983070 NXW983069:NXW983070 OHS983069:OHS983070 ORO983069:ORO983070 PBK983069:PBK983070 PLG983069:PLG983070 PVC983069:PVC983070 QEY983069:QEY983070 QOU983069:QOU983070 QYQ983069:QYQ983070 RIM983069:RIM983070 RSI983069:RSI983070 SCE983069:SCE983070 SMA983069:SMA983070 SVW983069:SVW983070 TFS983069:TFS983070 TPO983069:TPO983070 TZK983069:TZK983070 UJG983069:UJG983070 UTC983069:UTC983070 VCY983069:VCY983070 VMU983069:VMU983070 VWQ983069:VWQ983070 WGM983069:WGM983070 WQI983069:WQI983070 Z29 WQG24:WQG25 WGK24:WGK25 VWO24:VWO25 VMS24:VMS25 VCW24:VCW25 UTA24:UTA25 UJE24:UJE25 TZI24:TZI25 TPM24:TPM25 TFQ24:TFQ25 SVU24:SVU25 SLY24:SLY25 SCC24:SCC25 RSG24:RSG25 RIK24:RIK25 QYO24:QYO25 QOS24:QOS25 QEW24:QEW25 PVA24:PVA25 PLE24:PLE25 PBI24:PBI25 ORM24:ORM25 OHQ24:OHQ25 NXU24:NXU25 NNY24:NNY25 NEC24:NEC25 MUG24:MUG25 MKK24:MKK25 MAO24:MAO25 LQS24:LQS25 LGW24:LGW25 KXA24:KXA25 KNE24:KNE25 KDI24:KDI25 JTM24:JTM25 JJQ24:JJQ25 IZU24:IZU25 IPY24:IPY25 IGC24:IGC25 HWG24:HWG25 HMK24:HMK25 HCO24:HCO25 GSS24:GSS25 GIW24:GIW25 FZA24:FZA25 FPE24:FPE25 FFI24:FFI25 EVM24:EVM25 ELQ24:ELQ25 EBU24:EBU25 DRY24:DRY25 DIC24:DIC25 CYG24:CYG25 COK24:COK25 CEO24:CEO25 BUS24:BUS25 BKW24:BKW25 BBA24:BBA25 ARE24:ARE25 AHI24:AHI25 XM24:XM25 NQ24:NQ25 X24:X25 XAC24:XAC25 VNB29 VWX29 WGT29 WQP29 XAL29 NZ29 XV29 AHR29 ARN29 BBJ29 BLF29 BVB29 CEX29 COT29 CYP29 DIL29 DSH29 ECD29 ELZ29 EVV29 FFR29 FPN29 FZJ29 GJF29 GTB29 HCX29 HMT29 HWP29 IGL29 IQH29 JAD29 JJZ29 JTV29 KDR29 KNN29 KXJ29 LHF29 LRB29 MAX29 MKT29 MUP29 NEL29 NOH29 NYD29 OHZ29 ORV29 PBR29 PLN29 PVJ29 QFF29 QPB29 QYX29 RIT29 RSP29 SCL29 SMH29 SWD29 TFZ29 TPV29 TZR29 UJN29 UTJ29 VDF29 Z34 XAJ29:XAJ30 WQN29:WQN30 WGR29:WGR30 VWV29:VWV30 VMZ29:VMZ30 VDD29:VDD30 UTH29:UTH30 UJL29:UJL30 TZP29:TZP30 TPT29:TPT30 TFX29:TFX30 SWB29:SWB30 SMF29:SMF30 SCJ29:SCJ30 RSN29:RSN30 RIR29:RIR30 QYV29:QYV30 QOZ29:QOZ30 QFD29:QFD30 PVH29:PVH30 PLL29:PLL30 PBP29:PBP30 ORT29:ORT30 OHX29:OHX30 NYB29:NYB30 NOF29:NOF30 NEJ29:NEJ30 MUN29:MUN30 MKR29:MKR30 MAV29:MAV30 LQZ29:LQZ30 LHD29:LHD30 KXH29:KXH30 KNL29:KNL30 KDP29:KDP30 JTT29:JTT30 JJX29:JJX30 JAB29:JAB30 IQF29:IQF30 IGJ29:IGJ30 HWN29:HWN30 HMR29:HMR30 HCV29:HCV30 GSZ29:GSZ30 GJD29:GJD30 FZH29:FZH30 FPL29:FPL30 FFP29:FFP30 EVT29:EVT30 ELX29:ELX30 ECB29:ECB30 DSF29:DSF30 DIJ29:DIJ30 CYN29:CYN30 COR29:COR30 CEV29:CEV30 BUZ29:BUZ30 BLD29:BLD30 BBH29:BBH30 ARL29:ARL30 AHP29:AHP30 XT29:XT30 NX29:NX30 X29:X30 VNB34 VWX34 WGT34 WQP34 XAL34 NZ34 XV34 AHR34 ARN34 BBJ34 BLF34 BVB34 CEX34 COT34 CYP34 DIL34 DSH34 ECD34 ELZ34 EVV34 FFR34 FPN34 FZJ34 GJF34 GTB34 HCX34 HMT34 HWP34 IGL34 IQH34 JAD34 JJZ34 JTV34 KDR34 KNN34 KXJ34 LHF34 LRB34 MAX34 MKT34 MUP34 NEL34 NOH34 NYD34 OHZ34 ORV34 PBR34 PLN34 PVJ34 QFF34 QPB34 QYX34 RIT34 RSP34 SCL34 SMH34 SWD34 TFZ34 TPV34 TZR34 UJN34 UTJ34 VDF34 X34:X35 XAJ34:XAJ35 WQN34:WQN35 WGR34:WGR35 VWV34:VWV35 VMZ34:VMZ35 VDD34:VDD35 UTH34:UTH35 UJL34:UJL35 TZP34:TZP35 TPT34:TPT35 TFX34:TFX35 SWB34:SWB35 SMF34:SMF35 SCJ34:SCJ35 RSN34:RSN35 RIR34:RIR35 QYV34:QYV35 QOZ34:QOZ35 QFD34:QFD35 PVH34:PVH35 PLL34:PLL35 PBP34:PBP35 ORT34:ORT35 OHX34:OHX35 NYB34:NYB35 NOF34:NOF35 NEJ34:NEJ35 MUN34:MUN35 MKR34:MKR35 MAV34:MAV35 LQZ34:LQZ35 LHD34:LHD35 KXH34:KXH35 KNL34:KNL35 KDP34:KDP35 JTT34:JTT35 JJX34:JJX35 JAB34:JAB35 IQF34:IQF35 IGJ34:IGJ35 HWN34:HWN35 HMR34:HMR35 HCV34:HCV35 GSZ34:GSZ35 GJD34:GJD35 FZH34:FZH35 FPL34:FPL35 FFP34:FFP35 EVT34:EVT35 ELX34:ELX35 ECB34:ECB35 DSF34:DSF35 DIJ34:DIJ35 CYN34:CYN35 COR34:COR35 CEV34:CEV35 BUZ34:BUZ35 BLD34:BLD35 BBH34:BBH35 ARL34:ARL35 AHP34:AHP35 XT34:XT35 NX34:NX35 Z131101:Z131102 AJ65565:AJ65567 AJ131101:AJ131103 AJ196637:AJ196639 AJ262173:AJ262175 AJ327709:AJ327711 AJ393245:AJ393247 AJ458781:AJ458783 AJ524317:AJ524319 AJ589853:AJ589855 AJ655389:AJ655391 AJ720925:AJ720927 AJ786461:AJ786463 AJ851997:AJ851999 AJ917533:AJ917535 AJ983069:AJ983071 AL262173:AL262174 AL327709:AL327710 AL393245:AL393246 AL458781:AL458782 AL524317:AL524318 AL589853:AL589854 AL655389:AL655390 AL720925:AL720926 AL786461:AL786462 AL851997:AL851998 AL917533:AL917534 AL983069:AL983070 AL29 AL65565:AL65566 AL24 AL131101:AL131102 AL34 AJ29:AJ30 AJ24:AJ25 AJ34:AJ35 AL196637:AL196638 AV65565:AV65567 AV131101:AV131103 AV196637:AV196639 AV262173:AV262175 AV327709:AV327711 AV393245:AV393247 AV458781:AV458783 AV524317:AV524319 AV589853:AV589855 AV655389:AV655391 AV720925:AV720927 AV786461:AV786463 AV851997:AV851999 AV917533:AV917535 AV983069:AV983071 AX262173:AX262174 AX327709:AX327710 AX393245:AX393246 AX458781:AX458782 AX524317:AX524318 AX589853:AX589854 AX655389:AX655390 AX720925:AX720926 AX786461:AX786462 AX851997:AX851998 AX917533:AX917534 AX983069:AX983070 AX29 AX65565:AX65566 AX24 AX131101:AX131102 AV29:AV30 AV24:AV25 AX34 AV34:AV35 AX196637:AX196638 BH65565:BH65567 BH131101:BH131103 BH196637:BH196639 BH262173:BH262175 BH327709:BH327711 BH393245:BH393247 BH458781:BH458783 BH524317:BH524319 BH589853:BH589855 BH655389:BH655391 BH720925:BH720927 BH786461:BH786463 BH851997:BH851999 BH917533:BH917535 BH983069:BH983071 BJ262173:BJ262174 BJ327709:BJ327710 BJ393245:BJ393246 BJ458781:BJ458782 BJ524317:BJ524318 BJ589853:BJ589854 BJ655389:BJ655390 BJ720925:BJ720926 BJ786461:BJ786462 BJ851997:BJ851998 BJ917533:BJ917534 BJ983069:BJ983070 BJ29 BJ65565:BJ65566 BJ24 BJ131101:BJ131102 BH29:BH30 BH24:BH25 BJ34 BH34:BH35 BJ196637:BJ196638 BT65565:BT65567 BT131101:BT131103 BT196637:BT196639 BT262173:BT262175 BT327709:BT327711 BT393245:BT393247 BT458781:BT458783 BT524317:BT524319 BT589853:BT589855 BT655389:BT655391 BT720925:BT720927 BT786461:BT786463 BT851997:BT851999 BT917533:BT917535 BT983069:BT983071 BV262173:BV262174 BV327709:BV327710 BV393245:BV393246 BV458781:BV458782 BV524317:BV524318 BV589853:BV589854 BV655389:BV655390 BV720925:BV720926 BV786461:BV786462 BV851997:BV851998 BV917533:BV917534 BV983069:BV983070 BV29 BV65565:BV65566 BV24 BV131101:BV131102 BT29:BT30 BT24:BT25 BV34 BT34:BT35 BV196637:BV196638 CF65565:CF65567 CF131101:CF131103 CF196637:CF196639 CF262173:CF262175 CF327709:CF327711 CF393245:CF393247 CF458781:CF458783 CF524317:CF524319 CF589853:CF589855 CF655389:CF655391 CF720925:CF720927 CF786461:CF786463 CF851997:CF851999 CF917533:CF917535 CF983069:CF983071 CH262173:CH262174 CH327709:CH327710 CH393245:CH393246 CH458781:CH458782 CH524317:CH524318 CH589853:CH589854 CH655389:CH655390 CH720925:CH720926 CH786461:CH786462 CH851997:CH851998 CH917533:CH917534 CH983069:CH983070 CH29 CH65565:CH65566 CH24 CH131101:CH131102 CF29:CF30 CF24:CF25 CH34 CF34:CF35 CH196637:CH196638 CR65565:CR65567 CR131101:CR131103 CR196637:CR196639 CR262173:CR262175 CR327709:CR327711 CR393245:CR393247 CR458781:CR458783 CR524317:CR524319 CR589853:CR589855 CR655389:CR655391 CR720925:CR720927 CR786461:CR786463 CR851997:CR851999 CR917533:CR917535 CR983069:CR983071 CT262173:CT262174 CT327709:CT327710 CT393245:CT393246 CT458781:CT458782 CT524317:CT524318 CT589853:CT589854 CT655389:CT655390 CT720925:CT720926 CT786461:CT786462 CT851997:CT851998 CT917533:CT917534 CT983069:CT983070 CT29 CT65565:CT65566 CT24 CT131101:CT131102 CR29:CR30 CR24:CR25 CT34 CR34:CR35 CT196637:CT196638 DD65565:DD65567 DD131101:DD131103 DD196637:DD196639 DD262173:DD262175 DD327709:DD327711 DD393245:DD393247 DD458781:DD458783 DD524317:DD524319 DD589853:DD589855 DD655389:DD655391 DD720925:DD720927 DD786461:DD786463 DD851997:DD851999 DD917533:DD917535 DD983069:DD983071 DF262173:DF262174 DF327709:DF327710 DF393245:DF393246 DF458781:DF458782 DF524317:DF524318 DF589853:DF589854 DF655389:DF655390 DF720925:DF720926 DF786461:DF786462 DF851997:DF851998 DF917533:DF917534 DF983069:DF983070 DF29 DF65565:DF65566 DF24 DF131101:DF131102 DD29:DD30 DD24:DD25 DF34 DD34:DD35 DF196637:DF196638 DP65565:DP65567 DP131101:DP131103 DP196637:DP196639 DP262173:DP262175 DP327709:DP327711 DP393245:DP393247 DP458781:DP458783 DP524317:DP524319 DP589853:DP589855 DP655389:DP655391 DP720925:DP720927 DP786461:DP786463 DP851997:DP851999 DP917533:DP917535 DP983069:DP983071 DR262173:DR262174 DR327709:DR327710 DR393245:DR393246 DR458781:DR458782 DR524317:DR524318 DR589853:DR589854 DR655389:DR655390 DR720925:DR720926 DR786461:DR786462 DR851997:DR851998 DR917533:DR917534 DR983069:DR983070 DR29 DR65565:DR65566 DR24 DR131101:DR131102 DP29:DP30 DP24:DP25 DR34 DP34:DP35 DR196637:DR196638 EB65565:EB65567 EB131101:EB131103 EB196637:EB196639 EB262173:EB262175 EB327709:EB327711 EB393245:EB393247 EB458781:EB458783 EB524317:EB524319 EB589853:EB589855 EB655389:EB655391 EB720925:EB720927 EB786461:EB786463 EB851997:EB851999 EB917533:EB917535 EB983069:EB983071 ED196637:ED196638 ED262173:ED262174 ED327709:ED327710 ED393245:ED393246 ED458781:ED458782 ED524317:ED524318 ED589853:ED589854 ED655389:ED655390 ED720925:ED720926 ED786461:ED786462 ED851997:ED851998 ED917533:ED917534 ED983069:ED983070 ED29 ED65565:ED65566 ED24 EB29:EB30 EB24:EB25 ED131101:ED131102 ED34 EB34:EB35"/>
    <dataValidation type="textLength" operator="lessThanOrEqual" allowBlank="1" showInputMessage="1" showErrorMessage="1" errorTitle="Ошибка" error="Допускается ввод не более 900 символов!" prompt="Укажите поставщика" sqref="WZR983070 M65566 NF65566 XB65566 AGX65566 AQT65566 BAP65566 BKL65566 BUH65566 CED65566 CNZ65566 CXV65566 DHR65566 DRN65566 EBJ65566 ELF65566 EVB65566 FEX65566 FOT65566 FYP65566 GIL65566 GSH65566 HCD65566 HLZ65566 HVV65566 IFR65566 IPN65566 IZJ65566 JJF65566 JTB65566 KCX65566 KMT65566 KWP65566 LGL65566 LQH65566 MAD65566 MJZ65566 MTV65566 NDR65566 NNN65566 NXJ65566 OHF65566 ORB65566 PAX65566 PKT65566 PUP65566 QEL65566 QOH65566 QYD65566 RHZ65566 RRV65566 SBR65566 SLN65566 SVJ65566 TFF65566 TPB65566 TYX65566 UIT65566 USP65566 VCL65566 VMH65566 VWD65566 WFZ65566 WPV65566 WZR65566 M131102 NF131102 XB131102 AGX131102 AQT131102 BAP131102 BKL131102 BUH131102 CED131102 CNZ131102 CXV131102 DHR131102 DRN131102 EBJ131102 ELF131102 EVB131102 FEX131102 FOT131102 FYP131102 GIL131102 GSH131102 HCD131102 HLZ131102 HVV131102 IFR131102 IPN131102 IZJ131102 JJF131102 JTB131102 KCX131102 KMT131102 KWP131102 LGL131102 LQH131102 MAD131102 MJZ131102 MTV131102 NDR131102 NNN131102 NXJ131102 OHF131102 ORB131102 PAX131102 PKT131102 PUP131102 QEL131102 QOH131102 QYD131102 RHZ131102 RRV131102 SBR131102 SLN131102 SVJ131102 TFF131102 TPB131102 TYX131102 UIT131102 USP131102 VCL131102 VMH131102 VWD131102 WFZ131102 WPV131102 WZR131102 M196638 NF196638 XB196638 AGX196638 AQT196638 BAP196638 BKL196638 BUH196638 CED196638 CNZ196638 CXV196638 DHR196638 DRN196638 EBJ196638 ELF196638 EVB196638 FEX196638 FOT196638 FYP196638 GIL196638 GSH196638 HCD196638 HLZ196638 HVV196638 IFR196638 IPN196638 IZJ196638 JJF196638 JTB196638 KCX196638 KMT196638 KWP196638 LGL196638 LQH196638 MAD196638 MJZ196638 MTV196638 NDR196638 NNN196638 NXJ196638 OHF196638 ORB196638 PAX196638 PKT196638 PUP196638 QEL196638 QOH196638 QYD196638 RHZ196638 RRV196638 SBR196638 SLN196638 SVJ196638 TFF196638 TPB196638 TYX196638 UIT196638 USP196638 VCL196638 VMH196638 VWD196638 WFZ196638 WPV196638 WZR196638 M262174 NF262174 XB262174 AGX262174 AQT262174 BAP262174 BKL262174 BUH262174 CED262174 CNZ262174 CXV262174 DHR262174 DRN262174 EBJ262174 ELF262174 EVB262174 FEX262174 FOT262174 FYP262174 GIL262174 GSH262174 HCD262174 HLZ262174 HVV262174 IFR262174 IPN262174 IZJ262174 JJF262174 JTB262174 KCX262174 KMT262174 KWP262174 LGL262174 LQH262174 MAD262174 MJZ262174 MTV262174 NDR262174 NNN262174 NXJ262174 OHF262174 ORB262174 PAX262174 PKT262174 PUP262174 QEL262174 QOH262174 QYD262174 RHZ262174 RRV262174 SBR262174 SLN262174 SVJ262174 TFF262174 TPB262174 TYX262174 UIT262174 USP262174 VCL262174 VMH262174 VWD262174 WFZ262174 WPV262174 WZR262174 M327710 NF327710 XB327710 AGX327710 AQT327710 BAP327710 BKL327710 BUH327710 CED327710 CNZ327710 CXV327710 DHR327710 DRN327710 EBJ327710 ELF327710 EVB327710 FEX327710 FOT327710 FYP327710 GIL327710 GSH327710 HCD327710 HLZ327710 HVV327710 IFR327710 IPN327710 IZJ327710 JJF327710 JTB327710 KCX327710 KMT327710 KWP327710 LGL327710 LQH327710 MAD327710 MJZ327710 MTV327710 NDR327710 NNN327710 NXJ327710 OHF327710 ORB327710 PAX327710 PKT327710 PUP327710 QEL327710 QOH327710 QYD327710 RHZ327710 RRV327710 SBR327710 SLN327710 SVJ327710 TFF327710 TPB327710 TYX327710 UIT327710 USP327710 VCL327710 VMH327710 VWD327710 WFZ327710 WPV327710 WZR327710 M393246 NF393246 XB393246 AGX393246 AQT393246 BAP393246 BKL393246 BUH393246 CED393246 CNZ393246 CXV393246 DHR393246 DRN393246 EBJ393246 ELF393246 EVB393246 FEX393246 FOT393246 FYP393246 GIL393246 GSH393246 HCD393246 HLZ393246 HVV393246 IFR393246 IPN393246 IZJ393246 JJF393246 JTB393246 KCX393246 KMT393246 KWP393246 LGL393246 LQH393246 MAD393246 MJZ393246 MTV393246 NDR393246 NNN393246 NXJ393246 OHF393246 ORB393246 PAX393246 PKT393246 PUP393246 QEL393246 QOH393246 QYD393246 RHZ393246 RRV393246 SBR393246 SLN393246 SVJ393246 TFF393246 TPB393246 TYX393246 UIT393246 USP393246 VCL393246 VMH393246 VWD393246 WFZ393246 WPV393246 WZR393246 M458782 NF458782 XB458782 AGX458782 AQT458782 BAP458782 BKL458782 BUH458782 CED458782 CNZ458782 CXV458782 DHR458782 DRN458782 EBJ458782 ELF458782 EVB458782 FEX458782 FOT458782 FYP458782 GIL458782 GSH458782 HCD458782 HLZ458782 HVV458782 IFR458782 IPN458782 IZJ458782 JJF458782 JTB458782 KCX458782 KMT458782 KWP458782 LGL458782 LQH458782 MAD458782 MJZ458782 MTV458782 NDR458782 NNN458782 NXJ458782 OHF458782 ORB458782 PAX458782 PKT458782 PUP458782 QEL458782 QOH458782 QYD458782 RHZ458782 RRV458782 SBR458782 SLN458782 SVJ458782 TFF458782 TPB458782 TYX458782 UIT458782 USP458782 VCL458782 VMH458782 VWD458782 WFZ458782 WPV458782 WZR458782 M524318 NF524318 XB524318 AGX524318 AQT524318 BAP524318 BKL524318 BUH524318 CED524318 CNZ524318 CXV524318 DHR524318 DRN524318 EBJ524318 ELF524318 EVB524318 FEX524318 FOT524318 FYP524318 GIL524318 GSH524318 HCD524318 HLZ524318 HVV524318 IFR524318 IPN524318 IZJ524318 JJF524318 JTB524318 KCX524318 KMT524318 KWP524318 LGL524318 LQH524318 MAD524318 MJZ524318 MTV524318 NDR524318 NNN524318 NXJ524318 OHF524318 ORB524318 PAX524318 PKT524318 PUP524318 QEL524318 QOH524318 QYD524318 RHZ524318 RRV524318 SBR524318 SLN524318 SVJ524318 TFF524318 TPB524318 TYX524318 UIT524318 USP524318 VCL524318 VMH524318 VWD524318 WFZ524318 WPV524318 WZR524318 M589854 NF589854 XB589854 AGX589854 AQT589854 BAP589854 BKL589854 BUH589854 CED589854 CNZ589854 CXV589854 DHR589854 DRN589854 EBJ589854 ELF589854 EVB589854 FEX589854 FOT589854 FYP589854 GIL589854 GSH589854 HCD589854 HLZ589854 HVV589854 IFR589854 IPN589854 IZJ589854 JJF589854 JTB589854 KCX589854 KMT589854 KWP589854 LGL589854 LQH589854 MAD589854 MJZ589854 MTV589854 NDR589854 NNN589854 NXJ589854 OHF589854 ORB589854 PAX589854 PKT589854 PUP589854 QEL589854 QOH589854 QYD589854 RHZ589854 RRV589854 SBR589854 SLN589854 SVJ589854 TFF589854 TPB589854 TYX589854 UIT589854 USP589854 VCL589854 VMH589854 VWD589854 WFZ589854 WPV589854 WZR589854 M655390 NF655390 XB655390 AGX655390 AQT655390 BAP655390 BKL655390 BUH655390 CED655390 CNZ655390 CXV655390 DHR655390 DRN655390 EBJ655390 ELF655390 EVB655390 FEX655390 FOT655390 FYP655390 GIL655390 GSH655390 HCD655390 HLZ655390 HVV655390 IFR655390 IPN655390 IZJ655390 JJF655390 JTB655390 KCX655390 KMT655390 KWP655390 LGL655390 LQH655390 MAD655390 MJZ655390 MTV655390 NDR655390 NNN655390 NXJ655390 OHF655390 ORB655390 PAX655390 PKT655390 PUP655390 QEL655390 QOH655390 QYD655390 RHZ655390 RRV655390 SBR655390 SLN655390 SVJ655390 TFF655390 TPB655390 TYX655390 UIT655390 USP655390 VCL655390 VMH655390 VWD655390 WFZ655390 WPV655390 WZR655390 M720926 NF720926 XB720926 AGX720926 AQT720926 BAP720926 BKL720926 BUH720926 CED720926 CNZ720926 CXV720926 DHR720926 DRN720926 EBJ720926 ELF720926 EVB720926 FEX720926 FOT720926 FYP720926 GIL720926 GSH720926 HCD720926 HLZ720926 HVV720926 IFR720926 IPN720926 IZJ720926 JJF720926 JTB720926 KCX720926 KMT720926 KWP720926 LGL720926 LQH720926 MAD720926 MJZ720926 MTV720926 NDR720926 NNN720926 NXJ720926 OHF720926 ORB720926 PAX720926 PKT720926 PUP720926 QEL720926 QOH720926 QYD720926 RHZ720926 RRV720926 SBR720926 SLN720926 SVJ720926 TFF720926 TPB720926 TYX720926 UIT720926 USP720926 VCL720926 VMH720926 VWD720926 WFZ720926 WPV720926 WZR720926 M786462 NF786462 XB786462 AGX786462 AQT786462 BAP786462 BKL786462 BUH786462 CED786462 CNZ786462 CXV786462 DHR786462 DRN786462 EBJ786462 ELF786462 EVB786462 FEX786462 FOT786462 FYP786462 GIL786462 GSH786462 HCD786462 HLZ786462 HVV786462 IFR786462 IPN786462 IZJ786462 JJF786462 JTB786462 KCX786462 KMT786462 KWP786462 LGL786462 LQH786462 MAD786462 MJZ786462 MTV786462 NDR786462 NNN786462 NXJ786462 OHF786462 ORB786462 PAX786462 PKT786462 PUP786462 QEL786462 QOH786462 QYD786462 RHZ786462 RRV786462 SBR786462 SLN786462 SVJ786462 TFF786462 TPB786462 TYX786462 UIT786462 USP786462 VCL786462 VMH786462 VWD786462 WFZ786462 WPV786462 WZR786462 M851998 NF851998 XB851998 AGX851998 AQT851998 BAP851998 BKL851998 BUH851998 CED851998 CNZ851998 CXV851998 DHR851998 DRN851998 EBJ851998 ELF851998 EVB851998 FEX851998 FOT851998 FYP851998 GIL851998 GSH851998 HCD851998 HLZ851998 HVV851998 IFR851998 IPN851998 IZJ851998 JJF851998 JTB851998 KCX851998 KMT851998 KWP851998 LGL851998 LQH851998 MAD851998 MJZ851998 MTV851998 NDR851998 NNN851998 NXJ851998 OHF851998 ORB851998 PAX851998 PKT851998 PUP851998 QEL851998 QOH851998 QYD851998 RHZ851998 RRV851998 SBR851998 SLN851998 SVJ851998 TFF851998 TPB851998 TYX851998 UIT851998 USP851998 VCL851998 VMH851998 VWD851998 WFZ851998 WPV851998 WZR851998 M917534 NF917534 XB917534 AGX917534 AQT917534 BAP917534 BKL917534 BUH917534 CED917534 CNZ917534 CXV917534 DHR917534 DRN917534 EBJ917534 ELF917534 EVB917534 FEX917534 FOT917534 FYP917534 GIL917534 GSH917534 HCD917534 HLZ917534 HVV917534 IFR917534 IPN917534 IZJ917534 JJF917534 JTB917534 KCX917534 KMT917534 KWP917534 LGL917534 LQH917534 MAD917534 MJZ917534 MTV917534 NDR917534 NNN917534 NXJ917534 OHF917534 ORB917534 PAX917534 PKT917534 PUP917534 QEL917534 QOH917534 QYD917534 RHZ917534 RRV917534 SBR917534 SLN917534 SVJ917534 TFF917534 TPB917534 TYX917534 UIT917534 USP917534 VCL917534 VMH917534 VWD917534 WFZ917534 WPV917534 WZR917534 M983070 NF983070 XB983070 AGX983070 AQT983070 BAP983070 BKL983070 BUH983070 CED983070 CNZ983070 CXV983070 DHR983070 DRN983070 EBJ983070 ELF983070 EVB983070 FEX983070 FOT983070 FYP983070 GIL983070 GSH983070 HCD983070 HLZ983070 HVV983070 IFR983070 IPN983070 IZJ983070 JJF983070 JTB983070 KCX983070 KMT983070 KWP983070 LGL983070 LQH983070 MAD983070 MJZ983070 MTV983070 NDR983070 NNN983070 NXJ983070 OHF983070 ORB983070 PAX983070 PKT983070 PUP983070 QEL983070 QOH983070 QYD983070 RHZ983070 RRV983070 SBR983070 SLN983070 SVJ983070 TFF983070 TPB983070 TYX983070 UIT983070 USP983070 VCL983070 VMH983070 VWD983070 WFZ983070 WPV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P24 O29:P29 O34:P34 AA29:AB29 AA24:AB24 AA34:AB34 AM29:AN29 AM24:AN24 AM34:AN34 AY29:AZ29 AY24:AZ24 AY34:AZ34 BK29:BL29 BK24:BL24 BK34:BL34 BW29:BX29 BW24:BX24 BW34:BX34 CI29:CJ29 CI24:CJ24 CI34:CJ34 CU29:CV29 CU24:CV24 CU34:CV34 DG29:DH29 DG24:DH24 DG34:DH34 DS29:DT29 DS24:DT24 DS34:DT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208</v>
      </c>
    </row>
    <row r="2" spans="1:20" ht="22.5">
      <c r="F2" s="1211" t="s">
        <v>490</v>
      </c>
      <c r="G2" s="1212"/>
      <c r="H2" s="1213"/>
      <c r="I2" s="429"/>
    </row>
    <row r="3" spans="1:20" ht="3" customHeight="1"/>
    <row r="4" spans="1:20" s="189" customFormat="1" ht="11.25">
      <c r="A4" s="212"/>
      <c r="B4" s="212"/>
      <c r="C4" s="212"/>
      <c r="D4" s="212"/>
      <c r="F4" s="1169" t="s">
        <v>453</v>
      </c>
      <c r="G4" s="1169"/>
      <c r="H4" s="1169"/>
      <c r="I4" s="1214"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4"/>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14.06.2019</v>
      </c>
      <c r="I7" s="194" t="s">
        <v>492</v>
      </c>
      <c r="J7" s="331"/>
      <c r="K7" s="212"/>
      <c r="L7" s="212"/>
      <c r="M7" s="212"/>
      <c r="N7" s="212"/>
      <c r="O7" s="212"/>
      <c r="P7" s="212"/>
      <c r="Q7" s="212"/>
      <c r="R7" s="212"/>
      <c r="S7" s="212"/>
      <c r="T7" s="212"/>
    </row>
    <row r="8" spans="1:20" s="189" customFormat="1" ht="45">
      <c r="A8" s="1215">
        <v>1</v>
      </c>
      <c r="B8" s="212"/>
      <c r="C8" s="212"/>
      <c r="D8" s="212"/>
      <c r="F8" s="332" t="str">
        <f>"2." &amp;mergeValue(A8)</f>
        <v>2.1</v>
      </c>
      <c r="G8" s="413" t="s">
        <v>493</v>
      </c>
      <c r="H8" s="315" t="str">
        <f>IF('Перечень тарифов'!R42="","наименование отсутствует","" &amp; 'Перечень тарифов'!R42 &amp; "")</f>
        <v>наименование отсутствует</v>
      </c>
      <c r="I8" s="194" t="s">
        <v>589</v>
      </c>
      <c r="J8" s="331"/>
      <c r="K8" s="212"/>
      <c r="L8" s="212"/>
      <c r="M8" s="212"/>
      <c r="N8" s="212"/>
      <c r="O8" s="212"/>
      <c r="P8" s="212"/>
      <c r="Q8" s="212"/>
      <c r="R8" s="212"/>
      <c r="S8" s="212"/>
      <c r="T8" s="212"/>
    </row>
    <row r="9" spans="1:20" s="189" customFormat="1" ht="22.5">
      <c r="A9" s="1215"/>
      <c r="B9" s="212"/>
      <c r="C9" s="212"/>
      <c r="D9" s="212"/>
      <c r="F9" s="332" t="str">
        <f>"3." &amp;mergeValue(A9)</f>
        <v>3.1</v>
      </c>
      <c r="G9" s="413" t="s">
        <v>494</v>
      </c>
      <c r="H9" s="315" t="str">
        <f>IF('Перечень тарифов'!F42="","наименование отсутствует","" &amp; 'Перечень тарифов'!F42 &amp; "")</f>
        <v>Подключение (технологическое присоединение) к системе теплоснабжения</v>
      </c>
      <c r="I9" s="194" t="s">
        <v>587</v>
      </c>
      <c r="J9" s="331"/>
      <c r="K9" s="212"/>
      <c r="L9" s="212"/>
      <c r="M9" s="212"/>
      <c r="N9" s="212"/>
      <c r="O9" s="212"/>
      <c r="P9" s="212"/>
      <c r="Q9" s="212"/>
      <c r="R9" s="212"/>
      <c r="S9" s="212"/>
      <c r="T9" s="212"/>
    </row>
    <row r="10" spans="1:20" s="189" customFormat="1" ht="22.5">
      <c r="A10" s="1215"/>
      <c r="B10" s="212"/>
      <c r="C10" s="212"/>
      <c r="D10" s="212"/>
      <c r="F10" s="332" t="str">
        <f>"4."&amp;mergeValue(A10)</f>
        <v>4.1</v>
      </c>
      <c r="G10" s="413" t="s">
        <v>495</v>
      </c>
      <c r="H10" s="316" t="s">
        <v>457</v>
      </c>
      <c r="I10" s="194"/>
      <c r="J10" s="331"/>
      <c r="K10" s="212"/>
      <c r="L10" s="212"/>
      <c r="M10" s="212"/>
      <c r="N10" s="212"/>
      <c r="O10" s="212"/>
      <c r="P10" s="212"/>
      <c r="Q10" s="212"/>
      <c r="R10" s="212"/>
      <c r="S10" s="212"/>
      <c r="T10" s="212"/>
    </row>
    <row r="11" spans="1:20" s="189" customFormat="1" ht="18.75">
      <c r="A11" s="1215"/>
      <c r="B11" s="1215">
        <v>1</v>
      </c>
      <c r="C11" s="340"/>
      <c r="D11" s="340"/>
      <c r="F11" s="332" t="str">
        <f>"4."&amp;mergeValue(A11) &amp;"."&amp;mergeValue(B11)</f>
        <v>4.1.1</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5"/>
      <c r="B12" s="1215"/>
      <c r="C12" s="1215">
        <v>1</v>
      </c>
      <c r="D12" s="340"/>
      <c r="F12" s="332" t="str">
        <f>"4."&amp;mergeValue(A12) &amp;"."&amp;mergeValue(B12)&amp;"."&amp;mergeValue(C12)</f>
        <v>4.1.1.1</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5"/>
      <c r="B13" s="1215"/>
      <c r="C13" s="1215"/>
      <c r="D13" s="340">
        <v>1</v>
      </c>
      <c r="F13" s="332" t="str">
        <f>"4."&amp;mergeValue(A13) &amp;"."&amp;mergeValue(B13)&amp;"."&amp;mergeValue(C13)&amp;"."&amp;mergeValue(D13)</f>
        <v>4.1.1.1.1</v>
      </c>
      <c r="G13" s="416" t="s">
        <v>497</v>
      </c>
      <c r="H13" s="315" t="str">
        <f>IF(Территории!R14="","","" &amp; Территории!R14 &amp; "")</f>
        <v>город Санкт-Петербург (40000000)</v>
      </c>
      <c r="I13" s="1097" t="s">
        <v>590</v>
      </c>
      <c r="J13" s="331"/>
      <c r="K13" s="212"/>
      <c r="L13" s="212"/>
      <c r="M13" s="212"/>
      <c r="N13" s="212"/>
      <c r="O13" s="212"/>
      <c r="P13" s="212"/>
      <c r="Q13" s="212"/>
      <c r="R13" s="212"/>
      <c r="S13" s="212"/>
      <c r="T13" s="212"/>
    </row>
    <row r="14" spans="1:20" s="324" customFormat="1" ht="3" customHeight="1">
      <c r="A14" s="325"/>
      <c r="B14" s="325"/>
      <c r="C14" s="325"/>
      <c r="D14" s="325"/>
      <c r="F14" s="323"/>
      <c r="G14" s="414"/>
      <c r="H14" s="415"/>
      <c r="I14" s="224"/>
      <c r="J14" s="325"/>
      <c r="K14" s="325"/>
      <c r="L14" s="325"/>
      <c r="M14" s="325"/>
      <c r="N14" s="325"/>
      <c r="O14" s="325"/>
      <c r="P14" s="325"/>
      <c r="Q14" s="325"/>
      <c r="R14" s="325"/>
      <c r="S14" s="325"/>
      <c r="T14" s="325"/>
    </row>
    <row r="15" spans="1:20" s="324" customFormat="1" ht="15" customHeight="1">
      <c r="A15" s="325"/>
      <c r="B15" s="325"/>
      <c r="C15" s="325"/>
      <c r="D15" s="325"/>
      <c r="F15" s="323"/>
      <c r="G15" s="1210" t="s">
        <v>592</v>
      </c>
      <c r="H15" s="1210"/>
      <c r="I15" s="224"/>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46"/>
  <sheetViews>
    <sheetView showGridLines="0" topLeftCell="L4" zoomScale="90" zoomScaleNormal="90" workbookViewId="0">
      <selection activeCell="AA34" sqref="AA34"/>
    </sheetView>
  </sheetViews>
  <sheetFormatPr defaultColWidth="10.5703125" defaultRowHeight="14.25"/>
  <cols>
    <col min="1" max="6" width="10.5703125" style="494" hidden="1" customWidth="1"/>
    <col min="7" max="8" width="7" style="500" hidden="1" customWidth="1"/>
    <col min="9" max="9" width="3.7109375" style="478" customWidth="1"/>
    <col min="10" max="11" width="3.7109375" style="477" customWidth="1"/>
    <col min="12" max="12" width="12.7109375" style="471" customWidth="1"/>
    <col min="13" max="13" width="47.42578125" style="471" customWidth="1"/>
    <col min="14" max="16" width="3.7109375" style="471" customWidth="1"/>
    <col min="17" max="17" width="23.7109375" style="471" customWidth="1"/>
    <col min="18" max="20" width="3.7109375" style="471" customWidth="1"/>
    <col min="21" max="21" width="23.7109375" style="471" customWidth="1"/>
    <col min="22" max="24" width="3.7109375" style="471" customWidth="1"/>
    <col min="25" max="27" width="23.7109375" style="471" customWidth="1"/>
    <col min="28" max="28" width="11.7109375" style="471" customWidth="1"/>
    <col min="29" max="29" width="3.7109375" style="471" customWidth="1"/>
    <col min="30" max="30" width="11.7109375" style="471" customWidth="1"/>
    <col min="31" max="31" width="8.5703125" style="471" hidden="1" customWidth="1"/>
    <col min="32" max="32" width="4.7109375" style="471" customWidth="1"/>
    <col min="33" max="33" width="115.7109375" style="471" customWidth="1"/>
    <col min="34" max="35" width="10.5703125" style="494"/>
    <col min="36" max="36" width="13.42578125" style="494" customWidth="1"/>
    <col min="37" max="37" width="10.5703125" style="494"/>
    <col min="38" max="246" width="10.5703125" style="471"/>
    <col min="247" max="254" width="0" style="471" hidden="1" customWidth="1"/>
    <col min="255" max="257" width="3.7109375" style="471" customWidth="1"/>
    <col min="258" max="258" width="12.7109375" style="471" customWidth="1"/>
    <col min="259" max="259" width="47.42578125" style="471" customWidth="1"/>
    <col min="260" max="260" width="5.5703125" style="471" customWidth="1"/>
    <col min="261" max="262" width="3.7109375" style="471" customWidth="1"/>
    <col min="263" max="263" width="22" style="471" customWidth="1"/>
    <col min="264" max="264" width="5.5703125" style="471" customWidth="1"/>
    <col min="265" max="266" width="3.7109375" style="471" customWidth="1"/>
    <col min="267" max="267" width="22" style="471" customWidth="1"/>
    <col min="268" max="268" width="5.5703125" style="471" customWidth="1"/>
    <col min="269" max="270" width="3.7109375" style="471" customWidth="1"/>
    <col min="271" max="271" width="22" style="471" customWidth="1"/>
    <col min="272" max="273" width="15.7109375" style="471" customWidth="1"/>
    <col min="274" max="274" width="11.7109375" style="471" customWidth="1"/>
    <col min="275" max="275" width="6.42578125" style="471" bestFit="1" customWidth="1"/>
    <col min="276" max="276" width="11.7109375" style="471" customWidth="1"/>
    <col min="277" max="277" width="0" style="471" hidden="1" customWidth="1"/>
    <col min="278" max="278" width="3.7109375" style="471" customWidth="1"/>
    <col min="279" max="279" width="11.140625" style="471" bestFit="1" customWidth="1"/>
    <col min="280" max="281" width="10.5703125" style="471"/>
    <col min="282" max="282" width="13.42578125" style="471" customWidth="1"/>
    <col min="283" max="502" width="10.5703125" style="471"/>
    <col min="503" max="510" width="0" style="471" hidden="1" customWidth="1"/>
    <col min="511" max="513" width="3.7109375" style="471" customWidth="1"/>
    <col min="514" max="514" width="12.7109375" style="471" customWidth="1"/>
    <col min="515" max="515" width="47.42578125" style="471" customWidth="1"/>
    <col min="516" max="516" width="5.5703125" style="471" customWidth="1"/>
    <col min="517" max="518" width="3.7109375" style="471" customWidth="1"/>
    <col min="519" max="519" width="22" style="471" customWidth="1"/>
    <col min="520" max="520" width="5.5703125" style="471" customWidth="1"/>
    <col min="521" max="522" width="3.7109375" style="471" customWidth="1"/>
    <col min="523" max="523" width="22" style="471" customWidth="1"/>
    <col min="524" max="524" width="5.5703125" style="471" customWidth="1"/>
    <col min="525" max="526" width="3.7109375" style="471" customWidth="1"/>
    <col min="527" max="527" width="22" style="471" customWidth="1"/>
    <col min="528" max="529" width="15.7109375" style="471" customWidth="1"/>
    <col min="530" max="530" width="11.7109375" style="471" customWidth="1"/>
    <col min="531" max="531" width="6.42578125" style="471" bestFit="1" customWidth="1"/>
    <col min="532" max="532" width="11.7109375" style="471" customWidth="1"/>
    <col min="533" max="533" width="0" style="471" hidden="1" customWidth="1"/>
    <col min="534" max="534" width="3.7109375" style="471" customWidth="1"/>
    <col min="535" max="535" width="11.140625" style="471" bestFit="1" customWidth="1"/>
    <col min="536" max="537" width="10.5703125" style="471"/>
    <col min="538" max="538" width="13.42578125" style="471" customWidth="1"/>
    <col min="539" max="758" width="10.5703125" style="471"/>
    <col min="759" max="766" width="0" style="471" hidden="1" customWidth="1"/>
    <col min="767" max="769" width="3.7109375" style="471" customWidth="1"/>
    <col min="770" max="770" width="12.7109375" style="471" customWidth="1"/>
    <col min="771" max="771" width="47.42578125" style="471" customWidth="1"/>
    <col min="772" max="772" width="5.5703125" style="471" customWidth="1"/>
    <col min="773" max="774" width="3.7109375" style="471" customWidth="1"/>
    <col min="775" max="775" width="22" style="471" customWidth="1"/>
    <col min="776" max="776" width="5.5703125" style="471" customWidth="1"/>
    <col min="777" max="778" width="3.7109375" style="471" customWidth="1"/>
    <col min="779" max="779" width="22" style="471" customWidth="1"/>
    <col min="780" max="780" width="5.5703125" style="471" customWidth="1"/>
    <col min="781" max="782" width="3.7109375" style="471" customWidth="1"/>
    <col min="783" max="783" width="22" style="471" customWidth="1"/>
    <col min="784" max="785" width="15.7109375" style="471" customWidth="1"/>
    <col min="786" max="786" width="11.7109375" style="471" customWidth="1"/>
    <col min="787" max="787" width="6.42578125" style="471" bestFit="1" customWidth="1"/>
    <col min="788" max="788" width="11.7109375" style="471" customWidth="1"/>
    <col min="789" max="789" width="0" style="471" hidden="1" customWidth="1"/>
    <col min="790" max="790" width="3.7109375" style="471" customWidth="1"/>
    <col min="791" max="791" width="11.140625" style="471" bestFit="1" customWidth="1"/>
    <col min="792" max="793" width="10.5703125" style="471"/>
    <col min="794" max="794" width="13.42578125" style="471" customWidth="1"/>
    <col min="795" max="1014" width="10.5703125" style="471"/>
    <col min="1015" max="1022" width="0" style="471" hidden="1" customWidth="1"/>
    <col min="1023" max="1025" width="3.7109375" style="471" customWidth="1"/>
    <col min="1026" max="1026" width="12.7109375" style="471" customWidth="1"/>
    <col min="1027" max="1027" width="47.42578125" style="471" customWidth="1"/>
    <col min="1028" max="1028" width="5.5703125" style="471" customWidth="1"/>
    <col min="1029" max="1030" width="3.7109375" style="471" customWidth="1"/>
    <col min="1031" max="1031" width="22" style="471" customWidth="1"/>
    <col min="1032" max="1032" width="5.5703125" style="471" customWidth="1"/>
    <col min="1033" max="1034" width="3.7109375" style="471" customWidth="1"/>
    <col min="1035" max="1035" width="22" style="471" customWidth="1"/>
    <col min="1036" max="1036" width="5.5703125" style="471" customWidth="1"/>
    <col min="1037" max="1038" width="3.7109375" style="471" customWidth="1"/>
    <col min="1039" max="1039" width="22" style="471" customWidth="1"/>
    <col min="1040" max="1041" width="15.7109375" style="471" customWidth="1"/>
    <col min="1042" max="1042" width="11.7109375" style="471" customWidth="1"/>
    <col min="1043" max="1043" width="6.42578125" style="471" bestFit="1" customWidth="1"/>
    <col min="1044" max="1044" width="11.7109375" style="471" customWidth="1"/>
    <col min="1045" max="1045" width="0" style="471" hidden="1" customWidth="1"/>
    <col min="1046" max="1046" width="3.7109375" style="471" customWidth="1"/>
    <col min="1047" max="1047" width="11.140625" style="471" bestFit="1" customWidth="1"/>
    <col min="1048" max="1049" width="10.5703125" style="471"/>
    <col min="1050" max="1050" width="13.42578125" style="471" customWidth="1"/>
    <col min="1051" max="1270" width="10.5703125" style="471"/>
    <col min="1271" max="1278" width="0" style="471" hidden="1" customWidth="1"/>
    <col min="1279" max="1281" width="3.7109375" style="471" customWidth="1"/>
    <col min="1282" max="1282" width="12.7109375" style="471" customWidth="1"/>
    <col min="1283" max="1283" width="47.42578125" style="471" customWidth="1"/>
    <col min="1284" max="1284" width="5.5703125" style="471" customWidth="1"/>
    <col min="1285" max="1286" width="3.7109375" style="471" customWidth="1"/>
    <col min="1287" max="1287" width="22" style="471" customWidth="1"/>
    <col min="1288" max="1288" width="5.5703125" style="471" customWidth="1"/>
    <col min="1289" max="1290" width="3.7109375" style="471" customWidth="1"/>
    <col min="1291" max="1291" width="22" style="471" customWidth="1"/>
    <col min="1292" max="1292" width="5.5703125" style="471" customWidth="1"/>
    <col min="1293" max="1294" width="3.7109375" style="471" customWidth="1"/>
    <col min="1295" max="1295" width="22" style="471" customWidth="1"/>
    <col min="1296" max="1297" width="15.7109375" style="471" customWidth="1"/>
    <col min="1298" max="1298" width="11.7109375" style="471" customWidth="1"/>
    <col min="1299" max="1299" width="6.42578125" style="471" bestFit="1" customWidth="1"/>
    <col min="1300" max="1300" width="11.7109375" style="471" customWidth="1"/>
    <col min="1301" max="1301" width="0" style="471" hidden="1" customWidth="1"/>
    <col min="1302" max="1302" width="3.7109375" style="471" customWidth="1"/>
    <col min="1303" max="1303" width="11.140625" style="471" bestFit="1" customWidth="1"/>
    <col min="1304" max="1305" width="10.5703125" style="471"/>
    <col min="1306" max="1306" width="13.42578125" style="471" customWidth="1"/>
    <col min="1307" max="1526" width="10.5703125" style="471"/>
    <col min="1527" max="1534" width="0" style="471" hidden="1" customWidth="1"/>
    <col min="1535" max="1537" width="3.7109375" style="471" customWidth="1"/>
    <col min="1538" max="1538" width="12.7109375" style="471" customWidth="1"/>
    <col min="1539" max="1539" width="47.42578125" style="471" customWidth="1"/>
    <col min="1540" max="1540" width="5.5703125" style="471" customWidth="1"/>
    <col min="1541" max="1542" width="3.7109375" style="471" customWidth="1"/>
    <col min="1543" max="1543" width="22" style="471" customWidth="1"/>
    <col min="1544" max="1544" width="5.5703125" style="471" customWidth="1"/>
    <col min="1545" max="1546" width="3.7109375" style="471" customWidth="1"/>
    <col min="1547" max="1547" width="22" style="471" customWidth="1"/>
    <col min="1548" max="1548" width="5.5703125" style="471" customWidth="1"/>
    <col min="1549" max="1550" width="3.7109375" style="471" customWidth="1"/>
    <col min="1551" max="1551" width="22" style="471" customWidth="1"/>
    <col min="1552" max="1553" width="15.7109375" style="471" customWidth="1"/>
    <col min="1554" max="1554" width="11.7109375" style="471" customWidth="1"/>
    <col min="1555" max="1555" width="6.42578125" style="471" bestFit="1" customWidth="1"/>
    <col min="1556" max="1556" width="11.7109375" style="471" customWidth="1"/>
    <col min="1557" max="1557" width="0" style="471" hidden="1" customWidth="1"/>
    <col min="1558" max="1558" width="3.7109375" style="471" customWidth="1"/>
    <col min="1559" max="1559" width="11.140625" style="471" bestFit="1" customWidth="1"/>
    <col min="1560" max="1561" width="10.5703125" style="471"/>
    <col min="1562" max="1562" width="13.42578125" style="471" customWidth="1"/>
    <col min="1563" max="1782" width="10.5703125" style="471"/>
    <col min="1783" max="1790" width="0" style="471" hidden="1" customWidth="1"/>
    <col min="1791" max="1793" width="3.7109375" style="471" customWidth="1"/>
    <col min="1794" max="1794" width="12.7109375" style="471" customWidth="1"/>
    <col min="1795" max="1795" width="47.42578125" style="471" customWidth="1"/>
    <col min="1796" max="1796" width="5.5703125" style="471" customWidth="1"/>
    <col min="1797" max="1798" width="3.7109375" style="471" customWidth="1"/>
    <col min="1799" max="1799" width="22" style="471" customWidth="1"/>
    <col min="1800" max="1800" width="5.5703125" style="471" customWidth="1"/>
    <col min="1801" max="1802" width="3.7109375" style="471" customWidth="1"/>
    <col min="1803" max="1803" width="22" style="471" customWidth="1"/>
    <col min="1804" max="1804" width="5.5703125" style="471" customWidth="1"/>
    <col min="1805" max="1806" width="3.7109375" style="471" customWidth="1"/>
    <col min="1807" max="1807" width="22" style="471" customWidth="1"/>
    <col min="1808" max="1809" width="15.7109375" style="471" customWidth="1"/>
    <col min="1810" max="1810" width="11.7109375" style="471" customWidth="1"/>
    <col min="1811" max="1811" width="6.42578125" style="471" bestFit="1" customWidth="1"/>
    <col min="1812" max="1812" width="11.7109375" style="471" customWidth="1"/>
    <col min="1813" max="1813" width="0" style="471" hidden="1" customWidth="1"/>
    <col min="1814" max="1814" width="3.7109375" style="471" customWidth="1"/>
    <col min="1815" max="1815" width="11.140625" style="471" bestFit="1" customWidth="1"/>
    <col min="1816" max="1817" width="10.5703125" style="471"/>
    <col min="1818" max="1818" width="13.42578125" style="471" customWidth="1"/>
    <col min="1819" max="2038" width="10.5703125" style="471"/>
    <col min="2039" max="2046" width="0" style="471" hidden="1" customWidth="1"/>
    <col min="2047" max="2049" width="3.7109375" style="471" customWidth="1"/>
    <col min="2050" max="2050" width="12.7109375" style="471" customWidth="1"/>
    <col min="2051" max="2051" width="47.42578125" style="471" customWidth="1"/>
    <col min="2052" max="2052" width="5.5703125" style="471" customWidth="1"/>
    <col min="2053" max="2054" width="3.7109375" style="471" customWidth="1"/>
    <col min="2055" max="2055" width="22" style="471" customWidth="1"/>
    <col min="2056" max="2056" width="5.5703125" style="471" customWidth="1"/>
    <col min="2057" max="2058" width="3.7109375" style="471" customWidth="1"/>
    <col min="2059" max="2059" width="22" style="471" customWidth="1"/>
    <col min="2060" max="2060" width="5.5703125" style="471" customWidth="1"/>
    <col min="2061" max="2062" width="3.7109375" style="471" customWidth="1"/>
    <col min="2063" max="2063" width="22" style="471" customWidth="1"/>
    <col min="2064" max="2065" width="15.7109375" style="471" customWidth="1"/>
    <col min="2066" max="2066" width="11.7109375" style="471" customWidth="1"/>
    <col min="2067" max="2067" width="6.42578125" style="471" bestFit="1" customWidth="1"/>
    <col min="2068" max="2068" width="11.7109375" style="471" customWidth="1"/>
    <col min="2069" max="2069" width="0" style="471" hidden="1" customWidth="1"/>
    <col min="2070" max="2070" width="3.7109375" style="471" customWidth="1"/>
    <col min="2071" max="2071" width="11.140625" style="471" bestFit="1" customWidth="1"/>
    <col min="2072" max="2073" width="10.5703125" style="471"/>
    <col min="2074" max="2074" width="13.42578125" style="471" customWidth="1"/>
    <col min="2075" max="2294" width="10.5703125" style="471"/>
    <col min="2295" max="2302" width="0" style="471" hidden="1" customWidth="1"/>
    <col min="2303" max="2305" width="3.7109375" style="471" customWidth="1"/>
    <col min="2306" max="2306" width="12.7109375" style="471" customWidth="1"/>
    <col min="2307" max="2307" width="47.42578125" style="471" customWidth="1"/>
    <col min="2308" max="2308" width="5.5703125" style="471" customWidth="1"/>
    <col min="2309" max="2310" width="3.7109375" style="471" customWidth="1"/>
    <col min="2311" max="2311" width="22" style="471" customWidth="1"/>
    <col min="2312" max="2312" width="5.5703125" style="471" customWidth="1"/>
    <col min="2313" max="2314" width="3.7109375" style="471" customWidth="1"/>
    <col min="2315" max="2315" width="22" style="471" customWidth="1"/>
    <col min="2316" max="2316" width="5.5703125" style="471" customWidth="1"/>
    <col min="2317" max="2318" width="3.7109375" style="471" customWidth="1"/>
    <col min="2319" max="2319" width="22" style="471" customWidth="1"/>
    <col min="2320" max="2321" width="15.7109375" style="471" customWidth="1"/>
    <col min="2322" max="2322" width="11.7109375" style="471" customWidth="1"/>
    <col min="2323" max="2323" width="6.42578125" style="471" bestFit="1" customWidth="1"/>
    <col min="2324" max="2324" width="11.7109375" style="471" customWidth="1"/>
    <col min="2325" max="2325" width="0" style="471" hidden="1" customWidth="1"/>
    <col min="2326" max="2326" width="3.7109375" style="471" customWidth="1"/>
    <col min="2327" max="2327" width="11.140625" style="471" bestFit="1" customWidth="1"/>
    <col min="2328" max="2329" width="10.5703125" style="471"/>
    <col min="2330" max="2330" width="13.42578125" style="471" customWidth="1"/>
    <col min="2331" max="2550" width="10.5703125" style="471"/>
    <col min="2551" max="2558" width="0" style="471" hidden="1" customWidth="1"/>
    <col min="2559" max="2561" width="3.7109375" style="471" customWidth="1"/>
    <col min="2562" max="2562" width="12.7109375" style="471" customWidth="1"/>
    <col min="2563" max="2563" width="47.42578125" style="471" customWidth="1"/>
    <col min="2564" max="2564" width="5.5703125" style="471" customWidth="1"/>
    <col min="2565" max="2566" width="3.7109375" style="471" customWidth="1"/>
    <col min="2567" max="2567" width="22" style="471" customWidth="1"/>
    <col min="2568" max="2568" width="5.5703125" style="471" customWidth="1"/>
    <col min="2569" max="2570" width="3.7109375" style="471" customWidth="1"/>
    <col min="2571" max="2571" width="22" style="471" customWidth="1"/>
    <col min="2572" max="2572" width="5.5703125" style="471" customWidth="1"/>
    <col min="2573" max="2574" width="3.7109375" style="471" customWidth="1"/>
    <col min="2575" max="2575" width="22" style="471" customWidth="1"/>
    <col min="2576" max="2577" width="15.7109375" style="471" customWidth="1"/>
    <col min="2578" max="2578" width="11.7109375" style="471" customWidth="1"/>
    <col min="2579" max="2579" width="6.42578125" style="471" bestFit="1" customWidth="1"/>
    <col min="2580" max="2580" width="11.7109375" style="471" customWidth="1"/>
    <col min="2581" max="2581" width="0" style="471" hidden="1" customWidth="1"/>
    <col min="2582" max="2582" width="3.7109375" style="471" customWidth="1"/>
    <col min="2583" max="2583" width="11.140625" style="471" bestFit="1" customWidth="1"/>
    <col min="2584" max="2585" width="10.5703125" style="471"/>
    <col min="2586" max="2586" width="13.42578125" style="471" customWidth="1"/>
    <col min="2587" max="2806" width="10.5703125" style="471"/>
    <col min="2807" max="2814" width="0" style="471" hidden="1" customWidth="1"/>
    <col min="2815" max="2817" width="3.7109375" style="471" customWidth="1"/>
    <col min="2818" max="2818" width="12.7109375" style="471" customWidth="1"/>
    <col min="2819" max="2819" width="47.42578125" style="471" customWidth="1"/>
    <col min="2820" max="2820" width="5.5703125" style="471" customWidth="1"/>
    <col min="2821" max="2822" width="3.7109375" style="471" customWidth="1"/>
    <col min="2823" max="2823" width="22" style="471" customWidth="1"/>
    <col min="2824" max="2824" width="5.5703125" style="471" customWidth="1"/>
    <col min="2825" max="2826" width="3.7109375" style="471" customWidth="1"/>
    <col min="2827" max="2827" width="22" style="471" customWidth="1"/>
    <col min="2828" max="2828" width="5.5703125" style="471" customWidth="1"/>
    <col min="2829" max="2830" width="3.7109375" style="471" customWidth="1"/>
    <col min="2831" max="2831" width="22" style="471" customWidth="1"/>
    <col min="2832" max="2833" width="15.7109375" style="471" customWidth="1"/>
    <col min="2834" max="2834" width="11.7109375" style="471" customWidth="1"/>
    <col min="2835" max="2835" width="6.42578125" style="471" bestFit="1" customWidth="1"/>
    <col min="2836" max="2836" width="11.7109375" style="471" customWidth="1"/>
    <col min="2837" max="2837" width="0" style="471" hidden="1" customWidth="1"/>
    <col min="2838" max="2838" width="3.7109375" style="471" customWidth="1"/>
    <col min="2839" max="2839" width="11.140625" style="471" bestFit="1" customWidth="1"/>
    <col min="2840" max="2841" width="10.5703125" style="471"/>
    <col min="2842" max="2842" width="13.42578125" style="471" customWidth="1"/>
    <col min="2843" max="3062" width="10.5703125" style="471"/>
    <col min="3063" max="3070" width="0" style="471" hidden="1" customWidth="1"/>
    <col min="3071" max="3073" width="3.7109375" style="471" customWidth="1"/>
    <col min="3074" max="3074" width="12.7109375" style="471" customWidth="1"/>
    <col min="3075" max="3075" width="47.42578125" style="471" customWidth="1"/>
    <col min="3076" max="3076" width="5.5703125" style="471" customWidth="1"/>
    <col min="3077" max="3078" width="3.7109375" style="471" customWidth="1"/>
    <col min="3079" max="3079" width="22" style="471" customWidth="1"/>
    <col min="3080" max="3080" width="5.5703125" style="471" customWidth="1"/>
    <col min="3081" max="3082" width="3.7109375" style="471" customWidth="1"/>
    <col min="3083" max="3083" width="22" style="471" customWidth="1"/>
    <col min="3084" max="3084" width="5.5703125" style="471" customWidth="1"/>
    <col min="3085" max="3086" width="3.7109375" style="471" customWidth="1"/>
    <col min="3087" max="3087" width="22" style="471" customWidth="1"/>
    <col min="3088" max="3089" width="15.7109375" style="471" customWidth="1"/>
    <col min="3090" max="3090" width="11.7109375" style="471" customWidth="1"/>
    <col min="3091" max="3091" width="6.42578125" style="471" bestFit="1" customWidth="1"/>
    <col min="3092" max="3092" width="11.7109375" style="471" customWidth="1"/>
    <col min="3093" max="3093" width="0" style="471" hidden="1" customWidth="1"/>
    <col min="3094" max="3094" width="3.7109375" style="471" customWidth="1"/>
    <col min="3095" max="3095" width="11.140625" style="471" bestFit="1" customWidth="1"/>
    <col min="3096" max="3097" width="10.5703125" style="471"/>
    <col min="3098" max="3098" width="13.42578125" style="471" customWidth="1"/>
    <col min="3099" max="3318" width="10.5703125" style="471"/>
    <col min="3319" max="3326" width="0" style="471" hidden="1" customWidth="1"/>
    <col min="3327" max="3329" width="3.7109375" style="471" customWidth="1"/>
    <col min="3330" max="3330" width="12.7109375" style="471" customWidth="1"/>
    <col min="3331" max="3331" width="47.42578125" style="471" customWidth="1"/>
    <col min="3332" max="3332" width="5.5703125" style="471" customWidth="1"/>
    <col min="3333" max="3334" width="3.7109375" style="471" customWidth="1"/>
    <col min="3335" max="3335" width="22" style="471" customWidth="1"/>
    <col min="3336" max="3336" width="5.5703125" style="471" customWidth="1"/>
    <col min="3337" max="3338" width="3.7109375" style="471" customWidth="1"/>
    <col min="3339" max="3339" width="22" style="471" customWidth="1"/>
    <col min="3340" max="3340" width="5.5703125" style="471" customWidth="1"/>
    <col min="3341" max="3342" width="3.7109375" style="471" customWidth="1"/>
    <col min="3343" max="3343" width="22" style="471" customWidth="1"/>
    <col min="3344" max="3345" width="15.7109375" style="471" customWidth="1"/>
    <col min="3346" max="3346" width="11.7109375" style="471" customWidth="1"/>
    <col min="3347" max="3347" width="6.42578125" style="471" bestFit="1" customWidth="1"/>
    <col min="3348" max="3348" width="11.7109375" style="471" customWidth="1"/>
    <col min="3349" max="3349" width="0" style="471" hidden="1" customWidth="1"/>
    <col min="3350" max="3350" width="3.7109375" style="471" customWidth="1"/>
    <col min="3351" max="3351" width="11.140625" style="471" bestFit="1" customWidth="1"/>
    <col min="3352" max="3353" width="10.5703125" style="471"/>
    <col min="3354" max="3354" width="13.42578125" style="471" customWidth="1"/>
    <col min="3355" max="3574" width="10.5703125" style="471"/>
    <col min="3575" max="3582" width="0" style="471" hidden="1" customWidth="1"/>
    <col min="3583" max="3585" width="3.7109375" style="471" customWidth="1"/>
    <col min="3586" max="3586" width="12.7109375" style="471" customWidth="1"/>
    <col min="3587" max="3587" width="47.42578125" style="471" customWidth="1"/>
    <col min="3588" max="3588" width="5.5703125" style="471" customWidth="1"/>
    <col min="3589" max="3590" width="3.7109375" style="471" customWidth="1"/>
    <col min="3591" max="3591" width="22" style="471" customWidth="1"/>
    <col min="3592" max="3592" width="5.5703125" style="471" customWidth="1"/>
    <col min="3593" max="3594" width="3.7109375" style="471" customWidth="1"/>
    <col min="3595" max="3595" width="22" style="471" customWidth="1"/>
    <col min="3596" max="3596" width="5.5703125" style="471" customWidth="1"/>
    <col min="3597" max="3598" width="3.7109375" style="471" customWidth="1"/>
    <col min="3599" max="3599" width="22" style="471" customWidth="1"/>
    <col min="3600" max="3601" width="15.7109375" style="471" customWidth="1"/>
    <col min="3602" max="3602" width="11.7109375" style="471" customWidth="1"/>
    <col min="3603" max="3603" width="6.42578125" style="471" bestFit="1" customWidth="1"/>
    <col min="3604" max="3604" width="11.7109375" style="471" customWidth="1"/>
    <col min="3605" max="3605" width="0" style="471" hidden="1" customWidth="1"/>
    <col min="3606" max="3606" width="3.7109375" style="471" customWidth="1"/>
    <col min="3607" max="3607" width="11.140625" style="471" bestFit="1" customWidth="1"/>
    <col min="3608" max="3609" width="10.5703125" style="471"/>
    <col min="3610" max="3610" width="13.42578125" style="471" customWidth="1"/>
    <col min="3611" max="3830" width="10.5703125" style="471"/>
    <col min="3831" max="3838" width="0" style="471" hidden="1" customWidth="1"/>
    <col min="3839" max="3841" width="3.7109375" style="471" customWidth="1"/>
    <col min="3842" max="3842" width="12.7109375" style="471" customWidth="1"/>
    <col min="3843" max="3843" width="47.42578125" style="471" customWidth="1"/>
    <col min="3844" max="3844" width="5.5703125" style="471" customWidth="1"/>
    <col min="3845" max="3846" width="3.7109375" style="471" customWidth="1"/>
    <col min="3847" max="3847" width="22" style="471" customWidth="1"/>
    <col min="3848" max="3848" width="5.5703125" style="471" customWidth="1"/>
    <col min="3849" max="3850" width="3.7109375" style="471" customWidth="1"/>
    <col min="3851" max="3851" width="22" style="471" customWidth="1"/>
    <col min="3852" max="3852" width="5.5703125" style="471" customWidth="1"/>
    <col min="3853" max="3854" width="3.7109375" style="471" customWidth="1"/>
    <col min="3855" max="3855" width="22" style="471" customWidth="1"/>
    <col min="3856" max="3857" width="15.7109375" style="471" customWidth="1"/>
    <col min="3858" max="3858" width="11.7109375" style="471" customWidth="1"/>
    <col min="3859" max="3859" width="6.42578125" style="471" bestFit="1" customWidth="1"/>
    <col min="3860" max="3860" width="11.7109375" style="471" customWidth="1"/>
    <col min="3861" max="3861" width="0" style="471" hidden="1" customWidth="1"/>
    <col min="3862" max="3862" width="3.7109375" style="471" customWidth="1"/>
    <col min="3863" max="3863" width="11.140625" style="471" bestFit="1" customWidth="1"/>
    <col min="3864" max="3865" width="10.5703125" style="471"/>
    <col min="3866" max="3866" width="13.42578125" style="471" customWidth="1"/>
    <col min="3867" max="4086" width="10.5703125" style="471"/>
    <col min="4087" max="4094" width="0" style="471" hidden="1" customWidth="1"/>
    <col min="4095" max="4097" width="3.7109375" style="471" customWidth="1"/>
    <col min="4098" max="4098" width="12.7109375" style="471" customWidth="1"/>
    <col min="4099" max="4099" width="47.42578125" style="471" customWidth="1"/>
    <col min="4100" max="4100" width="5.5703125" style="471" customWidth="1"/>
    <col min="4101" max="4102" width="3.7109375" style="471" customWidth="1"/>
    <col min="4103" max="4103" width="22" style="471" customWidth="1"/>
    <col min="4104" max="4104" width="5.5703125" style="471" customWidth="1"/>
    <col min="4105" max="4106" width="3.7109375" style="471" customWidth="1"/>
    <col min="4107" max="4107" width="22" style="471" customWidth="1"/>
    <col min="4108" max="4108" width="5.5703125" style="471" customWidth="1"/>
    <col min="4109" max="4110" width="3.7109375" style="471" customWidth="1"/>
    <col min="4111" max="4111" width="22" style="471" customWidth="1"/>
    <col min="4112" max="4113" width="15.7109375" style="471" customWidth="1"/>
    <col min="4114" max="4114" width="11.7109375" style="471" customWidth="1"/>
    <col min="4115" max="4115" width="6.42578125" style="471" bestFit="1" customWidth="1"/>
    <col min="4116" max="4116" width="11.7109375" style="471" customWidth="1"/>
    <col min="4117" max="4117" width="0" style="471" hidden="1" customWidth="1"/>
    <col min="4118" max="4118" width="3.7109375" style="471" customWidth="1"/>
    <col min="4119" max="4119" width="11.140625" style="471" bestFit="1" customWidth="1"/>
    <col min="4120" max="4121" width="10.5703125" style="471"/>
    <col min="4122" max="4122" width="13.42578125" style="471" customWidth="1"/>
    <col min="4123" max="4342" width="10.5703125" style="471"/>
    <col min="4343" max="4350" width="0" style="471" hidden="1" customWidth="1"/>
    <col min="4351" max="4353" width="3.7109375" style="471" customWidth="1"/>
    <col min="4354" max="4354" width="12.7109375" style="471" customWidth="1"/>
    <col min="4355" max="4355" width="47.42578125" style="471" customWidth="1"/>
    <col min="4356" max="4356" width="5.5703125" style="471" customWidth="1"/>
    <col min="4357" max="4358" width="3.7109375" style="471" customWidth="1"/>
    <col min="4359" max="4359" width="22" style="471" customWidth="1"/>
    <col min="4360" max="4360" width="5.5703125" style="471" customWidth="1"/>
    <col min="4361" max="4362" width="3.7109375" style="471" customWidth="1"/>
    <col min="4363" max="4363" width="22" style="471" customWidth="1"/>
    <col min="4364" max="4364" width="5.5703125" style="471" customWidth="1"/>
    <col min="4365" max="4366" width="3.7109375" style="471" customWidth="1"/>
    <col min="4367" max="4367" width="22" style="471" customWidth="1"/>
    <col min="4368" max="4369" width="15.7109375" style="471" customWidth="1"/>
    <col min="4370" max="4370" width="11.7109375" style="471" customWidth="1"/>
    <col min="4371" max="4371" width="6.42578125" style="471" bestFit="1" customWidth="1"/>
    <col min="4372" max="4372" width="11.7109375" style="471" customWidth="1"/>
    <col min="4373" max="4373" width="0" style="471" hidden="1" customWidth="1"/>
    <col min="4374" max="4374" width="3.7109375" style="471" customWidth="1"/>
    <col min="4375" max="4375" width="11.140625" style="471" bestFit="1" customWidth="1"/>
    <col min="4376" max="4377" width="10.5703125" style="471"/>
    <col min="4378" max="4378" width="13.42578125" style="471" customWidth="1"/>
    <col min="4379" max="4598" width="10.5703125" style="471"/>
    <col min="4599" max="4606" width="0" style="471" hidden="1" customWidth="1"/>
    <col min="4607" max="4609" width="3.7109375" style="471" customWidth="1"/>
    <col min="4610" max="4610" width="12.7109375" style="471" customWidth="1"/>
    <col min="4611" max="4611" width="47.42578125" style="471" customWidth="1"/>
    <col min="4612" max="4612" width="5.5703125" style="471" customWidth="1"/>
    <col min="4613" max="4614" width="3.7109375" style="471" customWidth="1"/>
    <col min="4615" max="4615" width="22" style="471" customWidth="1"/>
    <col min="4616" max="4616" width="5.5703125" style="471" customWidth="1"/>
    <col min="4617" max="4618" width="3.7109375" style="471" customWidth="1"/>
    <col min="4619" max="4619" width="22" style="471" customWidth="1"/>
    <col min="4620" max="4620" width="5.5703125" style="471" customWidth="1"/>
    <col min="4621" max="4622" width="3.7109375" style="471" customWidth="1"/>
    <col min="4623" max="4623" width="22" style="471" customWidth="1"/>
    <col min="4624" max="4625" width="15.7109375" style="471" customWidth="1"/>
    <col min="4626" max="4626" width="11.7109375" style="471" customWidth="1"/>
    <col min="4627" max="4627" width="6.42578125" style="471" bestFit="1" customWidth="1"/>
    <col min="4628" max="4628" width="11.7109375" style="471" customWidth="1"/>
    <col min="4629" max="4629" width="0" style="471" hidden="1" customWidth="1"/>
    <col min="4630" max="4630" width="3.7109375" style="471" customWidth="1"/>
    <col min="4631" max="4631" width="11.140625" style="471" bestFit="1" customWidth="1"/>
    <col min="4632" max="4633" width="10.5703125" style="471"/>
    <col min="4634" max="4634" width="13.42578125" style="471" customWidth="1"/>
    <col min="4635" max="4854" width="10.5703125" style="471"/>
    <col min="4855" max="4862" width="0" style="471" hidden="1" customWidth="1"/>
    <col min="4863" max="4865" width="3.7109375" style="471" customWidth="1"/>
    <col min="4866" max="4866" width="12.7109375" style="471" customWidth="1"/>
    <col min="4867" max="4867" width="47.42578125" style="471" customWidth="1"/>
    <col min="4868" max="4868" width="5.5703125" style="471" customWidth="1"/>
    <col min="4869" max="4870" width="3.7109375" style="471" customWidth="1"/>
    <col min="4871" max="4871" width="22" style="471" customWidth="1"/>
    <col min="4872" max="4872" width="5.5703125" style="471" customWidth="1"/>
    <col min="4873" max="4874" width="3.7109375" style="471" customWidth="1"/>
    <col min="4875" max="4875" width="22" style="471" customWidth="1"/>
    <col min="4876" max="4876" width="5.5703125" style="471" customWidth="1"/>
    <col min="4877" max="4878" width="3.7109375" style="471" customWidth="1"/>
    <col min="4879" max="4879" width="22" style="471" customWidth="1"/>
    <col min="4880" max="4881" width="15.7109375" style="471" customWidth="1"/>
    <col min="4882" max="4882" width="11.7109375" style="471" customWidth="1"/>
    <col min="4883" max="4883" width="6.42578125" style="471" bestFit="1" customWidth="1"/>
    <col min="4884" max="4884" width="11.7109375" style="471" customWidth="1"/>
    <col min="4885" max="4885" width="0" style="471" hidden="1" customWidth="1"/>
    <col min="4886" max="4886" width="3.7109375" style="471" customWidth="1"/>
    <col min="4887" max="4887" width="11.140625" style="471" bestFit="1" customWidth="1"/>
    <col min="4888" max="4889" width="10.5703125" style="471"/>
    <col min="4890" max="4890" width="13.42578125" style="471" customWidth="1"/>
    <col min="4891" max="5110" width="10.5703125" style="471"/>
    <col min="5111" max="5118" width="0" style="471" hidden="1" customWidth="1"/>
    <col min="5119" max="5121" width="3.7109375" style="471" customWidth="1"/>
    <col min="5122" max="5122" width="12.7109375" style="471" customWidth="1"/>
    <col min="5123" max="5123" width="47.42578125" style="471" customWidth="1"/>
    <col min="5124" max="5124" width="5.5703125" style="471" customWidth="1"/>
    <col min="5125" max="5126" width="3.7109375" style="471" customWidth="1"/>
    <col min="5127" max="5127" width="22" style="471" customWidth="1"/>
    <col min="5128" max="5128" width="5.5703125" style="471" customWidth="1"/>
    <col min="5129" max="5130" width="3.7109375" style="471" customWidth="1"/>
    <col min="5131" max="5131" width="22" style="471" customWidth="1"/>
    <col min="5132" max="5132" width="5.5703125" style="471" customWidth="1"/>
    <col min="5133" max="5134" width="3.7109375" style="471" customWidth="1"/>
    <col min="5135" max="5135" width="22" style="471" customWidth="1"/>
    <col min="5136" max="5137" width="15.7109375" style="471" customWidth="1"/>
    <col min="5138" max="5138" width="11.7109375" style="471" customWidth="1"/>
    <col min="5139" max="5139" width="6.42578125" style="471" bestFit="1" customWidth="1"/>
    <col min="5140" max="5140" width="11.7109375" style="471" customWidth="1"/>
    <col min="5141" max="5141" width="0" style="471" hidden="1" customWidth="1"/>
    <col min="5142" max="5142" width="3.7109375" style="471" customWidth="1"/>
    <col min="5143" max="5143" width="11.140625" style="471" bestFit="1" customWidth="1"/>
    <col min="5144" max="5145" width="10.5703125" style="471"/>
    <col min="5146" max="5146" width="13.42578125" style="471" customWidth="1"/>
    <col min="5147" max="5366" width="10.5703125" style="471"/>
    <col min="5367" max="5374" width="0" style="471" hidden="1" customWidth="1"/>
    <col min="5375" max="5377" width="3.7109375" style="471" customWidth="1"/>
    <col min="5378" max="5378" width="12.7109375" style="471" customWidth="1"/>
    <col min="5379" max="5379" width="47.42578125" style="471" customWidth="1"/>
    <col min="5380" max="5380" width="5.5703125" style="471" customWidth="1"/>
    <col min="5381" max="5382" width="3.7109375" style="471" customWidth="1"/>
    <col min="5383" max="5383" width="22" style="471" customWidth="1"/>
    <col min="5384" max="5384" width="5.5703125" style="471" customWidth="1"/>
    <col min="5385" max="5386" width="3.7109375" style="471" customWidth="1"/>
    <col min="5387" max="5387" width="22" style="471" customWidth="1"/>
    <col min="5388" max="5388" width="5.5703125" style="471" customWidth="1"/>
    <col min="5389" max="5390" width="3.7109375" style="471" customWidth="1"/>
    <col min="5391" max="5391" width="22" style="471" customWidth="1"/>
    <col min="5392" max="5393" width="15.7109375" style="471" customWidth="1"/>
    <col min="5394" max="5394" width="11.7109375" style="471" customWidth="1"/>
    <col min="5395" max="5395" width="6.42578125" style="471" bestFit="1" customWidth="1"/>
    <col min="5396" max="5396" width="11.7109375" style="471" customWidth="1"/>
    <col min="5397" max="5397" width="0" style="471" hidden="1" customWidth="1"/>
    <col min="5398" max="5398" width="3.7109375" style="471" customWidth="1"/>
    <col min="5399" max="5399" width="11.140625" style="471" bestFit="1" customWidth="1"/>
    <col min="5400" max="5401" width="10.5703125" style="471"/>
    <col min="5402" max="5402" width="13.42578125" style="471" customWidth="1"/>
    <col min="5403" max="5622" width="10.5703125" style="471"/>
    <col min="5623" max="5630" width="0" style="471" hidden="1" customWidth="1"/>
    <col min="5631" max="5633" width="3.7109375" style="471" customWidth="1"/>
    <col min="5634" max="5634" width="12.7109375" style="471" customWidth="1"/>
    <col min="5635" max="5635" width="47.42578125" style="471" customWidth="1"/>
    <col min="5636" max="5636" width="5.5703125" style="471" customWidth="1"/>
    <col min="5637" max="5638" width="3.7109375" style="471" customWidth="1"/>
    <col min="5639" max="5639" width="22" style="471" customWidth="1"/>
    <col min="5640" max="5640" width="5.5703125" style="471" customWidth="1"/>
    <col min="5641" max="5642" width="3.7109375" style="471" customWidth="1"/>
    <col min="5643" max="5643" width="22" style="471" customWidth="1"/>
    <col min="5644" max="5644" width="5.5703125" style="471" customWidth="1"/>
    <col min="5645" max="5646" width="3.7109375" style="471" customWidth="1"/>
    <col min="5647" max="5647" width="22" style="471" customWidth="1"/>
    <col min="5648" max="5649" width="15.7109375" style="471" customWidth="1"/>
    <col min="5650" max="5650" width="11.7109375" style="471" customWidth="1"/>
    <col min="5651" max="5651" width="6.42578125" style="471" bestFit="1" customWidth="1"/>
    <col min="5652" max="5652" width="11.7109375" style="471" customWidth="1"/>
    <col min="5653" max="5653" width="0" style="471" hidden="1" customWidth="1"/>
    <col min="5654" max="5654" width="3.7109375" style="471" customWidth="1"/>
    <col min="5655" max="5655" width="11.140625" style="471" bestFit="1" customWidth="1"/>
    <col min="5656" max="5657" width="10.5703125" style="471"/>
    <col min="5658" max="5658" width="13.42578125" style="471" customWidth="1"/>
    <col min="5659" max="5878" width="10.5703125" style="471"/>
    <col min="5879" max="5886" width="0" style="471" hidden="1" customWidth="1"/>
    <col min="5887" max="5889" width="3.7109375" style="471" customWidth="1"/>
    <col min="5890" max="5890" width="12.7109375" style="471" customWidth="1"/>
    <col min="5891" max="5891" width="47.42578125" style="471" customWidth="1"/>
    <col min="5892" max="5892" width="5.5703125" style="471" customWidth="1"/>
    <col min="5893" max="5894" width="3.7109375" style="471" customWidth="1"/>
    <col min="5895" max="5895" width="22" style="471" customWidth="1"/>
    <col min="5896" max="5896" width="5.5703125" style="471" customWidth="1"/>
    <col min="5897" max="5898" width="3.7109375" style="471" customWidth="1"/>
    <col min="5899" max="5899" width="22" style="471" customWidth="1"/>
    <col min="5900" max="5900" width="5.5703125" style="471" customWidth="1"/>
    <col min="5901" max="5902" width="3.7109375" style="471" customWidth="1"/>
    <col min="5903" max="5903" width="22" style="471" customWidth="1"/>
    <col min="5904" max="5905" width="15.7109375" style="471" customWidth="1"/>
    <col min="5906" max="5906" width="11.7109375" style="471" customWidth="1"/>
    <col min="5907" max="5907" width="6.42578125" style="471" bestFit="1" customWidth="1"/>
    <col min="5908" max="5908" width="11.7109375" style="471" customWidth="1"/>
    <col min="5909" max="5909" width="0" style="471" hidden="1" customWidth="1"/>
    <col min="5910" max="5910" width="3.7109375" style="471" customWidth="1"/>
    <col min="5911" max="5911" width="11.140625" style="471" bestFit="1" customWidth="1"/>
    <col min="5912" max="5913" width="10.5703125" style="471"/>
    <col min="5914" max="5914" width="13.42578125" style="471" customWidth="1"/>
    <col min="5915" max="6134" width="10.5703125" style="471"/>
    <col min="6135" max="6142" width="0" style="471" hidden="1" customWidth="1"/>
    <col min="6143" max="6145" width="3.7109375" style="471" customWidth="1"/>
    <col min="6146" max="6146" width="12.7109375" style="471" customWidth="1"/>
    <col min="6147" max="6147" width="47.42578125" style="471" customWidth="1"/>
    <col min="6148" max="6148" width="5.5703125" style="471" customWidth="1"/>
    <col min="6149" max="6150" width="3.7109375" style="471" customWidth="1"/>
    <col min="6151" max="6151" width="22" style="471" customWidth="1"/>
    <col min="6152" max="6152" width="5.5703125" style="471" customWidth="1"/>
    <col min="6153" max="6154" width="3.7109375" style="471" customWidth="1"/>
    <col min="6155" max="6155" width="22" style="471" customWidth="1"/>
    <col min="6156" max="6156" width="5.5703125" style="471" customWidth="1"/>
    <col min="6157" max="6158" width="3.7109375" style="471" customWidth="1"/>
    <col min="6159" max="6159" width="22" style="471" customWidth="1"/>
    <col min="6160" max="6161" width="15.7109375" style="471" customWidth="1"/>
    <col min="6162" max="6162" width="11.7109375" style="471" customWidth="1"/>
    <col min="6163" max="6163" width="6.42578125" style="471" bestFit="1" customWidth="1"/>
    <col min="6164" max="6164" width="11.7109375" style="471" customWidth="1"/>
    <col min="6165" max="6165" width="0" style="471" hidden="1" customWidth="1"/>
    <col min="6166" max="6166" width="3.7109375" style="471" customWidth="1"/>
    <col min="6167" max="6167" width="11.140625" style="471" bestFit="1" customWidth="1"/>
    <col min="6168" max="6169" width="10.5703125" style="471"/>
    <col min="6170" max="6170" width="13.42578125" style="471" customWidth="1"/>
    <col min="6171" max="6390" width="10.5703125" style="471"/>
    <col min="6391" max="6398" width="0" style="471" hidden="1" customWidth="1"/>
    <col min="6399" max="6401" width="3.7109375" style="471" customWidth="1"/>
    <col min="6402" max="6402" width="12.7109375" style="471" customWidth="1"/>
    <col min="6403" max="6403" width="47.42578125" style="471" customWidth="1"/>
    <col min="6404" max="6404" width="5.5703125" style="471" customWidth="1"/>
    <col min="6405" max="6406" width="3.7109375" style="471" customWidth="1"/>
    <col min="6407" max="6407" width="22" style="471" customWidth="1"/>
    <col min="6408" max="6408" width="5.5703125" style="471" customWidth="1"/>
    <col min="6409" max="6410" width="3.7109375" style="471" customWidth="1"/>
    <col min="6411" max="6411" width="22" style="471" customWidth="1"/>
    <col min="6412" max="6412" width="5.5703125" style="471" customWidth="1"/>
    <col min="6413" max="6414" width="3.7109375" style="471" customWidth="1"/>
    <col min="6415" max="6415" width="22" style="471" customWidth="1"/>
    <col min="6416" max="6417" width="15.7109375" style="471" customWidth="1"/>
    <col min="6418" max="6418" width="11.7109375" style="471" customWidth="1"/>
    <col min="6419" max="6419" width="6.42578125" style="471" bestFit="1" customWidth="1"/>
    <col min="6420" max="6420" width="11.7109375" style="471" customWidth="1"/>
    <col min="6421" max="6421" width="0" style="471" hidden="1" customWidth="1"/>
    <col min="6422" max="6422" width="3.7109375" style="471" customWidth="1"/>
    <col min="6423" max="6423" width="11.140625" style="471" bestFit="1" customWidth="1"/>
    <col min="6424" max="6425" width="10.5703125" style="471"/>
    <col min="6426" max="6426" width="13.42578125" style="471" customWidth="1"/>
    <col min="6427" max="6646" width="10.5703125" style="471"/>
    <col min="6647" max="6654" width="0" style="471" hidden="1" customWidth="1"/>
    <col min="6655" max="6657" width="3.7109375" style="471" customWidth="1"/>
    <col min="6658" max="6658" width="12.7109375" style="471" customWidth="1"/>
    <col min="6659" max="6659" width="47.42578125" style="471" customWidth="1"/>
    <col min="6660" max="6660" width="5.5703125" style="471" customWidth="1"/>
    <col min="6661" max="6662" width="3.7109375" style="471" customWidth="1"/>
    <col min="6663" max="6663" width="22" style="471" customWidth="1"/>
    <col min="6664" max="6664" width="5.5703125" style="471" customWidth="1"/>
    <col min="6665" max="6666" width="3.7109375" style="471" customWidth="1"/>
    <col min="6667" max="6667" width="22" style="471" customWidth="1"/>
    <col min="6668" max="6668" width="5.5703125" style="471" customWidth="1"/>
    <col min="6669" max="6670" width="3.7109375" style="471" customWidth="1"/>
    <col min="6671" max="6671" width="22" style="471" customWidth="1"/>
    <col min="6672" max="6673" width="15.7109375" style="471" customWidth="1"/>
    <col min="6674" max="6674" width="11.7109375" style="471" customWidth="1"/>
    <col min="6675" max="6675" width="6.42578125" style="471" bestFit="1" customWidth="1"/>
    <col min="6676" max="6676" width="11.7109375" style="471" customWidth="1"/>
    <col min="6677" max="6677" width="0" style="471" hidden="1" customWidth="1"/>
    <col min="6678" max="6678" width="3.7109375" style="471" customWidth="1"/>
    <col min="6679" max="6679" width="11.140625" style="471" bestFit="1" customWidth="1"/>
    <col min="6680" max="6681" width="10.5703125" style="471"/>
    <col min="6682" max="6682" width="13.42578125" style="471" customWidth="1"/>
    <col min="6683" max="6902" width="10.5703125" style="471"/>
    <col min="6903" max="6910" width="0" style="471" hidden="1" customWidth="1"/>
    <col min="6911" max="6913" width="3.7109375" style="471" customWidth="1"/>
    <col min="6914" max="6914" width="12.7109375" style="471" customWidth="1"/>
    <col min="6915" max="6915" width="47.42578125" style="471" customWidth="1"/>
    <col min="6916" max="6916" width="5.5703125" style="471" customWidth="1"/>
    <col min="6917" max="6918" width="3.7109375" style="471" customWidth="1"/>
    <col min="6919" max="6919" width="22" style="471" customWidth="1"/>
    <col min="6920" max="6920" width="5.5703125" style="471" customWidth="1"/>
    <col min="6921" max="6922" width="3.7109375" style="471" customWidth="1"/>
    <col min="6923" max="6923" width="22" style="471" customWidth="1"/>
    <col min="6924" max="6924" width="5.5703125" style="471" customWidth="1"/>
    <col min="6925" max="6926" width="3.7109375" style="471" customWidth="1"/>
    <col min="6927" max="6927" width="22" style="471" customWidth="1"/>
    <col min="6928" max="6929" width="15.7109375" style="471" customWidth="1"/>
    <col min="6930" max="6930" width="11.7109375" style="471" customWidth="1"/>
    <col min="6931" max="6931" width="6.42578125" style="471" bestFit="1" customWidth="1"/>
    <col min="6932" max="6932" width="11.7109375" style="471" customWidth="1"/>
    <col min="6933" max="6933" width="0" style="471" hidden="1" customWidth="1"/>
    <col min="6934" max="6934" width="3.7109375" style="471" customWidth="1"/>
    <col min="6935" max="6935" width="11.140625" style="471" bestFit="1" customWidth="1"/>
    <col min="6936" max="6937" width="10.5703125" style="471"/>
    <col min="6938" max="6938" width="13.42578125" style="471" customWidth="1"/>
    <col min="6939" max="7158" width="10.5703125" style="471"/>
    <col min="7159" max="7166" width="0" style="471" hidden="1" customWidth="1"/>
    <col min="7167" max="7169" width="3.7109375" style="471" customWidth="1"/>
    <col min="7170" max="7170" width="12.7109375" style="471" customWidth="1"/>
    <col min="7171" max="7171" width="47.42578125" style="471" customWidth="1"/>
    <col min="7172" max="7172" width="5.5703125" style="471" customWidth="1"/>
    <col min="7173" max="7174" width="3.7109375" style="471" customWidth="1"/>
    <col min="7175" max="7175" width="22" style="471" customWidth="1"/>
    <col min="7176" max="7176" width="5.5703125" style="471" customWidth="1"/>
    <col min="7177" max="7178" width="3.7109375" style="471" customWidth="1"/>
    <col min="7179" max="7179" width="22" style="471" customWidth="1"/>
    <col min="7180" max="7180" width="5.5703125" style="471" customWidth="1"/>
    <col min="7181" max="7182" width="3.7109375" style="471" customWidth="1"/>
    <col min="7183" max="7183" width="22" style="471" customWidth="1"/>
    <col min="7184" max="7185" width="15.7109375" style="471" customWidth="1"/>
    <col min="7186" max="7186" width="11.7109375" style="471" customWidth="1"/>
    <col min="7187" max="7187" width="6.42578125" style="471" bestFit="1" customWidth="1"/>
    <col min="7188" max="7188" width="11.7109375" style="471" customWidth="1"/>
    <col min="7189" max="7189" width="0" style="471" hidden="1" customWidth="1"/>
    <col min="7190" max="7190" width="3.7109375" style="471" customWidth="1"/>
    <col min="7191" max="7191" width="11.140625" style="471" bestFit="1" customWidth="1"/>
    <col min="7192" max="7193" width="10.5703125" style="471"/>
    <col min="7194" max="7194" width="13.42578125" style="471" customWidth="1"/>
    <col min="7195" max="7414" width="10.5703125" style="471"/>
    <col min="7415" max="7422" width="0" style="471" hidden="1" customWidth="1"/>
    <col min="7423" max="7425" width="3.7109375" style="471" customWidth="1"/>
    <col min="7426" max="7426" width="12.7109375" style="471" customWidth="1"/>
    <col min="7427" max="7427" width="47.42578125" style="471" customWidth="1"/>
    <col min="7428" max="7428" width="5.5703125" style="471" customWidth="1"/>
    <col min="7429" max="7430" width="3.7109375" style="471" customWidth="1"/>
    <col min="7431" max="7431" width="22" style="471" customWidth="1"/>
    <col min="7432" max="7432" width="5.5703125" style="471" customWidth="1"/>
    <col min="7433" max="7434" width="3.7109375" style="471" customWidth="1"/>
    <col min="7435" max="7435" width="22" style="471" customWidth="1"/>
    <col min="7436" max="7436" width="5.5703125" style="471" customWidth="1"/>
    <col min="7437" max="7438" width="3.7109375" style="471" customWidth="1"/>
    <col min="7439" max="7439" width="22" style="471" customWidth="1"/>
    <col min="7440" max="7441" width="15.7109375" style="471" customWidth="1"/>
    <col min="7442" max="7442" width="11.7109375" style="471" customWidth="1"/>
    <col min="7443" max="7443" width="6.42578125" style="471" bestFit="1" customWidth="1"/>
    <col min="7444" max="7444" width="11.7109375" style="471" customWidth="1"/>
    <col min="7445" max="7445" width="0" style="471" hidden="1" customWidth="1"/>
    <col min="7446" max="7446" width="3.7109375" style="471" customWidth="1"/>
    <col min="7447" max="7447" width="11.140625" style="471" bestFit="1" customWidth="1"/>
    <col min="7448" max="7449" width="10.5703125" style="471"/>
    <col min="7450" max="7450" width="13.42578125" style="471" customWidth="1"/>
    <col min="7451" max="7670" width="10.5703125" style="471"/>
    <col min="7671" max="7678" width="0" style="471" hidden="1" customWidth="1"/>
    <col min="7679" max="7681" width="3.7109375" style="471" customWidth="1"/>
    <col min="7682" max="7682" width="12.7109375" style="471" customWidth="1"/>
    <col min="7683" max="7683" width="47.42578125" style="471" customWidth="1"/>
    <col min="7684" max="7684" width="5.5703125" style="471" customWidth="1"/>
    <col min="7685" max="7686" width="3.7109375" style="471" customWidth="1"/>
    <col min="7687" max="7687" width="22" style="471" customWidth="1"/>
    <col min="7688" max="7688" width="5.5703125" style="471" customWidth="1"/>
    <col min="7689" max="7690" width="3.7109375" style="471" customWidth="1"/>
    <col min="7691" max="7691" width="22" style="471" customWidth="1"/>
    <col min="7692" max="7692" width="5.5703125" style="471" customWidth="1"/>
    <col min="7693" max="7694" width="3.7109375" style="471" customWidth="1"/>
    <col min="7695" max="7695" width="22" style="471" customWidth="1"/>
    <col min="7696" max="7697" width="15.7109375" style="471" customWidth="1"/>
    <col min="7698" max="7698" width="11.7109375" style="471" customWidth="1"/>
    <col min="7699" max="7699" width="6.42578125" style="471" bestFit="1" customWidth="1"/>
    <col min="7700" max="7700" width="11.7109375" style="471" customWidth="1"/>
    <col min="7701" max="7701" width="0" style="471" hidden="1" customWidth="1"/>
    <col min="7702" max="7702" width="3.7109375" style="471" customWidth="1"/>
    <col min="7703" max="7703" width="11.140625" style="471" bestFit="1" customWidth="1"/>
    <col min="7704" max="7705" width="10.5703125" style="471"/>
    <col min="7706" max="7706" width="13.42578125" style="471" customWidth="1"/>
    <col min="7707" max="7926" width="10.5703125" style="471"/>
    <col min="7927" max="7934" width="0" style="471" hidden="1" customWidth="1"/>
    <col min="7935" max="7937" width="3.7109375" style="471" customWidth="1"/>
    <col min="7938" max="7938" width="12.7109375" style="471" customWidth="1"/>
    <col min="7939" max="7939" width="47.42578125" style="471" customWidth="1"/>
    <col min="7940" max="7940" width="5.5703125" style="471" customWidth="1"/>
    <col min="7941" max="7942" width="3.7109375" style="471" customWidth="1"/>
    <col min="7943" max="7943" width="22" style="471" customWidth="1"/>
    <col min="7944" max="7944" width="5.5703125" style="471" customWidth="1"/>
    <col min="7945" max="7946" width="3.7109375" style="471" customWidth="1"/>
    <col min="7947" max="7947" width="22" style="471" customWidth="1"/>
    <col min="7948" max="7948" width="5.5703125" style="471" customWidth="1"/>
    <col min="7949" max="7950" width="3.7109375" style="471" customWidth="1"/>
    <col min="7951" max="7951" width="22" style="471" customWidth="1"/>
    <col min="7952" max="7953" width="15.7109375" style="471" customWidth="1"/>
    <col min="7954" max="7954" width="11.7109375" style="471" customWidth="1"/>
    <col min="7955" max="7955" width="6.42578125" style="471" bestFit="1" customWidth="1"/>
    <col min="7956" max="7956" width="11.7109375" style="471" customWidth="1"/>
    <col min="7957" max="7957" width="0" style="471" hidden="1" customWidth="1"/>
    <col min="7958" max="7958" width="3.7109375" style="471" customWidth="1"/>
    <col min="7959" max="7959" width="11.140625" style="471" bestFit="1" customWidth="1"/>
    <col min="7960" max="7961" width="10.5703125" style="471"/>
    <col min="7962" max="7962" width="13.42578125" style="471" customWidth="1"/>
    <col min="7963" max="8182" width="10.5703125" style="471"/>
    <col min="8183" max="8190" width="0" style="471" hidden="1" customWidth="1"/>
    <col min="8191" max="8193" width="3.7109375" style="471" customWidth="1"/>
    <col min="8194" max="8194" width="12.7109375" style="471" customWidth="1"/>
    <col min="8195" max="8195" width="47.42578125" style="471" customWidth="1"/>
    <col min="8196" max="8196" width="5.5703125" style="471" customWidth="1"/>
    <col min="8197" max="8198" width="3.7109375" style="471" customWidth="1"/>
    <col min="8199" max="8199" width="22" style="471" customWidth="1"/>
    <col min="8200" max="8200" width="5.5703125" style="471" customWidth="1"/>
    <col min="8201" max="8202" width="3.7109375" style="471" customWidth="1"/>
    <col min="8203" max="8203" width="22" style="471" customWidth="1"/>
    <col min="8204" max="8204" width="5.5703125" style="471" customWidth="1"/>
    <col min="8205" max="8206" width="3.7109375" style="471" customWidth="1"/>
    <col min="8207" max="8207" width="22" style="471" customWidth="1"/>
    <col min="8208" max="8209" width="15.7109375" style="471" customWidth="1"/>
    <col min="8210" max="8210" width="11.7109375" style="471" customWidth="1"/>
    <col min="8211" max="8211" width="6.42578125" style="471" bestFit="1" customWidth="1"/>
    <col min="8212" max="8212" width="11.7109375" style="471" customWidth="1"/>
    <col min="8213" max="8213" width="0" style="471" hidden="1" customWidth="1"/>
    <col min="8214" max="8214" width="3.7109375" style="471" customWidth="1"/>
    <col min="8215" max="8215" width="11.140625" style="471" bestFit="1" customWidth="1"/>
    <col min="8216" max="8217" width="10.5703125" style="471"/>
    <col min="8218" max="8218" width="13.42578125" style="471" customWidth="1"/>
    <col min="8219" max="8438" width="10.5703125" style="471"/>
    <col min="8439" max="8446" width="0" style="471" hidden="1" customWidth="1"/>
    <col min="8447" max="8449" width="3.7109375" style="471" customWidth="1"/>
    <col min="8450" max="8450" width="12.7109375" style="471" customWidth="1"/>
    <col min="8451" max="8451" width="47.42578125" style="471" customWidth="1"/>
    <col min="8452" max="8452" width="5.5703125" style="471" customWidth="1"/>
    <col min="8453" max="8454" width="3.7109375" style="471" customWidth="1"/>
    <col min="8455" max="8455" width="22" style="471" customWidth="1"/>
    <col min="8456" max="8456" width="5.5703125" style="471" customWidth="1"/>
    <col min="8457" max="8458" width="3.7109375" style="471" customWidth="1"/>
    <col min="8459" max="8459" width="22" style="471" customWidth="1"/>
    <col min="8460" max="8460" width="5.5703125" style="471" customWidth="1"/>
    <col min="8461" max="8462" width="3.7109375" style="471" customWidth="1"/>
    <col min="8463" max="8463" width="22" style="471" customWidth="1"/>
    <col min="8464" max="8465" width="15.7109375" style="471" customWidth="1"/>
    <col min="8466" max="8466" width="11.7109375" style="471" customWidth="1"/>
    <col min="8467" max="8467" width="6.42578125" style="471" bestFit="1" customWidth="1"/>
    <col min="8468" max="8468" width="11.7109375" style="471" customWidth="1"/>
    <col min="8469" max="8469" width="0" style="471" hidden="1" customWidth="1"/>
    <col min="8470" max="8470" width="3.7109375" style="471" customWidth="1"/>
    <col min="8471" max="8471" width="11.140625" style="471" bestFit="1" customWidth="1"/>
    <col min="8472" max="8473" width="10.5703125" style="471"/>
    <col min="8474" max="8474" width="13.42578125" style="471" customWidth="1"/>
    <col min="8475" max="8694" width="10.5703125" style="471"/>
    <col min="8695" max="8702" width="0" style="471" hidden="1" customWidth="1"/>
    <col min="8703" max="8705" width="3.7109375" style="471" customWidth="1"/>
    <col min="8706" max="8706" width="12.7109375" style="471" customWidth="1"/>
    <col min="8707" max="8707" width="47.42578125" style="471" customWidth="1"/>
    <col min="8708" max="8708" width="5.5703125" style="471" customWidth="1"/>
    <col min="8709" max="8710" width="3.7109375" style="471" customWidth="1"/>
    <col min="8711" max="8711" width="22" style="471" customWidth="1"/>
    <col min="8712" max="8712" width="5.5703125" style="471" customWidth="1"/>
    <col min="8713" max="8714" width="3.7109375" style="471" customWidth="1"/>
    <col min="8715" max="8715" width="22" style="471" customWidth="1"/>
    <col min="8716" max="8716" width="5.5703125" style="471" customWidth="1"/>
    <col min="8717" max="8718" width="3.7109375" style="471" customWidth="1"/>
    <col min="8719" max="8719" width="22" style="471" customWidth="1"/>
    <col min="8720" max="8721" width="15.7109375" style="471" customWidth="1"/>
    <col min="8722" max="8722" width="11.7109375" style="471" customWidth="1"/>
    <col min="8723" max="8723" width="6.42578125" style="471" bestFit="1" customWidth="1"/>
    <col min="8724" max="8724" width="11.7109375" style="471" customWidth="1"/>
    <col min="8725" max="8725" width="0" style="471" hidden="1" customWidth="1"/>
    <col min="8726" max="8726" width="3.7109375" style="471" customWidth="1"/>
    <col min="8727" max="8727" width="11.140625" style="471" bestFit="1" customWidth="1"/>
    <col min="8728" max="8729" width="10.5703125" style="471"/>
    <col min="8730" max="8730" width="13.42578125" style="471" customWidth="1"/>
    <col min="8731" max="8950" width="10.5703125" style="471"/>
    <col min="8951" max="8958" width="0" style="471" hidden="1" customWidth="1"/>
    <col min="8959" max="8961" width="3.7109375" style="471" customWidth="1"/>
    <col min="8962" max="8962" width="12.7109375" style="471" customWidth="1"/>
    <col min="8963" max="8963" width="47.42578125" style="471" customWidth="1"/>
    <col min="8964" max="8964" width="5.5703125" style="471" customWidth="1"/>
    <col min="8965" max="8966" width="3.7109375" style="471" customWidth="1"/>
    <col min="8967" max="8967" width="22" style="471" customWidth="1"/>
    <col min="8968" max="8968" width="5.5703125" style="471" customWidth="1"/>
    <col min="8969" max="8970" width="3.7109375" style="471" customWidth="1"/>
    <col min="8971" max="8971" width="22" style="471" customWidth="1"/>
    <col min="8972" max="8972" width="5.5703125" style="471" customWidth="1"/>
    <col min="8973" max="8974" width="3.7109375" style="471" customWidth="1"/>
    <col min="8975" max="8975" width="22" style="471" customWidth="1"/>
    <col min="8976" max="8977" width="15.7109375" style="471" customWidth="1"/>
    <col min="8978" max="8978" width="11.7109375" style="471" customWidth="1"/>
    <col min="8979" max="8979" width="6.42578125" style="471" bestFit="1" customWidth="1"/>
    <col min="8980" max="8980" width="11.7109375" style="471" customWidth="1"/>
    <col min="8981" max="8981" width="0" style="471" hidden="1" customWidth="1"/>
    <col min="8982" max="8982" width="3.7109375" style="471" customWidth="1"/>
    <col min="8983" max="8983" width="11.140625" style="471" bestFit="1" customWidth="1"/>
    <col min="8984" max="8985" width="10.5703125" style="471"/>
    <col min="8986" max="8986" width="13.42578125" style="471" customWidth="1"/>
    <col min="8987" max="9206" width="10.5703125" style="471"/>
    <col min="9207" max="9214" width="0" style="471" hidden="1" customWidth="1"/>
    <col min="9215" max="9217" width="3.7109375" style="471" customWidth="1"/>
    <col min="9218" max="9218" width="12.7109375" style="471" customWidth="1"/>
    <col min="9219" max="9219" width="47.42578125" style="471" customWidth="1"/>
    <col min="9220" max="9220" width="5.5703125" style="471" customWidth="1"/>
    <col min="9221" max="9222" width="3.7109375" style="471" customWidth="1"/>
    <col min="9223" max="9223" width="22" style="471" customWidth="1"/>
    <col min="9224" max="9224" width="5.5703125" style="471" customWidth="1"/>
    <col min="9225" max="9226" width="3.7109375" style="471" customWidth="1"/>
    <col min="9227" max="9227" width="22" style="471" customWidth="1"/>
    <col min="9228" max="9228" width="5.5703125" style="471" customWidth="1"/>
    <col min="9229" max="9230" width="3.7109375" style="471" customWidth="1"/>
    <col min="9231" max="9231" width="22" style="471" customWidth="1"/>
    <col min="9232" max="9233" width="15.7109375" style="471" customWidth="1"/>
    <col min="9234" max="9234" width="11.7109375" style="471" customWidth="1"/>
    <col min="9235" max="9235" width="6.42578125" style="471" bestFit="1" customWidth="1"/>
    <col min="9236" max="9236" width="11.7109375" style="471" customWidth="1"/>
    <col min="9237" max="9237" width="0" style="471" hidden="1" customWidth="1"/>
    <col min="9238" max="9238" width="3.7109375" style="471" customWidth="1"/>
    <col min="9239" max="9239" width="11.140625" style="471" bestFit="1" customWidth="1"/>
    <col min="9240" max="9241" width="10.5703125" style="471"/>
    <col min="9242" max="9242" width="13.42578125" style="471" customWidth="1"/>
    <col min="9243" max="9462" width="10.5703125" style="471"/>
    <col min="9463" max="9470" width="0" style="471" hidden="1" customWidth="1"/>
    <col min="9471" max="9473" width="3.7109375" style="471" customWidth="1"/>
    <col min="9474" max="9474" width="12.7109375" style="471" customWidth="1"/>
    <col min="9475" max="9475" width="47.42578125" style="471" customWidth="1"/>
    <col min="9476" max="9476" width="5.5703125" style="471" customWidth="1"/>
    <col min="9477" max="9478" width="3.7109375" style="471" customWidth="1"/>
    <col min="9479" max="9479" width="22" style="471" customWidth="1"/>
    <col min="9480" max="9480" width="5.5703125" style="471" customWidth="1"/>
    <col min="9481" max="9482" width="3.7109375" style="471" customWidth="1"/>
    <col min="9483" max="9483" width="22" style="471" customWidth="1"/>
    <col min="9484" max="9484" width="5.5703125" style="471" customWidth="1"/>
    <col min="9485" max="9486" width="3.7109375" style="471" customWidth="1"/>
    <col min="9487" max="9487" width="22" style="471" customWidth="1"/>
    <col min="9488" max="9489" width="15.7109375" style="471" customWidth="1"/>
    <col min="9490" max="9490" width="11.7109375" style="471" customWidth="1"/>
    <col min="9491" max="9491" width="6.42578125" style="471" bestFit="1" customWidth="1"/>
    <col min="9492" max="9492" width="11.7109375" style="471" customWidth="1"/>
    <col min="9493" max="9493" width="0" style="471" hidden="1" customWidth="1"/>
    <col min="9494" max="9494" width="3.7109375" style="471" customWidth="1"/>
    <col min="9495" max="9495" width="11.140625" style="471" bestFit="1" customWidth="1"/>
    <col min="9496" max="9497" width="10.5703125" style="471"/>
    <col min="9498" max="9498" width="13.42578125" style="471" customWidth="1"/>
    <col min="9499" max="9718" width="10.5703125" style="471"/>
    <col min="9719" max="9726" width="0" style="471" hidden="1" customWidth="1"/>
    <col min="9727" max="9729" width="3.7109375" style="471" customWidth="1"/>
    <col min="9730" max="9730" width="12.7109375" style="471" customWidth="1"/>
    <col min="9731" max="9731" width="47.42578125" style="471" customWidth="1"/>
    <col min="9732" max="9732" width="5.5703125" style="471" customWidth="1"/>
    <col min="9733" max="9734" width="3.7109375" style="471" customWidth="1"/>
    <col min="9735" max="9735" width="22" style="471" customWidth="1"/>
    <col min="9736" max="9736" width="5.5703125" style="471" customWidth="1"/>
    <col min="9737" max="9738" width="3.7109375" style="471" customWidth="1"/>
    <col min="9739" max="9739" width="22" style="471" customWidth="1"/>
    <col min="9740" max="9740" width="5.5703125" style="471" customWidth="1"/>
    <col min="9741" max="9742" width="3.7109375" style="471" customWidth="1"/>
    <col min="9743" max="9743" width="22" style="471" customWidth="1"/>
    <col min="9744" max="9745" width="15.7109375" style="471" customWidth="1"/>
    <col min="9746" max="9746" width="11.7109375" style="471" customWidth="1"/>
    <col min="9747" max="9747" width="6.42578125" style="471" bestFit="1" customWidth="1"/>
    <col min="9748" max="9748" width="11.7109375" style="471" customWidth="1"/>
    <col min="9749" max="9749" width="0" style="471" hidden="1" customWidth="1"/>
    <col min="9750" max="9750" width="3.7109375" style="471" customWidth="1"/>
    <col min="9751" max="9751" width="11.140625" style="471" bestFit="1" customWidth="1"/>
    <col min="9752" max="9753" width="10.5703125" style="471"/>
    <col min="9754" max="9754" width="13.42578125" style="471" customWidth="1"/>
    <col min="9755" max="9974" width="10.5703125" style="471"/>
    <col min="9975" max="9982" width="0" style="471" hidden="1" customWidth="1"/>
    <col min="9983" max="9985" width="3.7109375" style="471" customWidth="1"/>
    <col min="9986" max="9986" width="12.7109375" style="471" customWidth="1"/>
    <col min="9987" max="9987" width="47.42578125" style="471" customWidth="1"/>
    <col min="9988" max="9988" width="5.5703125" style="471" customWidth="1"/>
    <col min="9989" max="9990" width="3.7109375" style="471" customWidth="1"/>
    <col min="9991" max="9991" width="22" style="471" customWidth="1"/>
    <col min="9992" max="9992" width="5.5703125" style="471" customWidth="1"/>
    <col min="9993" max="9994" width="3.7109375" style="471" customWidth="1"/>
    <col min="9995" max="9995" width="22" style="471" customWidth="1"/>
    <col min="9996" max="9996" width="5.5703125" style="471" customWidth="1"/>
    <col min="9997" max="9998" width="3.7109375" style="471" customWidth="1"/>
    <col min="9999" max="9999" width="22" style="471" customWidth="1"/>
    <col min="10000" max="10001" width="15.7109375" style="471" customWidth="1"/>
    <col min="10002" max="10002" width="11.7109375" style="471" customWidth="1"/>
    <col min="10003" max="10003" width="6.42578125" style="471" bestFit="1" customWidth="1"/>
    <col min="10004" max="10004" width="11.7109375" style="471" customWidth="1"/>
    <col min="10005" max="10005" width="0" style="471" hidden="1" customWidth="1"/>
    <col min="10006" max="10006" width="3.7109375" style="471" customWidth="1"/>
    <col min="10007" max="10007" width="11.140625" style="471" bestFit="1" customWidth="1"/>
    <col min="10008" max="10009" width="10.5703125" style="471"/>
    <col min="10010" max="10010" width="13.42578125" style="471" customWidth="1"/>
    <col min="10011" max="10230" width="10.5703125" style="471"/>
    <col min="10231" max="10238" width="0" style="471" hidden="1" customWidth="1"/>
    <col min="10239" max="10241" width="3.7109375" style="471" customWidth="1"/>
    <col min="10242" max="10242" width="12.7109375" style="471" customWidth="1"/>
    <col min="10243" max="10243" width="47.42578125" style="471" customWidth="1"/>
    <col min="10244" max="10244" width="5.5703125" style="471" customWidth="1"/>
    <col min="10245" max="10246" width="3.7109375" style="471" customWidth="1"/>
    <col min="10247" max="10247" width="22" style="471" customWidth="1"/>
    <col min="10248" max="10248" width="5.5703125" style="471" customWidth="1"/>
    <col min="10249" max="10250" width="3.7109375" style="471" customWidth="1"/>
    <col min="10251" max="10251" width="22" style="471" customWidth="1"/>
    <col min="10252" max="10252" width="5.5703125" style="471" customWidth="1"/>
    <col min="10253" max="10254" width="3.7109375" style="471" customWidth="1"/>
    <col min="10255" max="10255" width="22" style="471" customWidth="1"/>
    <col min="10256" max="10257" width="15.7109375" style="471" customWidth="1"/>
    <col min="10258" max="10258" width="11.7109375" style="471" customWidth="1"/>
    <col min="10259" max="10259" width="6.42578125" style="471" bestFit="1" customWidth="1"/>
    <col min="10260" max="10260" width="11.7109375" style="471" customWidth="1"/>
    <col min="10261" max="10261" width="0" style="471" hidden="1" customWidth="1"/>
    <col min="10262" max="10262" width="3.7109375" style="471" customWidth="1"/>
    <col min="10263" max="10263" width="11.140625" style="471" bestFit="1" customWidth="1"/>
    <col min="10264" max="10265" width="10.5703125" style="471"/>
    <col min="10266" max="10266" width="13.42578125" style="471" customWidth="1"/>
    <col min="10267" max="10486" width="10.5703125" style="471"/>
    <col min="10487" max="10494" width="0" style="471" hidden="1" customWidth="1"/>
    <col min="10495" max="10497" width="3.7109375" style="471" customWidth="1"/>
    <col min="10498" max="10498" width="12.7109375" style="471" customWidth="1"/>
    <col min="10499" max="10499" width="47.42578125" style="471" customWidth="1"/>
    <col min="10500" max="10500" width="5.5703125" style="471" customWidth="1"/>
    <col min="10501" max="10502" width="3.7109375" style="471" customWidth="1"/>
    <col min="10503" max="10503" width="22" style="471" customWidth="1"/>
    <col min="10504" max="10504" width="5.5703125" style="471" customWidth="1"/>
    <col min="10505" max="10506" width="3.7109375" style="471" customWidth="1"/>
    <col min="10507" max="10507" width="22" style="471" customWidth="1"/>
    <col min="10508" max="10508" width="5.5703125" style="471" customWidth="1"/>
    <col min="10509" max="10510" width="3.7109375" style="471" customWidth="1"/>
    <col min="10511" max="10511" width="22" style="471" customWidth="1"/>
    <col min="10512" max="10513" width="15.7109375" style="471" customWidth="1"/>
    <col min="10514" max="10514" width="11.7109375" style="471" customWidth="1"/>
    <col min="10515" max="10515" width="6.42578125" style="471" bestFit="1" customWidth="1"/>
    <col min="10516" max="10516" width="11.7109375" style="471" customWidth="1"/>
    <col min="10517" max="10517" width="0" style="471" hidden="1" customWidth="1"/>
    <col min="10518" max="10518" width="3.7109375" style="471" customWidth="1"/>
    <col min="10519" max="10519" width="11.140625" style="471" bestFit="1" customWidth="1"/>
    <col min="10520" max="10521" width="10.5703125" style="471"/>
    <col min="10522" max="10522" width="13.42578125" style="471" customWidth="1"/>
    <col min="10523" max="10742" width="10.5703125" style="471"/>
    <col min="10743" max="10750" width="0" style="471" hidden="1" customWidth="1"/>
    <col min="10751" max="10753" width="3.7109375" style="471" customWidth="1"/>
    <col min="10754" max="10754" width="12.7109375" style="471" customWidth="1"/>
    <col min="10755" max="10755" width="47.42578125" style="471" customWidth="1"/>
    <col min="10756" max="10756" width="5.5703125" style="471" customWidth="1"/>
    <col min="10757" max="10758" width="3.7109375" style="471" customWidth="1"/>
    <col min="10759" max="10759" width="22" style="471" customWidth="1"/>
    <col min="10760" max="10760" width="5.5703125" style="471" customWidth="1"/>
    <col min="10761" max="10762" width="3.7109375" style="471" customWidth="1"/>
    <col min="10763" max="10763" width="22" style="471" customWidth="1"/>
    <col min="10764" max="10764" width="5.5703125" style="471" customWidth="1"/>
    <col min="10765" max="10766" width="3.7109375" style="471" customWidth="1"/>
    <col min="10767" max="10767" width="22" style="471" customWidth="1"/>
    <col min="10768" max="10769" width="15.7109375" style="471" customWidth="1"/>
    <col min="10770" max="10770" width="11.7109375" style="471" customWidth="1"/>
    <col min="10771" max="10771" width="6.42578125" style="471" bestFit="1" customWidth="1"/>
    <col min="10772" max="10772" width="11.7109375" style="471" customWidth="1"/>
    <col min="10773" max="10773" width="0" style="471" hidden="1" customWidth="1"/>
    <col min="10774" max="10774" width="3.7109375" style="471" customWidth="1"/>
    <col min="10775" max="10775" width="11.140625" style="471" bestFit="1" customWidth="1"/>
    <col min="10776" max="10777" width="10.5703125" style="471"/>
    <col min="10778" max="10778" width="13.42578125" style="471" customWidth="1"/>
    <col min="10779" max="10998" width="10.5703125" style="471"/>
    <col min="10999" max="11006" width="0" style="471" hidden="1" customWidth="1"/>
    <col min="11007" max="11009" width="3.7109375" style="471" customWidth="1"/>
    <col min="11010" max="11010" width="12.7109375" style="471" customWidth="1"/>
    <col min="11011" max="11011" width="47.42578125" style="471" customWidth="1"/>
    <col min="11012" max="11012" width="5.5703125" style="471" customWidth="1"/>
    <col min="11013" max="11014" width="3.7109375" style="471" customWidth="1"/>
    <col min="11015" max="11015" width="22" style="471" customWidth="1"/>
    <col min="11016" max="11016" width="5.5703125" style="471" customWidth="1"/>
    <col min="11017" max="11018" width="3.7109375" style="471" customWidth="1"/>
    <col min="11019" max="11019" width="22" style="471" customWidth="1"/>
    <col min="11020" max="11020" width="5.5703125" style="471" customWidth="1"/>
    <col min="11021" max="11022" width="3.7109375" style="471" customWidth="1"/>
    <col min="11023" max="11023" width="22" style="471" customWidth="1"/>
    <col min="11024" max="11025" width="15.7109375" style="471" customWidth="1"/>
    <col min="11026" max="11026" width="11.7109375" style="471" customWidth="1"/>
    <col min="11027" max="11027" width="6.42578125" style="471" bestFit="1" customWidth="1"/>
    <col min="11028" max="11028" width="11.7109375" style="471" customWidth="1"/>
    <col min="11029" max="11029" width="0" style="471" hidden="1" customWidth="1"/>
    <col min="11030" max="11030" width="3.7109375" style="471" customWidth="1"/>
    <col min="11031" max="11031" width="11.140625" style="471" bestFit="1" customWidth="1"/>
    <col min="11032" max="11033" width="10.5703125" style="471"/>
    <col min="11034" max="11034" width="13.42578125" style="471" customWidth="1"/>
    <col min="11035" max="11254" width="10.5703125" style="471"/>
    <col min="11255" max="11262" width="0" style="471" hidden="1" customWidth="1"/>
    <col min="11263" max="11265" width="3.7109375" style="471" customWidth="1"/>
    <col min="11266" max="11266" width="12.7109375" style="471" customWidth="1"/>
    <col min="11267" max="11267" width="47.42578125" style="471" customWidth="1"/>
    <col min="11268" max="11268" width="5.5703125" style="471" customWidth="1"/>
    <col min="11269" max="11270" width="3.7109375" style="471" customWidth="1"/>
    <col min="11271" max="11271" width="22" style="471" customWidth="1"/>
    <col min="11272" max="11272" width="5.5703125" style="471" customWidth="1"/>
    <col min="11273" max="11274" width="3.7109375" style="471" customWidth="1"/>
    <col min="11275" max="11275" width="22" style="471" customWidth="1"/>
    <col min="11276" max="11276" width="5.5703125" style="471" customWidth="1"/>
    <col min="11277" max="11278" width="3.7109375" style="471" customWidth="1"/>
    <col min="11279" max="11279" width="22" style="471" customWidth="1"/>
    <col min="11280" max="11281" width="15.7109375" style="471" customWidth="1"/>
    <col min="11282" max="11282" width="11.7109375" style="471" customWidth="1"/>
    <col min="11283" max="11283" width="6.42578125" style="471" bestFit="1" customWidth="1"/>
    <col min="11284" max="11284" width="11.7109375" style="471" customWidth="1"/>
    <col min="11285" max="11285" width="0" style="471" hidden="1" customWidth="1"/>
    <col min="11286" max="11286" width="3.7109375" style="471" customWidth="1"/>
    <col min="11287" max="11287" width="11.140625" style="471" bestFit="1" customWidth="1"/>
    <col min="11288" max="11289" width="10.5703125" style="471"/>
    <col min="11290" max="11290" width="13.42578125" style="471" customWidth="1"/>
    <col min="11291" max="11510" width="10.5703125" style="471"/>
    <col min="11511" max="11518" width="0" style="471" hidden="1" customWidth="1"/>
    <col min="11519" max="11521" width="3.7109375" style="471" customWidth="1"/>
    <col min="11522" max="11522" width="12.7109375" style="471" customWidth="1"/>
    <col min="11523" max="11523" width="47.42578125" style="471" customWidth="1"/>
    <col min="11524" max="11524" width="5.5703125" style="471" customWidth="1"/>
    <col min="11525" max="11526" width="3.7109375" style="471" customWidth="1"/>
    <col min="11527" max="11527" width="22" style="471" customWidth="1"/>
    <col min="11528" max="11528" width="5.5703125" style="471" customWidth="1"/>
    <col min="11529" max="11530" width="3.7109375" style="471" customWidth="1"/>
    <col min="11531" max="11531" width="22" style="471" customWidth="1"/>
    <col min="11532" max="11532" width="5.5703125" style="471" customWidth="1"/>
    <col min="11533" max="11534" width="3.7109375" style="471" customWidth="1"/>
    <col min="11535" max="11535" width="22" style="471" customWidth="1"/>
    <col min="11536" max="11537" width="15.7109375" style="471" customWidth="1"/>
    <col min="11538" max="11538" width="11.7109375" style="471" customWidth="1"/>
    <col min="11539" max="11539" width="6.42578125" style="471" bestFit="1" customWidth="1"/>
    <col min="11540" max="11540" width="11.7109375" style="471" customWidth="1"/>
    <col min="11541" max="11541" width="0" style="471" hidden="1" customWidth="1"/>
    <col min="11542" max="11542" width="3.7109375" style="471" customWidth="1"/>
    <col min="11543" max="11543" width="11.140625" style="471" bestFit="1" customWidth="1"/>
    <col min="11544" max="11545" width="10.5703125" style="471"/>
    <col min="11546" max="11546" width="13.42578125" style="471" customWidth="1"/>
    <col min="11547" max="11766" width="10.5703125" style="471"/>
    <col min="11767" max="11774" width="0" style="471" hidden="1" customWidth="1"/>
    <col min="11775" max="11777" width="3.7109375" style="471" customWidth="1"/>
    <col min="11778" max="11778" width="12.7109375" style="471" customWidth="1"/>
    <col min="11779" max="11779" width="47.42578125" style="471" customWidth="1"/>
    <col min="11780" max="11780" width="5.5703125" style="471" customWidth="1"/>
    <col min="11781" max="11782" width="3.7109375" style="471" customWidth="1"/>
    <col min="11783" max="11783" width="22" style="471" customWidth="1"/>
    <col min="11784" max="11784" width="5.5703125" style="471" customWidth="1"/>
    <col min="11785" max="11786" width="3.7109375" style="471" customWidth="1"/>
    <col min="11787" max="11787" width="22" style="471" customWidth="1"/>
    <col min="11788" max="11788" width="5.5703125" style="471" customWidth="1"/>
    <col min="11789" max="11790" width="3.7109375" style="471" customWidth="1"/>
    <col min="11791" max="11791" width="22" style="471" customWidth="1"/>
    <col min="11792" max="11793" width="15.7109375" style="471" customWidth="1"/>
    <col min="11794" max="11794" width="11.7109375" style="471" customWidth="1"/>
    <col min="11795" max="11795" width="6.42578125" style="471" bestFit="1" customWidth="1"/>
    <col min="11796" max="11796" width="11.7109375" style="471" customWidth="1"/>
    <col min="11797" max="11797" width="0" style="471" hidden="1" customWidth="1"/>
    <col min="11798" max="11798" width="3.7109375" style="471" customWidth="1"/>
    <col min="11799" max="11799" width="11.140625" style="471" bestFit="1" customWidth="1"/>
    <col min="11800" max="11801" width="10.5703125" style="471"/>
    <col min="11802" max="11802" width="13.42578125" style="471" customWidth="1"/>
    <col min="11803" max="12022" width="10.5703125" style="471"/>
    <col min="12023" max="12030" width="0" style="471" hidden="1" customWidth="1"/>
    <col min="12031" max="12033" width="3.7109375" style="471" customWidth="1"/>
    <col min="12034" max="12034" width="12.7109375" style="471" customWidth="1"/>
    <col min="12035" max="12035" width="47.42578125" style="471" customWidth="1"/>
    <col min="12036" max="12036" width="5.5703125" style="471" customWidth="1"/>
    <col min="12037" max="12038" width="3.7109375" style="471" customWidth="1"/>
    <col min="12039" max="12039" width="22" style="471" customWidth="1"/>
    <col min="12040" max="12040" width="5.5703125" style="471" customWidth="1"/>
    <col min="12041" max="12042" width="3.7109375" style="471" customWidth="1"/>
    <col min="12043" max="12043" width="22" style="471" customWidth="1"/>
    <col min="12044" max="12044" width="5.5703125" style="471" customWidth="1"/>
    <col min="12045" max="12046" width="3.7109375" style="471" customWidth="1"/>
    <col min="12047" max="12047" width="22" style="471" customWidth="1"/>
    <col min="12048" max="12049" width="15.7109375" style="471" customWidth="1"/>
    <col min="12050" max="12050" width="11.7109375" style="471" customWidth="1"/>
    <col min="12051" max="12051" width="6.42578125" style="471" bestFit="1" customWidth="1"/>
    <col min="12052" max="12052" width="11.7109375" style="471" customWidth="1"/>
    <col min="12053" max="12053" width="0" style="471" hidden="1" customWidth="1"/>
    <col min="12054" max="12054" width="3.7109375" style="471" customWidth="1"/>
    <col min="12055" max="12055" width="11.140625" style="471" bestFit="1" customWidth="1"/>
    <col min="12056" max="12057" width="10.5703125" style="471"/>
    <col min="12058" max="12058" width="13.42578125" style="471" customWidth="1"/>
    <col min="12059" max="12278" width="10.5703125" style="471"/>
    <col min="12279" max="12286" width="0" style="471" hidden="1" customWidth="1"/>
    <col min="12287" max="12289" width="3.7109375" style="471" customWidth="1"/>
    <col min="12290" max="12290" width="12.7109375" style="471" customWidth="1"/>
    <col min="12291" max="12291" width="47.42578125" style="471" customWidth="1"/>
    <col min="12292" max="12292" width="5.5703125" style="471" customWidth="1"/>
    <col min="12293" max="12294" width="3.7109375" style="471" customWidth="1"/>
    <col min="12295" max="12295" width="22" style="471" customWidth="1"/>
    <col min="12296" max="12296" width="5.5703125" style="471" customWidth="1"/>
    <col min="12297" max="12298" width="3.7109375" style="471" customWidth="1"/>
    <col min="12299" max="12299" width="22" style="471" customWidth="1"/>
    <col min="12300" max="12300" width="5.5703125" style="471" customWidth="1"/>
    <col min="12301" max="12302" width="3.7109375" style="471" customWidth="1"/>
    <col min="12303" max="12303" width="22" style="471" customWidth="1"/>
    <col min="12304" max="12305" width="15.7109375" style="471" customWidth="1"/>
    <col min="12306" max="12306" width="11.7109375" style="471" customWidth="1"/>
    <col min="12307" max="12307" width="6.42578125" style="471" bestFit="1" customWidth="1"/>
    <col min="12308" max="12308" width="11.7109375" style="471" customWidth="1"/>
    <col min="12309" max="12309" width="0" style="471" hidden="1" customWidth="1"/>
    <col min="12310" max="12310" width="3.7109375" style="471" customWidth="1"/>
    <col min="12311" max="12311" width="11.140625" style="471" bestFit="1" customWidth="1"/>
    <col min="12312" max="12313" width="10.5703125" style="471"/>
    <col min="12314" max="12314" width="13.42578125" style="471" customWidth="1"/>
    <col min="12315" max="12534" width="10.5703125" style="471"/>
    <col min="12535" max="12542" width="0" style="471" hidden="1" customWidth="1"/>
    <col min="12543" max="12545" width="3.7109375" style="471" customWidth="1"/>
    <col min="12546" max="12546" width="12.7109375" style="471" customWidth="1"/>
    <col min="12547" max="12547" width="47.42578125" style="471" customWidth="1"/>
    <col min="12548" max="12548" width="5.5703125" style="471" customWidth="1"/>
    <col min="12549" max="12550" width="3.7109375" style="471" customWidth="1"/>
    <col min="12551" max="12551" width="22" style="471" customWidth="1"/>
    <col min="12552" max="12552" width="5.5703125" style="471" customWidth="1"/>
    <col min="12553" max="12554" width="3.7109375" style="471" customWidth="1"/>
    <col min="12555" max="12555" width="22" style="471" customWidth="1"/>
    <col min="12556" max="12556" width="5.5703125" style="471" customWidth="1"/>
    <col min="12557" max="12558" width="3.7109375" style="471" customWidth="1"/>
    <col min="12559" max="12559" width="22" style="471" customWidth="1"/>
    <col min="12560" max="12561" width="15.7109375" style="471" customWidth="1"/>
    <col min="12562" max="12562" width="11.7109375" style="471" customWidth="1"/>
    <col min="12563" max="12563" width="6.42578125" style="471" bestFit="1" customWidth="1"/>
    <col min="12564" max="12564" width="11.7109375" style="471" customWidth="1"/>
    <col min="12565" max="12565" width="0" style="471" hidden="1" customWidth="1"/>
    <col min="12566" max="12566" width="3.7109375" style="471" customWidth="1"/>
    <col min="12567" max="12567" width="11.140625" style="471" bestFit="1" customWidth="1"/>
    <col min="12568" max="12569" width="10.5703125" style="471"/>
    <col min="12570" max="12570" width="13.42578125" style="471" customWidth="1"/>
    <col min="12571" max="12790" width="10.5703125" style="471"/>
    <col min="12791" max="12798" width="0" style="471" hidden="1" customWidth="1"/>
    <col min="12799" max="12801" width="3.7109375" style="471" customWidth="1"/>
    <col min="12802" max="12802" width="12.7109375" style="471" customWidth="1"/>
    <col min="12803" max="12803" width="47.42578125" style="471" customWidth="1"/>
    <col min="12804" max="12804" width="5.5703125" style="471" customWidth="1"/>
    <col min="12805" max="12806" width="3.7109375" style="471" customWidth="1"/>
    <col min="12807" max="12807" width="22" style="471" customWidth="1"/>
    <col min="12808" max="12808" width="5.5703125" style="471" customWidth="1"/>
    <col min="12809" max="12810" width="3.7109375" style="471" customWidth="1"/>
    <col min="12811" max="12811" width="22" style="471" customWidth="1"/>
    <col min="12812" max="12812" width="5.5703125" style="471" customWidth="1"/>
    <col min="12813" max="12814" width="3.7109375" style="471" customWidth="1"/>
    <col min="12815" max="12815" width="22" style="471" customWidth="1"/>
    <col min="12816" max="12817" width="15.7109375" style="471" customWidth="1"/>
    <col min="12818" max="12818" width="11.7109375" style="471" customWidth="1"/>
    <col min="12819" max="12819" width="6.42578125" style="471" bestFit="1" customWidth="1"/>
    <col min="12820" max="12820" width="11.7109375" style="471" customWidth="1"/>
    <col min="12821" max="12821" width="0" style="471" hidden="1" customWidth="1"/>
    <col min="12822" max="12822" width="3.7109375" style="471" customWidth="1"/>
    <col min="12823" max="12823" width="11.140625" style="471" bestFit="1" customWidth="1"/>
    <col min="12824" max="12825" width="10.5703125" style="471"/>
    <col min="12826" max="12826" width="13.42578125" style="471" customWidth="1"/>
    <col min="12827" max="13046" width="10.5703125" style="471"/>
    <col min="13047" max="13054" width="0" style="471" hidden="1" customWidth="1"/>
    <col min="13055" max="13057" width="3.7109375" style="471" customWidth="1"/>
    <col min="13058" max="13058" width="12.7109375" style="471" customWidth="1"/>
    <col min="13059" max="13059" width="47.42578125" style="471" customWidth="1"/>
    <col min="13060" max="13060" width="5.5703125" style="471" customWidth="1"/>
    <col min="13061" max="13062" width="3.7109375" style="471" customWidth="1"/>
    <col min="13063" max="13063" width="22" style="471" customWidth="1"/>
    <col min="13064" max="13064" width="5.5703125" style="471" customWidth="1"/>
    <col min="13065" max="13066" width="3.7109375" style="471" customWidth="1"/>
    <col min="13067" max="13067" width="22" style="471" customWidth="1"/>
    <col min="13068" max="13068" width="5.5703125" style="471" customWidth="1"/>
    <col min="13069" max="13070" width="3.7109375" style="471" customWidth="1"/>
    <col min="13071" max="13071" width="22" style="471" customWidth="1"/>
    <col min="13072" max="13073" width="15.7109375" style="471" customWidth="1"/>
    <col min="13074" max="13074" width="11.7109375" style="471" customWidth="1"/>
    <col min="13075" max="13075" width="6.42578125" style="471" bestFit="1" customWidth="1"/>
    <col min="13076" max="13076" width="11.7109375" style="471" customWidth="1"/>
    <col min="13077" max="13077" width="0" style="471" hidden="1" customWidth="1"/>
    <col min="13078" max="13078" width="3.7109375" style="471" customWidth="1"/>
    <col min="13079" max="13079" width="11.140625" style="471" bestFit="1" customWidth="1"/>
    <col min="13080" max="13081" width="10.5703125" style="471"/>
    <col min="13082" max="13082" width="13.42578125" style="471" customWidth="1"/>
    <col min="13083" max="13302" width="10.5703125" style="471"/>
    <col min="13303" max="13310" width="0" style="471" hidden="1" customWidth="1"/>
    <col min="13311" max="13313" width="3.7109375" style="471" customWidth="1"/>
    <col min="13314" max="13314" width="12.7109375" style="471" customWidth="1"/>
    <col min="13315" max="13315" width="47.42578125" style="471" customWidth="1"/>
    <col min="13316" max="13316" width="5.5703125" style="471" customWidth="1"/>
    <col min="13317" max="13318" width="3.7109375" style="471" customWidth="1"/>
    <col min="13319" max="13319" width="22" style="471" customWidth="1"/>
    <col min="13320" max="13320" width="5.5703125" style="471" customWidth="1"/>
    <col min="13321" max="13322" width="3.7109375" style="471" customWidth="1"/>
    <col min="13323" max="13323" width="22" style="471" customWidth="1"/>
    <col min="13324" max="13324" width="5.5703125" style="471" customWidth="1"/>
    <col min="13325" max="13326" width="3.7109375" style="471" customWidth="1"/>
    <col min="13327" max="13327" width="22" style="471" customWidth="1"/>
    <col min="13328" max="13329" width="15.7109375" style="471" customWidth="1"/>
    <col min="13330" max="13330" width="11.7109375" style="471" customWidth="1"/>
    <col min="13331" max="13331" width="6.42578125" style="471" bestFit="1" customWidth="1"/>
    <col min="13332" max="13332" width="11.7109375" style="471" customWidth="1"/>
    <col min="13333" max="13333" width="0" style="471" hidden="1" customWidth="1"/>
    <col min="13334" max="13334" width="3.7109375" style="471" customWidth="1"/>
    <col min="13335" max="13335" width="11.140625" style="471" bestFit="1" customWidth="1"/>
    <col min="13336" max="13337" width="10.5703125" style="471"/>
    <col min="13338" max="13338" width="13.42578125" style="471" customWidth="1"/>
    <col min="13339" max="13558" width="10.5703125" style="471"/>
    <col min="13559" max="13566" width="0" style="471" hidden="1" customWidth="1"/>
    <col min="13567" max="13569" width="3.7109375" style="471" customWidth="1"/>
    <col min="13570" max="13570" width="12.7109375" style="471" customWidth="1"/>
    <col min="13571" max="13571" width="47.42578125" style="471" customWidth="1"/>
    <col min="13572" max="13572" width="5.5703125" style="471" customWidth="1"/>
    <col min="13573" max="13574" width="3.7109375" style="471" customWidth="1"/>
    <col min="13575" max="13575" width="22" style="471" customWidth="1"/>
    <col min="13576" max="13576" width="5.5703125" style="471" customWidth="1"/>
    <col min="13577" max="13578" width="3.7109375" style="471" customWidth="1"/>
    <col min="13579" max="13579" width="22" style="471" customWidth="1"/>
    <col min="13580" max="13580" width="5.5703125" style="471" customWidth="1"/>
    <col min="13581" max="13582" width="3.7109375" style="471" customWidth="1"/>
    <col min="13583" max="13583" width="22" style="471" customWidth="1"/>
    <col min="13584" max="13585" width="15.7109375" style="471" customWidth="1"/>
    <col min="13586" max="13586" width="11.7109375" style="471" customWidth="1"/>
    <col min="13587" max="13587" width="6.42578125" style="471" bestFit="1" customWidth="1"/>
    <col min="13588" max="13588" width="11.7109375" style="471" customWidth="1"/>
    <col min="13589" max="13589" width="0" style="471" hidden="1" customWidth="1"/>
    <col min="13590" max="13590" width="3.7109375" style="471" customWidth="1"/>
    <col min="13591" max="13591" width="11.140625" style="471" bestFit="1" customWidth="1"/>
    <col min="13592" max="13593" width="10.5703125" style="471"/>
    <col min="13594" max="13594" width="13.42578125" style="471" customWidth="1"/>
    <col min="13595" max="13814" width="10.5703125" style="471"/>
    <col min="13815" max="13822" width="0" style="471" hidden="1" customWidth="1"/>
    <col min="13823" max="13825" width="3.7109375" style="471" customWidth="1"/>
    <col min="13826" max="13826" width="12.7109375" style="471" customWidth="1"/>
    <col min="13827" max="13827" width="47.42578125" style="471" customWidth="1"/>
    <col min="13828" max="13828" width="5.5703125" style="471" customWidth="1"/>
    <col min="13829" max="13830" width="3.7109375" style="471" customWidth="1"/>
    <col min="13831" max="13831" width="22" style="471" customWidth="1"/>
    <col min="13832" max="13832" width="5.5703125" style="471" customWidth="1"/>
    <col min="13833" max="13834" width="3.7109375" style="471" customWidth="1"/>
    <col min="13835" max="13835" width="22" style="471" customWidth="1"/>
    <col min="13836" max="13836" width="5.5703125" style="471" customWidth="1"/>
    <col min="13837" max="13838" width="3.7109375" style="471" customWidth="1"/>
    <col min="13839" max="13839" width="22" style="471" customWidth="1"/>
    <col min="13840" max="13841" width="15.7109375" style="471" customWidth="1"/>
    <col min="13842" max="13842" width="11.7109375" style="471" customWidth="1"/>
    <col min="13843" max="13843" width="6.42578125" style="471" bestFit="1" customWidth="1"/>
    <col min="13844" max="13844" width="11.7109375" style="471" customWidth="1"/>
    <col min="13845" max="13845" width="0" style="471" hidden="1" customWidth="1"/>
    <col min="13846" max="13846" width="3.7109375" style="471" customWidth="1"/>
    <col min="13847" max="13847" width="11.140625" style="471" bestFit="1" customWidth="1"/>
    <col min="13848" max="13849" width="10.5703125" style="471"/>
    <col min="13850" max="13850" width="13.42578125" style="471" customWidth="1"/>
    <col min="13851" max="14070" width="10.5703125" style="471"/>
    <col min="14071" max="14078" width="0" style="471" hidden="1" customWidth="1"/>
    <col min="14079" max="14081" width="3.7109375" style="471" customWidth="1"/>
    <col min="14082" max="14082" width="12.7109375" style="471" customWidth="1"/>
    <col min="14083" max="14083" width="47.42578125" style="471" customWidth="1"/>
    <col min="14084" max="14084" width="5.5703125" style="471" customWidth="1"/>
    <col min="14085" max="14086" width="3.7109375" style="471" customWidth="1"/>
    <col min="14087" max="14087" width="22" style="471" customWidth="1"/>
    <col min="14088" max="14088" width="5.5703125" style="471" customWidth="1"/>
    <col min="14089" max="14090" width="3.7109375" style="471" customWidth="1"/>
    <col min="14091" max="14091" width="22" style="471" customWidth="1"/>
    <col min="14092" max="14092" width="5.5703125" style="471" customWidth="1"/>
    <col min="14093" max="14094" width="3.7109375" style="471" customWidth="1"/>
    <col min="14095" max="14095" width="22" style="471" customWidth="1"/>
    <col min="14096" max="14097" width="15.7109375" style="471" customWidth="1"/>
    <col min="14098" max="14098" width="11.7109375" style="471" customWidth="1"/>
    <col min="14099" max="14099" width="6.42578125" style="471" bestFit="1" customWidth="1"/>
    <col min="14100" max="14100" width="11.7109375" style="471" customWidth="1"/>
    <col min="14101" max="14101" width="0" style="471" hidden="1" customWidth="1"/>
    <col min="14102" max="14102" width="3.7109375" style="471" customWidth="1"/>
    <col min="14103" max="14103" width="11.140625" style="471" bestFit="1" customWidth="1"/>
    <col min="14104" max="14105" width="10.5703125" style="471"/>
    <col min="14106" max="14106" width="13.42578125" style="471" customWidth="1"/>
    <col min="14107" max="14326" width="10.5703125" style="471"/>
    <col min="14327" max="14334" width="0" style="471" hidden="1" customWidth="1"/>
    <col min="14335" max="14337" width="3.7109375" style="471" customWidth="1"/>
    <col min="14338" max="14338" width="12.7109375" style="471" customWidth="1"/>
    <col min="14339" max="14339" width="47.42578125" style="471" customWidth="1"/>
    <col min="14340" max="14340" width="5.5703125" style="471" customWidth="1"/>
    <col min="14341" max="14342" width="3.7109375" style="471" customWidth="1"/>
    <col min="14343" max="14343" width="22" style="471" customWidth="1"/>
    <col min="14344" max="14344" width="5.5703125" style="471" customWidth="1"/>
    <col min="14345" max="14346" width="3.7109375" style="471" customWidth="1"/>
    <col min="14347" max="14347" width="22" style="471" customWidth="1"/>
    <col min="14348" max="14348" width="5.5703125" style="471" customWidth="1"/>
    <col min="14349" max="14350" width="3.7109375" style="471" customWidth="1"/>
    <col min="14351" max="14351" width="22" style="471" customWidth="1"/>
    <col min="14352" max="14353" width="15.7109375" style="471" customWidth="1"/>
    <col min="14354" max="14354" width="11.7109375" style="471" customWidth="1"/>
    <col min="14355" max="14355" width="6.42578125" style="471" bestFit="1" customWidth="1"/>
    <col min="14356" max="14356" width="11.7109375" style="471" customWidth="1"/>
    <col min="14357" max="14357" width="0" style="471" hidden="1" customWidth="1"/>
    <col min="14358" max="14358" width="3.7109375" style="471" customWidth="1"/>
    <col min="14359" max="14359" width="11.140625" style="471" bestFit="1" customWidth="1"/>
    <col min="14360" max="14361" width="10.5703125" style="471"/>
    <col min="14362" max="14362" width="13.42578125" style="471" customWidth="1"/>
    <col min="14363" max="14582" width="10.5703125" style="471"/>
    <col min="14583" max="14590" width="0" style="471" hidden="1" customWidth="1"/>
    <col min="14591" max="14593" width="3.7109375" style="471" customWidth="1"/>
    <col min="14594" max="14594" width="12.7109375" style="471" customWidth="1"/>
    <col min="14595" max="14595" width="47.42578125" style="471" customWidth="1"/>
    <col min="14596" max="14596" width="5.5703125" style="471" customWidth="1"/>
    <col min="14597" max="14598" width="3.7109375" style="471" customWidth="1"/>
    <col min="14599" max="14599" width="22" style="471" customWidth="1"/>
    <col min="14600" max="14600" width="5.5703125" style="471" customWidth="1"/>
    <col min="14601" max="14602" width="3.7109375" style="471" customWidth="1"/>
    <col min="14603" max="14603" width="22" style="471" customWidth="1"/>
    <col min="14604" max="14604" width="5.5703125" style="471" customWidth="1"/>
    <col min="14605" max="14606" width="3.7109375" style="471" customWidth="1"/>
    <col min="14607" max="14607" width="22" style="471" customWidth="1"/>
    <col min="14608" max="14609" width="15.7109375" style="471" customWidth="1"/>
    <col min="14610" max="14610" width="11.7109375" style="471" customWidth="1"/>
    <col min="14611" max="14611" width="6.42578125" style="471" bestFit="1" customWidth="1"/>
    <col min="14612" max="14612" width="11.7109375" style="471" customWidth="1"/>
    <col min="14613" max="14613" width="0" style="471" hidden="1" customWidth="1"/>
    <col min="14614" max="14614" width="3.7109375" style="471" customWidth="1"/>
    <col min="14615" max="14615" width="11.140625" style="471" bestFit="1" customWidth="1"/>
    <col min="14616" max="14617" width="10.5703125" style="471"/>
    <col min="14618" max="14618" width="13.42578125" style="471" customWidth="1"/>
    <col min="14619" max="14838" width="10.5703125" style="471"/>
    <col min="14839" max="14846" width="0" style="471" hidden="1" customWidth="1"/>
    <col min="14847" max="14849" width="3.7109375" style="471" customWidth="1"/>
    <col min="14850" max="14850" width="12.7109375" style="471" customWidth="1"/>
    <col min="14851" max="14851" width="47.42578125" style="471" customWidth="1"/>
    <col min="14852" max="14852" width="5.5703125" style="471" customWidth="1"/>
    <col min="14853" max="14854" width="3.7109375" style="471" customWidth="1"/>
    <col min="14855" max="14855" width="22" style="471" customWidth="1"/>
    <col min="14856" max="14856" width="5.5703125" style="471" customWidth="1"/>
    <col min="14857" max="14858" width="3.7109375" style="471" customWidth="1"/>
    <col min="14859" max="14859" width="22" style="471" customWidth="1"/>
    <col min="14860" max="14860" width="5.5703125" style="471" customWidth="1"/>
    <col min="14861" max="14862" width="3.7109375" style="471" customWidth="1"/>
    <col min="14863" max="14863" width="22" style="471" customWidth="1"/>
    <col min="14864" max="14865" width="15.7109375" style="471" customWidth="1"/>
    <col min="14866" max="14866" width="11.7109375" style="471" customWidth="1"/>
    <col min="14867" max="14867" width="6.42578125" style="471" bestFit="1" customWidth="1"/>
    <col min="14868" max="14868" width="11.7109375" style="471" customWidth="1"/>
    <col min="14869" max="14869" width="0" style="471" hidden="1" customWidth="1"/>
    <col min="14870" max="14870" width="3.7109375" style="471" customWidth="1"/>
    <col min="14871" max="14871" width="11.140625" style="471" bestFit="1" customWidth="1"/>
    <col min="14872" max="14873" width="10.5703125" style="471"/>
    <col min="14874" max="14874" width="13.42578125" style="471" customWidth="1"/>
    <col min="14875" max="15094" width="10.5703125" style="471"/>
    <col min="15095" max="15102" width="0" style="471" hidden="1" customWidth="1"/>
    <col min="15103" max="15105" width="3.7109375" style="471" customWidth="1"/>
    <col min="15106" max="15106" width="12.7109375" style="471" customWidth="1"/>
    <col min="15107" max="15107" width="47.42578125" style="471" customWidth="1"/>
    <col min="15108" max="15108" width="5.5703125" style="471" customWidth="1"/>
    <col min="15109" max="15110" width="3.7109375" style="471" customWidth="1"/>
    <col min="15111" max="15111" width="22" style="471" customWidth="1"/>
    <col min="15112" max="15112" width="5.5703125" style="471" customWidth="1"/>
    <col min="15113" max="15114" width="3.7109375" style="471" customWidth="1"/>
    <col min="15115" max="15115" width="22" style="471" customWidth="1"/>
    <col min="15116" max="15116" width="5.5703125" style="471" customWidth="1"/>
    <col min="15117" max="15118" width="3.7109375" style="471" customWidth="1"/>
    <col min="15119" max="15119" width="22" style="471" customWidth="1"/>
    <col min="15120" max="15121" width="15.7109375" style="471" customWidth="1"/>
    <col min="15122" max="15122" width="11.7109375" style="471" customWidth="1"/>
    <col min="15123" max="15123" width="6.42578125" style="471" bestFit="1" customWidth="1"/>
    <col min="15124" max="15124" width="11.7109375" style="471" customWidth="1"/>
    <col min="15125" max="15125" width="0" style="471" hidden="1" customWidth="1"/>
    <col min="15126" max="15126" width="3.7109375" style="471" customWidth="1"/>
    <col min="15127" max="15127" width="11.140625" style="471" bestFit="1" customWidth="1"/>
    <col min="15128" max="15129" width="10.5703125" style="471"/>
    <col min="15130" max="15130" width="13.42578125" style="471" customWidth="1"/>
    <col min="15131" max="15350" width="10.5703125" style="471"/>
    <col min="15351" max="15358" width="0" style="471" hidden="1" customWidth="1"/>
    <col min="15359" max="15361" width="3.7109375" style="471" customWidth="1"/>
    <col min="15362" max="15362" width="12.7109375" style="471" customWidth="1"/>
    <col min="15363" max="15363" width="47.42578125" style="471" customWidth="1"/>
    <col min="15364" max="15364" width="5.5703125" style="471" customWidth="1"/>
    <col min="15365" max="15366" width="3.7109375" style="471" customWidth="1"/>
    <col min="15367" max="15367" width="22" style="471" customWidth="1"/>
    <col min="15368" max="15368" width="5.5703125" style="471" customWidth="1"/>
    <col min="15369" max="15370" width="3.7109375" style="471" customWidth="1"/>
    <col min="15371" max="15371" width="22" style="471" customWidth="1"/>
    <col min="15372" max="15372" width="5.5703125" style="471" customWidth="1"/>
    <col min="15373" max="15374" width="3.7109375" style="471" customWidth="1"/>
    <col min="15375" max="15375" width="22" style="471" customWidth="1"/>
    <col min="15376" max="15377" width="15.7109375" style="471" customWidth="1"/>
    <col min="15378" max="15378" width="11.7109375" style="471" customWidth="1"/>
    <col min="15379" max="15379" width="6.42578125" style="471" bestFit="1" customWidth="1"/>
    <col min="15380" max="15380" width="11.7109375" style="471" customWidth="1"/>
    <col min="15381" max="15381" width="0" style="471" hidden="1" customWidth="1"/>
    <col min="15382" max="15382" width="3.7109375" style="471" customWidth="1"/>
    <col min="15383" max="15383" width="11.140625" style="471" bestFit="1" customWidth="1"/>
    <col min="15384" max="15385" width="10.5703125" style="471"/>
    <col min="15386" max="15386" width="13.42578125" style="471" customWidth="1"/>
    <col min="15387" max="15606" width="10.5703125" style="471"/>
    <col min="15607" max="15614" width="0" style="471" hidden="1" customWidth="1"/>
    <col min="15615" max="15617" width="3.7109375" style="471" customWidth="1"/>
    <col min="15618" max="15618" width="12.7109375" style="471" customWidth="1"/>
    <col min="15619" max="15619" width="47.42578125" style="471" customWidth="1"/>
    <col min="15620" max="15620" width="5.5703125" style="471" customWidth="1"/>
    <col min="15621" max="15622" width="3.7109375" style="471" customWidth="1"/>
    <col min="15623" max="15623" width="22" style="471" customWidth="1"/>
    <col min="15624" max="15624" width="5.5703125" style="471" customWidth="1"/>
    <col min="15625" max="15626" width="3.7109375" style="471" customWidth="1"/>
    <col min="15627" max="15627" width="22" style="471" customWidth="1"/>
    <col min="15628" max="15628" width="5.5703125" style="471" customWidth="1"/>
    <col min="15629" max="15630" width="3.7109375" style="471" customWidth="1"/>
    <col min="15631" max="15631" width="22" style="471" customWidth="1"/>
    <col min="15632" max="15633" width="15.7109375" style="471" customWidth="1"/>
    <col min="15634" max="15634" width="11.7109375" style="471" customWidth="1"/>
    <col min="15635" max="15635" width="6.42578125" style="471" bestFit="1" customWidth="1"/>
    <col min="15636" max="15636" width="11.7109375" style="471" customWidth="1"/>
    <col min="15637" max="15637" width="0" style="471" hidden="1" customWidth="1"/>
    <col min="15638" max="15638" width="3.7109375" style="471" customWidth="1"/>
    <col min="15639" max="15639" width="11.140625" style="471" bestFit="1" customWidth="1"/>
    <col min="15640" max="15641" width="10.5703125" style="471"/>
    <col min="15642" max="15642" width="13.42578125" style="471" customWidth="1"/>
    <col min="15643" max="15862" width="10.5703125" style="471"/>
    <col min="15863" max="15870" width="0" style="471" hidden="1" customWidth="1"/>
    <col min="15871" max="15873" width="3.7109375" style="471" customWidth="1"/>
    <col min="15874" max="15874" width="12.7109375" style="471" customWidth="1"/>
    <col min="15875" max="15875" width="47.42578125" style="471" customWidth="1"/>
    <col min="15876" max="15876" width="5.5703125" style="471" customWidth="1"/>
    <col min="15877" max="15878" width="3.7109375" style="471" customWidth="1"/>
    <col min="15879" max="15879" width="22" style="471" customWidth="1"/>
    <col min="15880" max="15880" width="5.5703125" style="471" customWidth="1"/>
    <col min="15881" max="15882" width="3.7109375" style="471" customWidth="1"/>
    <col min="15883" max="15883" width="22" style="471" customWidth="1"/>
    <col min="15884" max="15884" width="5.5703125" style="471" customWidth="1"/>
    <col min="15885" max="15886" width="3.7109375" style="471" customWidth="1"/>
    <col min="15887" max="15887" width="22" style="471" customWidth="1"/>
    <col min="15888" max="15889" width="15.7109375" style="471" customWidth="1"/>
    <col min="15890" max="15890" width="11.7109375" style="471" customWidth="1"/>
    <col min="15891" max="15891" width="6.42578125" style="471" bestFit="1" customWidth="1"/>
    <col min="15892" max="15892" width="11.7109375" style="471" customWidth="1"/>
    <col min="15893" max="15893" width="0" style="471" hidden="1" customWidth="1"/>
    <col min="15894" max="15894" width="3.7109375" style="471" customWidth="1"/>
    <col min="15895" max="15895" width="11.140625" style="471" bestFit="1" customWidth="1"/>
    <col min="15896" max="15897" width="10.5703125" style="471"/>
    <col min="15898" max="15898" width="13.42578125" style="471" customWidth="1"/>
    <col min="15899" max="16118" width="10.5703125" style="471"/>
    <col min="16119" max="16126" width="0" style="471" hidden="1" customWidth="1"/>
    <col min="16127" max="16129" width="3.7109375" style="471" customWidth="1"/>
    <col min="16130" max="16130" width="12.7109375" style="471" customWidth="1"/>
    <col min="16131" max="16131" width="47.42578125" style="471" customWidth="1"/>
    <col min="16132" max="16132" width="5.5703125" style="471" customWidth="1"/>
    <col min="16133" max="16134" width="3.7109375" style="471" customWidth="1"/>
    <col min="16135" max="16135" width="22" style="471" customWidth="1"/>
    <col min="16136" max="16136" width="5.5703125" style="471" customWidth="1"/>
    <col min="16137" max="16138" width="3.7109375" style="471" customWidth="1"/>
    <col min="16139" max="16139" width="22" style="471" customWidth="1"/>
    <col min="16140" max="16140" width="5.5703125" style="471" customWidth="1"/>
    <col min="16141" max="16142" width="3.7109375" style="471" customWidth="1"/>
    <col min="16143" max="16143" width="22" style="471" customWidth="1"/>
    <col min="16144" max="16145" width="15.7109375" style="471" customWidth="1"/>
    <col min="16146" max="16146" width="11.7109375" style="471" customWidth="1"/>
    <col min="16147" max="16147" width="6.42578125" style="471" bestFit="1" customWidth="1"/>
    <col min="16148" max="16148" width="11.7109375" style="471" customWidth="1"/>
    <col min="16149" max="16149" width="0" style="471" hidden="1" customWidth="1"/>
    <col min="16150" max="16150" width="3.7109375" style="471" customWidth="1"/>
    <col min="16151" max="16151" width="11.140625" style="471" bestFit="1" customWidth="1"/>
    <col min="16152" max="16153" width="10.5703125" style="471"/>
    <col min="16154" max="16154" width="13.42578125" style="471" customWidth="1"/>
    <col min="16155" max="16384" width="10.5703125" style="471"/>
  </cols>
  <sheetData>
    <row r="1" spans="1:37" hidden="1"/>
    <row r="2" spans="1:37" hidden="1"/>
    <row r="3" spans="1:37" hidden="1"/>
    <row r="4" spans="1:37" ht="3" customHeight="1">
      <c r="J4" s="476"/>
      <c r="K4" s="476"/>
      <c r="L4" s="472"/>
      <c r="M4" s="472"/>
      <c r="N4" s="472"/>
      <c r="O4" s="472"/>
      <c r="P4" s="472"/>
      <c r="Q4" s="472"/>
      <c r="R4" s="472"/>
      <c r="S4" s="472"/>
      <c r="T4" s="472"/>
      <c r="U4" s="472"/>
      <c r="V4" s="472"/>
      <c r="W4" s="472"/>
      <c r="X4" s="472"/>
      <c r="Y4" s="472"/>
      <c r="Z4" s="479"/>
      <c r="AA4" s="479"/>
      <c r="AB4" s="479"/>
      <c r="AC4" s="479"/>
      <c r="AD4" s="479"/>
      <c r="AE4" s="472"/>
    </row>
    <row r="5" spans="1:37" ht="22.5" customHeight="1">
      <c r="J5" s="476"/>
      <c r="K5" s="476"/>
      <c r="L5" s="1231" t="s">
        <v>672</v>
      </c>
      <c r="M5" s="1231"/>
      <c r="N5" s="1231"/>
      <c r="O5" s="1231"/>
      <c r="P5" s="1231"/>
      <c r="Q5" s="1231"/>
      <c r="R5" s="1231"/>
      <c r="S5" s="1231"/>
      <c r="T5" s="1231"/>
      <c r="U5" s="573"/>
      <c r="V5" s="573"/>
      <c r="W5" s="517"/>
      <c r="X5" s="517"/>
      <c r="Y5" s="579"/>
      <c r="Z5" s="579"/>
      <c r="AA5" s="579"/>
      <c r="AB5" s="579"/>
      <c r="AC5" s="579"/>
      <c r="AD5" s="579"/>
      <c r="AE5" s="491"/>
    </row>
    <row r="6" spans="1:37" ht="3" customHeight="1">
      <c r="J6" s="476"/>
      <c r="K6" s="476"/>
      <c r="L6" s="472"/>
      <c r="M6" s="472"/>
      <c r="N6" s="472"/>
      <c r="O6" s="475"/>
      <c r="P6" s="475"/>
      <c r="Q6" s="475"/>
      <c r="R6" s="475"/>
      <c r="S6" s="475"/>
      <c r="T6" s="475"/>
      <c r="U6" s="472"/>
    </row>
    <row r="7" spans="1:37" s="517" customFormat="1" ht="22.5">
      <c r="A7" s="579"/>
      <c r="B7" s="579"/>
      <c r="C7" s="579"/>
      <c r="D7" s="579"/>
      <c r="E7" s="579"/>
      <c r="F7" s="579"/>
      <c r="G7" s="585"/>
      <c r="H7" s="585"/>
      <c r="I7" s="525"/>
      <c r="J7" s="523"/>
      <c r="K7" s="523"/>
      <c r="L7" s="518"/>
      <c r="M7" s="666" t="s">
        <v>501</v>
      </c>
      <c r="N7" s="1237" t="str">
        <f>IF(NameOrPr_ch="",IF(NameOrPr="","",NameOrPr),NameOrPr_ch)</f>
        <v>Комитет по тарифам Санкт-Петербурга</v>
      </c>
      <c r="O7" s="1237"/>
      <c r="P7" s="1237"/>
      <c r="Q7" s="1237"/>
      <c r="R7" s="1237"/>
      <c r="S7" s="1237"/>
      <c r="T7" s="1237"/>
      <c r="U7" s="663"/>
      <c r="AH7" s="579"/>
      <c r="AI7" s="579"/>
      <c r="AJ7" s="579"/>
      <c r="AK7" s="579"/>
    </row>
    <row r="8" spans="1:37" s="486" customFormat="1" ht="18.75">
      <c r="A8" s="499"/>
      <c r="B8" s="499"/>
      <c r="C8" s="499"/>
      <c r="D8" s="499"/>
      <c r="E8" s="499"/>
      <c r="F8" s="499"/>
      <c r="G8" s="499"/>
      <c r="H8" s="499"/>
      <c r="L8" s="493"/>
      <c r="M8" s="666" t="s">
        <v>595</v>
      </c>
      <c r="N8" s="1237" t="str">
        <f>IF(datePr_ch="",IF(datePr="","",datePr),datePr_ch)</f>
        <v>14.06.2019</v>
      </c>
      <c r="O8" s="1237"/>
      <c r="P8" s="1237"/>
      <c r="Q8" s="1237"/>
      <c r="R8" s="1237"/>
      <c r="S8" s="1237"/>
      <c r="T8" s="1237"/>
      <c r="U8" s="661"/>
      <c r="V8" s="564"/>
      <c r="W8" s="564"/>
      <c r="X8" s="564"/>
      <c r="Y8" s="564"/>
      <c r="Z8" s="564"/>
      <c r="AA8" s="564"/>
      <c r="AH8" s="499"/>
      <c r="AI8" s="499"/>
      <c r="AJ8" s="499"/>
      <c r="AK8" s="499"/>
    </row>
    <row r="9" spans="1:37" s="486" customFormat="1" ht="18.75">
      <c r="A9" s="499"/>
      <c r="B9" s="499"/>
      <c r="C9" s="499"/>
      <c r="D9" s="499"/>
      <c r="E9" s="499"/>
      <c r="F9" s="499"/>
      <c r="G9" s="499"/>
      <c r="H9" s="499"/>
      <c r="L9" s="546"/>
      <c r="M9" s="666" t="s">
        <v>594</v>
      </c>
      <c r="N9" s="1237" t="str">
        <f>IF(numberPr_ch="",IF(numberPr="","",numberPr),numberPr_ch)</f>
        <v>52-р</v>
      </c>
      <c r="O9" s="1237"/>
      <c r="P9" s="1237"/>
      <c r="Q9" s="1237"/>
      <c r="R9" s="1237"/>
      <c r="S9" s="1237"/>
      <c r="T9" s="1237"/>
      <c r="U9" s="661"/>
      <c r="V9" s="564"/>
      <c r="W9" s="564"/>
      <c r="X9" s="564"/>
      <c r="Y9" s="564"/>
      <c r="Z9" s="564"/>
      <c r="AA9" s="564"/>
      <c r="AH9" s="499"/>
      <c r="AI9" s="499"/>
      <c r="AJ9" s="499"/>
      <c r="AK9" s="499"/>
    </row>
    <row r="10" spans="1:37" s="486" customFormat="1" ht="24" customHeight="1">
      <c r="A10" s="499"/>
      <c r="B10" s="499"/>
      <c r="C10" s="499"/>
      <c r="D10" s="499"/>
      <c r="E10" s="499"/>
      <c r="F10" s="499"/>
      <c r="G10" s="499"/>
      <c r="H10" s="499"/>
      <c r="L10" s="546"/>
      <c r="M10" s="666" t="s">
        <v>500</v>
      </c>
      <c r="N10" s="1237" t="str">
        <f>IF(IstPub_ch="",IF(IstPub="","",IstPub),IstPub_ch)</f>
        <v>официальный сайт Комитета по тарифам Санкт-Петербурга</v>
      </c>
      <c r="O10" s="1237"/>
      <c r="P10" s="1237"/>
      <c r="Q10" s="1237"/>
      <c r="R10" s="1237"/>
      <c r="S10" s="1237"/>
      <c r="T10" s="1237"/>
      <c r="U10" s="661"/>
      <c r="V10" s="564"/>
      <c r="W10" s="564"/>
      <c r="X10" s="564"/>
      <c r="Y10" s="564"/>
      <c r="Z10" s="564"/>
      <c r="AA10" s="564"/>
      <c r="AH10" s="499"/>
      <c r="AI10" s="499"/>
      <c r="AJ10" s="499"/>
      <c r="AK10" s="499"/>
    </row>
    <row r="11" spans="1:37" s="766" customFormat="1" ht="18.75" hidden="1">
      <c r="A11" s="767"/>
      <c r="B11" s="767"/>
      <c r="C11" s="767"/>
      <c r="D11" s="767"/>
      <c r="E11" s="767"/>
      <c r="F11" s="767"/>
      <c r="G11" s="767"/>
      <c r="H11" s="767"/>
      <c r="L11" s="755"/>
      <c r="M11" s="744"/>
      <c r="N11" s="743"/>
      <c r="O11" s="743"/>
      <c r="P11" s="743"/>
      <c r="Q11" s="743"/>
      <c r="R11" s="743"/>
      <c r="S11" s="743"/>
      <c r="T11" s="743"/>
      <c r="U11" s="661"/>
      <c r="Z11" s="765" t="s">
        <v>719</v>
      </c>
      <c r="AA11" s="765" t="s">
        <v>720</v>
      </c>
      <c r="AH11" s="767"/>
      <c r="AI11" s="767"/>
      <c r="AJ11" s="767"/>
      <c r="AK11" s="767"/>
    </row>
    <row r="12" spans="1:37" s="486" customFormat="1" ht="11.25" hidden="1">
      <c r="A12" s="499"/>
      <c r="B12" s="499"/>
      <c r="C12" s="499"/>
      <c r="D12" s="499"/>
      <c r="E12" s="499"/>
      <c r="F12" s="499"/>
      <c r="G12" s="499"/>
      <c r="H12" s="499"/>
      <c r="L12" s="1232"/>
      <c r="M12" s="1232"/>
      <c r="N12" s="560"/>
      <c r="O12" s="1275"/>
      <c r="P12" s="1275"/>
      <c r="Q12" s="1275"/>
      <c r="R12" s="1275"/>
      <c r="S12" s="1275"/>
      <c r="T12" s="1275"/>
      <c r="U12" s="481"/>
      <c r="AE12" s="497" t="s">
        <v>372</v>
      </c>
      <c r="AH12" s="499"/>
      <c r="AI12" s="499"/>
      <c r="AJ12" s="499"/>
      <c r="AK12" s="499"/>
    </row>
    <row r="13" spans="1:37">
      <c r="J13" s="476"/>
      <c r="K13" s="476"/>
      <c r="L13" s="472"/>
      <c r="M13" s="472"/>
      <c r="N13" s="472"/>
      <c r="O13" s="1267"/>
      <c r="P13" s="1267"/>
      <c r="Q13" s="1267"/>
      <c r="R13" s="1267"/>
      <c r="S13" s="1267"/>
      <c r="T13" s="1267"/>
      <c r="U13" s="593"/>
      <c r="Z13" s="1267"/>
      <c r="AA13" s="1267"/>
      <c r="AB13" s="1267"/>
      <c r="AC13" s="1267"/>
      <c r="AD13" s="1267"/>
      <c r="AE13" s="1267"/>
    </row>
    <row r="14" spans="1:37">
      <c r="J14" s="476"/>
      <c r="K14" s="476"/>
      <c r="L14" s="1169" t="s">
        <v>453</v>
      </c>
      <c r="M14" s="1169"/>
      <c r="N14" s="1169"/>
      <c r="O14" s="1169"/>
      <c r="P14" s="1169"/>
      <c r="Q14" s="1169"/>
      <c r="R14" s="1169"/>
      <c r="S14" s="1169"/>
      <c r="T14" s="1169"/>
      <c r="U14" s="1169"/>
      <c r="V14" s="1169"/>
      <c r="W14" s="1169"/>
      <c r="X14" s="1169"/>
      <c r="Y14" s="1169"/>
      <c r="Z14" s="1169"/>
      <c r="AA14" s="1169"/>
      <c r="AB14" s="1169"/>
      <c r="AC14" s="1169"/>
      <c r="AD14" s="1169"/>
      <c r="AE14" s="1169"/>
      <c r="AF14" s="1169"/>
      <c r="AG14" s="1169" t="s">
        <v>454</v>
      </c>
    </row>
    <row r="15" spans="1:37" ht="14.25" customHeight="1">
      <c r="J15" s="476"/>
      <c r="K15" s="476"/>
      <c r="L15" s="1244" t="s">
        <v>91</v>
      </c>
      <c r="M15" s="1244" t="s">
        <v>674</v>
      </c>
      <c r="N15" s="1291" t="s">
        <v>627</v>
      </c>
      <c r="O15" s="1291"/>
      <c r="P15" s="1291"/>
      <c r="Q15" s="1291"/>
      <c r="R15" s="1291" t="s">
        <v>628</v>
      </c>
      <c r="S15" s="1291"/>
      <c r="T15" s="1291"/>
      <c r="U15" s="1291"/>
      <c r="V15" s="1291" t="s">
        <v>629</v>
      </c>
      <c r="W15" s="1291"/>
      <c r="X15" s="1291"/>
      <c r="Y15" s="1291"/>
      <c r="Z15" s="1244" t="s">
        <v>640</v>
      </c>
      <c r="AA15" s="1244"/>
      <c r="AB15" s="1244"/>
      <c r="AC15" s="1244"/>
      <c r="AD15" s="1244"/>
      <c r="AE15" s="1244" t="s">
        <v>340</v>
      </c>
      <c r="AF15" s="1266" t="s">
        <v>274</v>
      </c>
      <c r="AG15" s="1169"/>
    </row>
    <row r="16" spans="1:37" s="517" customFormat="1" ht="27.75" customHeight="1">
      <c r="A16" s="579"/>
      <c r="B16" s="579"/>
      <c r="C16" s="579"/>
      <c r="D16" s="579"/>
      <c r="E16" s="579"/>
      <c r="F16" s="579"/>
      <c r="G16" s="585"/>
      <c r="H16" s="585"/>
      <c r="I16" s="525"/>
      <c r="J16" s="523"/>
      <c r="K16" s="523"/>
      <c r="L16" s="1244"/>
      <c r="M16" s="1244"/>
      <c r="N16" s="1291"/>
      <c r="O16" s="1291"/>
      <c r="P16" s="1291"/>
      <c r="Q16" s="1291"/>
      <c r="R16" s="1291"/>
      <c r="S16" s="1291"/>
      <c r="T16" s="1291"/>
      <c r="U16" s="1291"/>
      <c r="V16" s="1291"/>
      <c r="W16" s="1291"/>
      <c r="X16" s="1291"/>
      <c r="Y16" s="1291"/>
      <c r="Z16" s="1169" t="s">
        <v>677</v>
      </c>
      <c r="AA16" s="1169"/>
      <c r="AB16" s="1169" t="s">
        <v>653</v>
      </c>
      <c r="AC16" s="1169"/>
      <c r="AD16" s="1169"/>
      <c r="AE16" s="1244"/>
      <c r="AF16" s="1266"/>
      <c r="AG16" s="1169"/>
      <c r="AH16" s="579"/>
      <c r="AI16" s="579"/>
      <c r="AJ16" s="579"/>
      <c r="AK16" s="579"/>
    </row>
    <row r="17" spans="1:44" ht="14.25" customHeight="1">
      <c r="J17" s="476"/>
      <c r="K17" s="476"/>
      <c r="L17" s="1244"/>
      <c r="M17" s="1244"/>
      <c r="N17" s="1291"/>
      <c r="O17" s="1291"/>
      <c r="P17" s="1291"/>
      <c r="Q17" s="1291"/>
      <c r="R17" s="1291"/>
      <c r="S17" s="1291"/>
      <c r="T17" s="1291"/>
      <c r="U17" s="1291"/>
      <c r="V17" s="1291"/>
      <c r="W17" s="1291"/>
      <c r="X17" s="1291"/>
      <c r="Y17" s="1291"/>
      <c r="Z17" s="528" t="s">
        <v>675</v>
      </c>
      <c r="AA17" s="528" t="s">
        <v>676</v>
      </c>
      <c r="AB17" s="530" t="s">
        <v>273</v>
      </c>
      <c r="AC17" s="1277" t="s">
        <v>272</v>
      </c>
      <c r="AD17" s="1277"/>
      <c r="AE17" s="1244"/>
      <c r="AF17" s="1266"/>
      <c r="AG17" s="1169"/>
    </row>
    <row r="18" spans="1:44">
      <c r="J18" s="476"/>
      <c r="K18" s="484">
        <v>1</v>
      </c>
      <c r="L18" s="473" t="s">
        <v>92</v>
      </c>
      <c r="M18" s="473" t="s">
        <v>48</v>
      </c>
      <c r="N18" s="1292">
        <f ca="1">OFFSET(N18,0,-1)+1</f>
        <v>3</v>
      </c>
      <c r="O18" s="1292"/>
      <c r="P18" s="1292"/>
      <c r="Q18" s="1292"/>
      <c r="R18" s="1292">
        <f ca="1">OFFSET(N18,0,0)+1</f>
        <v>4</v>
      </c>
      <c r="S18" s="1292"/>
      <c r="T18" s="1292"/>
      <c r="U18" s="1292"/>
      <c r="V18" s="668"/>
      <c r="W18" s="668"/>
      <c r="X18" s="668"/>
      <c r="Y18" s="669">
        <f ca="1">OFFSET(R18,0,0)+1</f>
        <v>5</v>
      </c>
      <c r="Z18" s="482">
        <f ca="1">OFFSET(Z18,0,-1)+1</f>
        <v>6</v>
      </c>
      <c r="AA18" s="482">
        <f ca="1">OFFSET(AA18,0,-1)+1</f>
        <v>7</v>
      </c>
      <c r="AB18" s="482">
        <f ca="1">OFFSET(AB18,0,-1)+1</f>
        <v>8</v>
      </c>
      <c r="AC18" s="1292">
        <f ca="1">OFFSET(AC18,0,-1)+1</f>
        <v>9</v>
      </c>
      <c r="AD18" s="1292"/>
      <c r="AE18" s="482">
        <f ca="1">OFFSET(AE18,0,-2)+1</f>
        <v>10</v>
      </c>
      <c r="AF18" s="517"/>
      <c r="AG18" s="482">
        <f ca="1">OFFSET(AG18,0,-2)+1</f>
        <v>11</v>
      </c>
    </row>
    <row r="19" spans="1:44" ht="22.5">
      <c r="A19" s="1217">
        <v>1</v>
      </c>
      <c r="B19" s="1008"/>
      <c r="C19" s="1008"/>
      <c r="D19" s="1008"/>
      <c r="E19" s="1008"/>
      <c r="F19" s="1001"/>
      <c r="G19" s="1007"/>
      <c r="H19" s="1007"/>
      <c r="I19" s="990"/>
      <c r="J19" s="989"/>
      <c r="K19" s="989"/>
      <c r="L19" s="587">
        <f>mergeValue(A19)</f>
        <v>1</v>
      </c>
      <c r="M19" s="635" t="s">
        <v>20</v>
      </c>
      <c r="N19" s="1293" t="str">
        <f>IF('Перечень тарифов'!J42="","","" &amp; 'Перечень тарифов'!J42 &amp; "")</f>
        <v>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 на территории Санкт-Петербурга на 2019 год</v>
      </c>
      <c r="O19" s="1293"/>
      <c r="P19" s="1293"/>
      <c r="Q19" s="1293"/>
      <c r="R19" s="1293"/>
      <c r="S19" s="1293"/>
      <c r="T19" s="1293"/>
      <c r="U19" s="1293"/>
      <c r="V19" s="1293"/>
      <c r="W19" s="1293"/>
      <c r="X19" s="1293"/>
      <c r="Y19" s="1293"/>
      <c r="Z19" s="1293"/>
      <c r="AA19" s="1293"/>
      <c r="AB19" s="1293"/>
      <c r="AC19" s="1293"/>
      <c r="AD19" s="1293"/>
      <c r="AE19" s="1293"/>
      <c r="AF19" s="1293"/>
      <c r="AG19" s="575" t="s">
        <v>475</v>
      </c>
    </row>
    <row r="20" spans="1:44" hidden="1">
      <c r="A20" s="1217"/>
      <c r="B20" s="1217">
        <v>1</v>
      </c>
      <c r="C20" s="1008"/>
      <c r="D20" s="1008"/>
      <c r="E20" s="1008"/>
      <c r="F20" s="1001"/>
      <c r="G20" s="1010"/>
      <c r="H20" s="1011"/>
      <c r="I20" s="991"/>
      <c r="J20" s="986"/>
      <c r="K20" s="984"/>
      <c r="L20" s="587" t="str">
        <f>mergeValue(A20) &amp;"."&amp; mergeValue(B20)</f>
        <v>1.1</v>
      </c>
      <c r="M20" s="540"/>
      <c r="N20" s="1294"/>
      <c r="O20" s="1294"/>
      <c r="P20" s="1294"/>
      <c r="Q20" s="1294"/>
      <c r="R20" s="1294"/>
      <c r="S20" s="1294"/>
      <c r="T20" s="1294"/>
      <c r="U20" s="1294"/>
      <c r="V20" s="1294"/>
      <c r="W20" s="1294"/>
      <c r="X20" s="1294"/>
      <c r="Y20" s="1294"/>
      <c r="Z20" s="1294"/>
      <c r="AA20" s="1294"/>
      <c r="AB20" s="1294"/>
      <c r="AC20" s="1294"/>
      <c r="AD20" s="1294"/>
      <c r="AE20" s="1294"/>
      <c r="AF20" s="1294"/>
      <c r="AG20" s="575"/>
    </row>
    <row r="21" spans="1:44" hidden="1">
      <c r="A21" s="1217"/>
      <c r="B21" s="1217"/>
      <c r="C21" s="1217">
        <v>1</v>
      </c>
      <c r="D21" s="1008"/>
      <c r="E21" s="1008"/>
      <c r="F21" s="1001"/>
      <c r="G21" s="1010"/>
      <c r="H21" s="1011"/>
      <c r="I21" s="991"/>
      <c r="J21" s="986"/>
      <c r="K21" s="984"/>
      <c r="L21" s="587" t="str">
        <f>mergeValue(A21) &amp;"."&amp; mergeValue(B21)&amp;"."&amp; mergeValue(C21)</f>
        <v>1.1.1</v>
      </c>
      <c r="M21" s="541"/>
      <c r="N21" s="1294"/>
      <c r="O21" s="1294"/>
      <c r="P21" s="1294"/>
      <c r="Q21" s="1294"/>
      <c r="R21" s="1294"/>
      <c r="S21" s="1294"/>
      <c r="T21" s="1294"/>
      <c r="U21" s="1294"/>
      <c r="V21" s="1294"/>
      <c r="W21" s="1294"/>
      <c r="X21" s="1294"/>
      <c r="Y21" s="1294"/>
      <c r="Z21" s="1294"/>
      <c r="AA21" s="1294"/>
      <c r="AB21" s="1294"/>
      <c r="AC21" s="1294"/>
      <c r="AD21" s="1294"/>
      <c r="AE21" s="1294"/>
      <c r="AF21" s="1294"/>
      <c r="AG21" s="575"/>
    </row>
    <row r="22" spans="1:44" ht="15" hidden="1" customHeight="1">
      <c r="A22" s="1217"/>
      <c r="B22" s="1217"/>
      <c r="C22" s="1217"/>
      <c r="D22" s="1217">
        <v>1</v>
      </c>
      <c r="E22" s="1008"/>
      <c r="F22" s="1001"/>
      <c r="G22" s="1010"/>
      <c r="H22" s="1011"/>
      <c r="I22" s="991"/>
      <c r="J22" s="986"/>
      <c r="K22" s="984"/>
      <c r="L22" s="587" t="str">
        <f>mergeValue(A22) &amp;"."&amp; mergeValue(B22)&amp;"."&amp; mergeValue(C22)&amp;"."&amp; mergeValue(D22)</f>
        <v>1.1.1.1</v>
      </c>
      <c r="M22" s="542"/>
      <c r="N22" s="1294"/>
      <c r="O22" s="1294"/>
      <c r="P22" s="1294"/>
      <c r="Q22" s="1294"/>
      <c r="R22" s="1294"/>
      <c r="S22" s="1294"/>
      <c r="T22" s="1294"/>
      <c r="U22" s="1294"/>
      <c r="V22" s="1294"/>
      <c r="W22" s="1294"/>
      <c r="X22" s="1294"/>
      <c r="Y22" s="1294"/>
      <c r="Z22" s="1294"/>
      <c r="AA22" s="1294"/>
      <c r="AB22" s="1294"/>
      <c r="AC22" s="1294"/>
      <c r="AD22" s="1294"/>
      <c r="AE22" s="1294"/>
      <c r="AF22" s="1294"/>
      <c r="AG22" s="575"/>
    </row>
    <row r="23" spans="1:44" ht="17.100000000000001" customHeight="1">
      <c r="A23" s="1217"/>
      <c r="B23" s="1217"/>
      <c r="C23" s="1217"/>
      <c r="D23" s="1217"/>
      <c r="E23" s="1217">
        <v>1</v>
      </c>
      <c r="F23" s="1001"/>
      <c r="G23" s="1010"/>
      <c r="H23" s="1011"/>
      <c r="I23" s="1012"/>
      <c r="J23" s="1002"/>
      <c r="K23" s="1173"/>
      <c r="L23" s="1282" t="str">
        <f>mergeValue(A23) &amp;"."&amp; mergeValue(B23)&amp;"."&amp; mergeValue(C23)&amp;"."&amp; mergeValue(D23)&amp;"."&amp; mergeValue(E23)</f>
        <v>1.1.1.1.1</v>
      </c>
      <c r="M23" s="1283" t="s">
        <v>1099</v>
      </c>
      <c r="N23" s="1224" t="s">
        <v>83</v>
      </c>
      <c r="O23" s="1286"/>
      <c r="P23" s="1287">
        <v>1</v>
      </c>
      <c r="Q23" s="1288" t="s">
        <v>36</v>
      </c>
      <c r="R23" s="1224" t="s">
        <v>84</v>
      </c>
      <c r="S23" s="1286"/>
      <c r="T23" s="1287">
        <v>1</v>
      </c>
      <c r="U23" s="1295"/>
      <c r="V23" s="1224" t="s">
        <v>84</v>
      </c>
      <c r="W23" s="555"/>
      <c r="X23" s="533">
        <v>1</v>
      </c>
      <c r="Y23" s="1083"/>
      <c r="Z23" s="1130">
        <v>550</v>
      </c>
      <c r="AA23" s="1130">
        <v>458.33</v>
      </c>
      <c r="AB23" s="1252" t="s">
        <v>1013</v>
      </c>
      <c r="AC23" s="1224" t="s">
        <v>83</v>
      </c>
      <c r="AD23" s="1252" t="s">
        <v>1056</v>
      </c>
      <c r="AE23" s="1224" t="s">
        <v>84</v>
      </c>
      <c r="AF23" s="572"/>
      <c r="AG23" s="1297" t="s">
        <v>679</v>
      </c>
      <c r="AH23" s="494" t="str">
        <f>strCheckDate(Z24:AF24)</f>
        <v/>
      </c>
      <c r="AI23" s="498" t="str">
        <f>IF(AND(COUNTIF(AJ18:AJ43,AJ23)&gt;1,AJ23&lt;&gt;""),"ErrUnique:HasDoubleConn","")</f>
        <v/>
      </c>
      <c r="AJ23" s="498"/>
      <c r="AK23" s="498"/>
    </row>
    <row r="24" spans="1:44" ht="17.100000000000001" customHeight="1">
      <c r="A24" s="1217"/>
      <c r="B24" s="1217"/>
      <c r="C24" s="1217"/>
      <c r="D24" s="1217"/>
      <c r="E24" s="1217"/>
      <c r="F24" s="1001"/>
      <c r="G24" s="1010"/>
      <c r="H24" s="1011"/>
      <c r="I24" s="1012"/>
      <c r="J24" s="1002"/>
      <c r="K24" s="1173"/>
      <c r="L24" s="1282"/>
      <c r="M24" s="1284"/>
      <c r="N24" s="1224"/>
      <c r="O24" s="1286"/>
      <c r="P24" s="1287"/>
      <c r="Q24" s="1289"/>
      <c r="R24" s="1224"/>
      <c r="S24" s="1286"/>
      <c r="T24" s="1287"/>
      <c r="U24" s="1296"/>
      <c r="V24" s="1224"/>
      <c r="W24" s="595"/>
      <c r="X24" s="559"/>
      <c r="Y24" s="559"/>
      <c r="Z24" s="566"/>
      <c r="AA24" s="597" t="str">
        <f>AB23 &amp; "-" &amp; AD23</f>
        <v>01.01.2019-31.12.2019</v>
      </c>
      <c r="AB24" s="1223"/>
      <c r="AC24" s="1224"/>
      <c r="AD24" s="1223"/>
      <c r="AE24" s="1224"/>
      <c r="AF24" s="667"/>
      <c r="AG24" s="1298"/>
      <c r="AI24" s="498"/>
      <c r="AJ24" s="498"/>
      <c r="AK24" s="498"/>
    </row>
    <row r="25" spans="1:44" ht="17.100000000000001" customHeight="1">
      <c r="A25" s="1217"/>
      <c r="B25" s="1217"/>
      <c r="C25" s="1217"/>
      <c r="D25" s="1217"/>
      <c r="E25" s="1217"/>
      <c r="F25" s="1001"/>
      <c r="G25" s="1010"/>
      <c r="H25" s="1011"/>
      <c r="I25" s="1012"/>
      <c r="J25" s="1002"/>
      <c r="K25" s="1173"/>
      <c r="L25" s="1282"/>
      <c r="M25" s="1284"/>
      <c r="N25" s="1224"/>
      <c r="O25" s="1286"/>
      <c r="P25" s="1287"/>
      <c r="Q25" s="1290"/>
      <c r="R25" s="1224"/>
      <c r="S25" s="596"/>
      <c r="T25" s="552"/>
      <c r="U25" s="559"/>
      <c r="V25" s="565"/>
      <c r="W25" s="565"/>
      <c r="X25" s="565"/>
      <c r="Y25" s="565"/>
      <c r="Z25" s="566"/>
      <c r="AA25" s="566"/>
      <c r="AB25" s="567"/>
      <c r="AC25" s="558"/>
      <c r="AD25" s="558"/>
      <c r="AE25" s="567"/>
      <c r="AF25" s="558"/>
      <c r="AG25" s="1298"/>
      <c r="AI25" s="498"/>
      <c r="AJ25" s="498"/>
      <c r="AK25" s="498"/>
    </row>
    <row r="26" spans="1:44" ht="15" customHeight="1">
      <c r="A26" s="1217"/>
      <c r="B26" s="1217"/>
      <c r="C26" s="1217"/>
      <c r="D26" s="1217"/>
      <c r="E26" s="1217"/>
      <c r="F26" s="1001"/>
      <c r="G26" s="1010"/>
      <c r="H26" s="1011"/>
      <c r="I26" s="1012"/>
      <c r="J26" s="1002"/>
      <c r="K26" s="1173"/>
      <c r="L26" s="1282"/>
      <c r="M26" s="1285"/>
      <c r="N26" s="1224"/>
      <c r="O26" s="568"/>
      <c r="P26" s="570"/>
      <c r="Q26" s="569" t="s">
        <v>1080</v>
      </c>
      <c r="R26" s="565"/>
      <c r="S26" s="565"/>
      <c r="T26" s="565"/>
      <c r="U26" s="565"/>
      <c r="V26" s="565"/>
      <c r="W26" s="565"/>
      <c r="X26" s="565"/>
      <c r="Y26" s="565"/>
      <c r="Z26" s="566"/>
      <c r="AA26" s="566"/>
      <c r="AB26" s="567"/>
      <c r="AC26" s="558"/>
      <c r="AD26" s="558"/>
      <c r="AE26" s="567"/>
      <c r="AF26" s="558"/>
      <c r="AG26" s="1298"/>
      <c r="AI26" s="498"/>
      <c r="AJ26" s="498"/>
      <c r="AK26" s="498"/>
    </row>
    <row r="27" spans="1:44" s="1049" customFormat="1" ht="17.100000000000001" customHeight="1">
      <c r="A27" s="1217"/>
      <c r="B27" s="1217"/>
      <c r="C27" s="1217"/>
      <c r="D27" s="1217"/>
      <c r="E27" s="1217">
        <v>2</v>
      </c>
      <c r="F27" s="1001"/>
      <c r="G27" s="1073" t="s">
        <v>252</v>
      </c>
      <c r="H27" s="1011"/>
      <c r="I27" s="1012"/>
      <c r="J27" s="1064"/>
      <c r="K27" s="1173" t="s">
        <v>1039</v>
      </c>
      <c r="L27" s="1282" t="str">
        <f>mergeValue(A27) &amp;"."&amp; mergeValue(B27)&amp;"."&amp; mergeValue(C27)&amp;"."&amp; mergeValue(D27)&amp;"."&amp; mergeValue(E27)</f>
        <v>1.1.1.1.2</v>
      </c>
      <c r="M27" s="1283" t="s">
        <v>1100</v>
      </c>
      <c r="N27" s="1224" t="s">
        <v>83</v>
      </c>
      <c r="O27" s="1286"/>
      <c r="P27" s="1287">
        <v>1</v>
      </c>
      <c r="Q27" s="1288" t="s">
        <v>37</v>
      </c>
      <c r="R27" s="1224" t="s">
        <v>83</v>
      </c>
      <c r="S27" s="1286"/>
      <c r="T27" s="1287">
        <v>1</v>
      </c>
      <c r="U27" s="1288" t="s">
        <v>28</v>
      </c>
      <c r="V27" s="1224" t="s">
        <v>83</v>
      </c>
      <c r="W27" s="695"/>
      <c r="X27" s="1127">
        <v>1</v>
      </c>
      <c r="Y27" s="1131" t="s">
        <v>30</v>
      </c>
      <c r="Z27" s="1130">
        <f>AA27*1.2</f>
        <v>6962.8680000000004</v>
      </c>
      <c r="AA27" s="1130">
        <v>5802.39</v>
      </c>
      <c r="AB27" s="1252" t="s">
        <v>1013</v>
      </c>
      <c r="AC27" s="1224" t="s">
        <v>83</v>
      </c>
      <c r="AD27" s="1252" t="s">
        <v>1056</v>
      </c>
      <c r="AE27" s="1224" t="s">
        <v>83</v>
      </c>
      <c r="AF27" s="709"/>
      <c r="AG27" s="1298"/>
      <c r="AH27" s="1001" t="str">
        <f>strCheckDate(Z28:AF28)</f>
        <v/>
      </c>
      <c r="AI27" s="823" t="str">
        <f>IF(AND(COUNTIF(AJ22:AJ22,AJ27)&gt;1,AJ27&lt;&gt;""),"ErrUnique:HasDoubleConn","")</f>
        <v/>
      </c>
      <c r="AJ27" s="823"/>
      <c r="AK27" s="823"/>
      <c r="AL27" s="823"/>
      <c r="AM27" s="823"/>
      <c r="AN27" s="823"/>
      <c r="AO27" s="1001"/>
      <c r="AP27" s="1001"/>
      <c r="AQ27" s="1001"/>
      <c r="AR27" s="1001"/>
    </row>
    <row r="28" spans="1:44" s="1049" customFormat="1" ht="17.100000000000001" customHeight="1">
      <c r="A28" s="1217"/>
      <c r="B28" s="1217"/>
      <c r="C28" s="1217"/>
      <c r="D28" s="1217"/>
      <c r="E28" s="1217"/>
      <c r="F28" s="1001"/>
      <c r="G28" s="1073" t="s">
        <v>252</v>
      </c>
      <c r="H28" s="1011"/>
      <c r="I28" s="1012"/>
      <c r="J28" s="1064"/>
      <c r="K28" s="1173"/>
      <c r="L28" s="1282"/>
      <c r="M28" s="1284"/>
      <c r="N28" s="1224"/>
      <c r="O28" s="1286"/>
      <c r="P28" s="1287"/>
      <c r="Q28" s="1289"/>
      <c r="R28" s="1224"/>
      <c r="S28" s="1286"/>
      <c r="T28" s="1287"/>
      <c r="U28" s="1290"/>
      <c r="V28" s="1224"/>
      <c r="W28" s="720"/>
      <c r="X28" s="730"/>
      <c r="Y28" s="730" t="s">
        <v>711</v>
      </c>
      <c r="Z28" s="701"/>
      <c r="AA28" s="597" t="str">
        <f>AB27 &amp; "-" &amp; AD27</f>
        <v>01.01.2019-31.12.2019</v>
      </c>
      <c r="AB28" s="1223"/>
      <c r="AC28" s="1224"/>
      <c r="AD28" s="1223"/>
      <c r="AE28" s="1224"/>
      <c r="AF28" s="667"/>
      <c r="AG28" s="1298"/>
      <c r="AH28" s="1001"/>
      <c r="AI28" s="823"/>
      <c r="AJ28" s="823"/>
      <c r="AK28" s="823"/>
      <c r="AL28" s="823"/>
      <c r="AM28" s="823"/>
      <c r="AN28" s="823"/>
      <c r="AO28" s="1001"/>
      <c r="AP28" s="1001"/>
      <c r="AQ28" s="1001"/>
      <c r="AR28" s="1001"/>
    </row>
    <row r="29" spans="1:44" s="1049" customFormat="1" ht="17.100000000000001" customHeight="1">
      <c r="A29" s="1217"/>
      <c r="B29" s="1217"/>
      <c r="C29" s="1217"/>
      <c r="D29" s="1217"/>
      <c r="E29" s="1217"/>
      <c r="F29" s="1001"/>
      <c r="G29" s="1073" t="s">
        <v>252</v>
      </c>
      <c r="H29" s="1011"/>
      <c r="I29" s="1012"/>
      <c r="J29" s="1064"/>
      <c r="K29" s="1173"/>
      <c r="L29" s="1282"/>
      <c r="M29" s="1284"/>
      <c r="N29" s="1224"/>
      <c r="O29" s="1286"/>
      <c r="P29" s="1287"/>
      <c r="Q29" s="1290"/>
      <c r="R29" s="1224"/>
      <c r="S29" s="596"/>
      <c r="T29" s="727"/>
      <c r="U29" s="730" t="s">
        <v>712</v>
      </c>
      <c r="V29" s="731"/>
      <c r="W29" s="731"/>
      <c r="X29" s="731"/>
      <c r="Y29" s="731"/>
      <c r="Z29" s="701"/>
      <c r="AA29" s="701"/>
      <c r="AB29" s="760"/>
      <c r="AC29" s="999"/>
      <c r="AD29" s="999"/>
      <c r="AE29" s="760"/>
      <c r="AF29" s="999"/>
      <c r="AG29" s="1298"/>
      <c r="AH29" s="1001"/>
      <c r="AI29" s="823"/>
      <c r="AJ29" s="823"/>
      <c r="AK29" s="823"/>
      <c r="AL29" s="823"/>
      <c r="AM29" s="823"/>
      <c r="AN29" s="823"/>
      <c r="AO29" s="1001"/>
      <c r="AP29" s="1001"/>
      <c r="AQ29" s="1001"/>
      <c r="AR29" s="1001"/>
    </row>
    <row r="30" spans="1:44" s="1049" customFormat="1" ht="15" customHeight="1">
      <c r="A30" s="1217"/>
      <c r="B30" s="1217"/>
      <c r="C30" s="1217"/>
      <c r="D30" s="1217"/>
      <c r="E30" s="1217"/>
      <c r="F30" s="1001"/>
      <c r="G30" s="1073" t="s">
        <v>252</v>
      </c>
      <c r="H30" s="1011"/>
      <c r="I30" s="1012"/>
      <c r="J30" s="1064"/>
      <c r="K30" s="1173"/>
      <c r="L30" s="1282"/>
      <c r="M30" s="1285"/>
      <c r="N30" s="1224"/>
      <c r="O30" s="703"/>
      <c r="P30" s="705"/>
      <c r="Q30" s="704" t="s">
        <v>1080</v>
      </c>
      <c r="R30" s="731"/>
      <c r="S30" s="731"/>
      <c r="T30" s="731"/>
      <c r="U30" s="731"/>
      <c r="V30" s="731"/>
      <c r="W30" s="731"/>
      <c r="X30" s="731"/>
      <c r="Y30" s="731"/>
      <c r="Z30" s="701"/>
      <c r="AA30" s="701"/>
      <c r="AB30" s="760"/>
      <c r="AC30" s="999"/>
      <c r="AD30" s="999"/>
      <c r="AE30" s="760"/>
      <c r="AF30" s="999"/>
      <c r="AG30" s="1298"/>
      <c r="AH30" s="1001"/>
      <c r="AI30" s="823"/>
      <c r="AJ30" s="823"/>
      <c r="AK30" s="823"/>
      <c r="AL30" s="823"/>
      <c r="AM30" s="823"/>
      <c r="AN30" s="823"/>
      <c r="AO30" s="1001"/>
      <c r="AP30" s="1001"/>
      <c r="AQ30" s="1001"/>
      <c r="AR30" s="1001"/>
    </row>
    <row r="31" spans="1:44" s="1049" customFormat="1" ht="17.100000000000001" customHeight="1">
      <c r="A31" s="1217"/>
      <c r="B31" s="1217"/>
      <c r="C31" s="1217"/>
      <c r="D31" s="1217"/>
      <c r="E31" s="1217">
        <v>3</v>
      </c>
      <c r="F31" s="1001"/>
      <c r="G31" s="1073" t="s">
        <v>252</v>
      </c>
      <c r="H31" s="1011"/>
      <c r="I31" s="1012"/>
      <c r="J31" s="1064"/>
      <c r="K31" s="1173" t="s">
        <v>1039</v>
      </c>
      <c r="L31" s="1282" t="str">
        <f>mergeValue(A31) &amp;"."&amp; mergeValue(B31)&amp;"."&amp; mergeValue(C31)&amp;"."&amp; mergeValue(D31)&amp;"."&amp; mergeValue(E31)</f>
        <v>1.1.1.1.3</v>
      </c>
      <c r="M31" s="1283" t="s">
        <v>1101</v>
      </c>
      <c r="N31" s="1224" t="s">
        <v>83</v>
      </c>
      <c r="O31" s="1286"/>
      <c r="P31" s="1287">
        <v>1</v>
      </c>
      <c r="Q31" s="1288" t="s">
        <v>38</v>
      </c>
      <c r="R31" s="1224" t="s">
        <v>83</v>
      </c>
      <c r="S31" s="1286"/>
      <c r="T31" s="1287">
        <v>1</v>
      </c>
      <c r="U31" s="1288" t="s">
        <v>28</v>
      </c>
      <c r="V31" s="1224" t="s">
        <v>83</v>
      </c>
      <c r="W31" s="695"/>
      <c r="X31" s="1127">
        <v>1</v>
      </c>
      <c r="Y31" s="1131" t="s">
        <v>30</v>
      </c>
      <c r="Z31" s="1130">
        <f>AA31*1.2</f>
        <v>5458.5119999999997</v>
      </c>
      <c r="AA31" s="1130">
        <v>4548.76</v>
      </c>
      <c r="AB31" s="1252" t="s">
        <v>1013</v>
      </c>
      <c r="AC31" s="1224" t="s">
        <v>83</v>
      </c>
      <c r="AD31" s="1252" t="s">
        <v>1056</v>
      </c>
      <c r="AE31" s="1224" t="s">
        <v>83</v>
      </c>
      <c r="AF31" s="709"/>
      <c r="AG31" s="1298"/>
      <c r="AH31" s="1001" t="str">
        <f>strCheckDate(Z32:AF32)</f>
        <v/>
      </c>
      <c r="AI31" s="823" t="str">
        <f>IF(AND(COUNTIF(AJ26:AJ26,AJ31)&gt;1,AJ31&lt;&gt;""),"ErrUnique:HasDoubleConn","")</f>
        <v/>
      </c>
      <c r="AJ31" s="823"/>
      <c r="AK31" s="823"/>
      <c r="AL31" s="823"/>
      <c r="AM31" s="823"/>
      <c r="AN31" s="823"/>
      <c r="AO31" s="1001"/>
      <c r="AP31" s="1001"/>
      <c r="AQ31" s="1001"/>
      <c r="AR31" s="1001"/>
    </row>
    <row r="32" spans="1:44" s="1049" customFormat="1" ht="17.100000000000001" customHeight="1">
      <c r="A32" s="1217"/>
      <c r="B32" s="1217"/>
      <c r="C32" s="1217"/>
      <c r="D32" s="1217"/>
      <c r="E32" s="1217"/>
      <c r="F32" s="1001"/>
      <c r="G32" s="1073" t="s">
        <v>252</v>
      </c>
      <c r="H32" s="1011"/>
      <c r="I32" s="1012"/>
      <c r="J32" s="1064"/>
      <c r="K32" s="1173"/>
      <c r="L32" s="1282"/>
      <c r="M32" s="1284"/>
      <c r="N32" s="1224"/>
      <c r="O32" s="1286"/>
      <c r="P32" s="1287"/>
      <c r="Q32" s="1289"/>
      <c r="R32" s="1224"/>
      <c r="S32" s="1286"/>
      <c r="T32" s="1287"/>
      <c r="U32" s="1290"/>
      <c r="V32" s="1224"/>
      <c r="W32" s="720"/>
      <c r="X32" s="730"/>
      <c r="Y32" s="730" t="s">
        <v>711</v>
      </c>
      <c r="Z32" s="701"/>
      <c r="AA32" s="597" t="str">
        <f>AB31 &amp; "-" &amp; AD31</f>
        <v>01.01.2019-31.12.2019</v>
      </c>
      <c r="AB32" s="1223"/>
      <c r="AC32" s="1224"/>
      <c r="AD32" s="1223"/>
      <c r="AE32" s="1224"/>
      <c r="AF32" s="667"/>
      <c r="AG32" s="1298"/>
      <c r="AH32" s="1001"/>
      <c r="AI32" s="823"/>
      <c r="AJ32" s="823"/>
      <c r="AK32" s="823"/>
      <c r="AL32" s="823"/>
      <c r="AM32" s="823"/>
      <c r="AN32" s="823"/>
      <c r="AO32" s="1001"/>
      <c r="AP32" s="1001"/>
      <c r="AQ32" s="1001"/>
      <c r="AR32" s="1001"/>
    </row>
    <row r="33" spans="1:44" s="1049" customFormat="1" ht="17.100000000000001" customHeight="1">
      <c r="A33" s="1217"/>
      <c r="B33" s="1217"/>
      <c r="C33" s="1217"/>
      <c r="D33" s="1217"/>
      <c r="E33" s="1217"/>
      <c r="F33" s="1001"/>
      <c r="G33" s="1073" t="s">
        <v>252</v>
      </c>
      <c r="H33" s="1011"/>
      <c r="I33" s="1012"/>
      <c r="J33" s="1064"/>
      <c r="K33" s="1173"/>
      <c r="L33" s="1282"/>
      <c r="M33" s="1284"/>
      <c r="N33" s="1224"/>
      <c r="O33" s="1286"/>
      <c r="P33" s="1287"/>
      <c r="Q33" s="1290"/>
      <c r="R33" s="1224"/>
      <c r="S33" s="596"/>
      <c r="T33" s="727"/>
      <c r="U33" s="730" t="s">
        <v>712</v>
      </c>
      <c r="V33" s="731"/>
      <c r="W33" s="731"/>
      <c r="X33" s="731"/>
      <c r="Y33" s="731"/>
      <c r="Z33" s="701"/>
      <c r="AA33" s="701"/>
      <c r="AB33" s="760"/>
      <c r="AC33" s="999"/>
      <c r="AD33" s="999"/>
      <c r="AE33" s="760"/>
      <c r="AF33" s="999"/>
      <c r="AG33" s="1298"/>
      <c r="AH33" s="1001"/>
      <c r="AI33" s="823"/>
      <c r="AJ33" s="823"/>
      <c r="AK33" s="823"/>
      <c r="AL33" s="823"/>
      <c r="AM33" s="823"/>
      <c r="AN33" s="823"/>
      <c r="AO33" s="1001"/>
      <c r="AP33" s="1001"/>
      <c r="AQ33" s="1001"/>
      <c r="AR33" s="1001"/>
    </row>
    <row r="34" spans="1:44" s="1049" customFormat="1" ht="15" customHeight="1">
      <c r="A34" s="1217"/>
      <c r="B34" s="1217"/>
      <c r="C34" s="1217"/>
      <c r="D34" s="1217"/>
      <c r="E34" s="1217"/>
      <c r="F34" s="1001"/>
      <c r="G34" s="1073" t="s">
        <v>252</v>
      </c>
      <c r="H34" s="1011"/>
      <c r="I34" s="1012"/>
      <c r="J34" s="1064"/>
      <c r="K34" s="1173"/>
      <c r="L34" s="1282"/>
      <c r="M34" s="1285"/>
      <c r="N34" s="1224"/>
      <c r="O34" s="703"/>
      <c r="P34" s="705"/>
      <c r="Q34" s="704" t="s">
        <v>1080</v>
      </c>
      <c r="R34" s="731"/>
      <c r="S34" s="731"/>
      <c r="T34" s="731"/>
      <c r="U34" s="731"/>
      <c r="V34" s="731"/>
      <c r="W34" s="731"/>
      <c r="X34" s="731"/>
      <c r="Y34" s="731"/>
      <c r="Z34" s="701"/>
      <c r="AA34" s="701"/>
      <c r="AB34" s="760"/>
      <c r="AC34" s="999"/>
      <c r="AD34" s="999"/>
      <c r="AE34" s="760"/>
      <c r="AF34" s="999"/>
      <c r="AG34" s="1298"/>
      <c r="AH34" s="1001"/>
      <c r="AI34" s="823"/>
      <c r="AJ34" s="823"/>
      <c r="AK34" s="823"/>
      <c r="AL34" s="823"/>
      <c r="AM34" s="823"/>
      <c r="AN34" s="823"/>
      <c r="AO34" s="1001"/>
      <c r="AP34" s="1001"/>
      <c r="AQ34" s="1001"/>
      <c r="AR34" s="1001"/>
    </row>
    <row r="35" spans="1:44" s="1049" customFormat="1" ht="17.100000000000001" customHeight="1">
      <c r="A35" s="1217"/>
      <c r="B35" s="1217"/>
      <c r="C35" s="1217"/>
      <c r="D35" s="1217"/>
      <c r="E35" s="1217">
        <v>4</v>
      </c>
      <c r="F35" s="1001"/>
      <c r="G35" s="1073" t="s">
        <v>252</v>
      </c>
      <c r="H35" s="1011"/>
      <c r="I35" s="1012"/>
      <c r="J35" s="1064"/>
      <c r="K35" s="1173" t="s">
        <v>1039</v>
      </c>
      <c r="L35" s="1282" t="str">
        <f>mergeValue(A35) &amp;"."&amp; mergeValue(B35)&amp;"."&amp; mergeValue(C35)&amp;"."&amp; mergeValue(D35)&amp;"."&amp; mergeValue(E35)</f>
        <v>1.1.1.1.4</v>
      </c>
      <c r="M35" s="1283" t="s">
        <v>1101</v>
      </c>
      <c r="N35" s="1224" t="s">
        <v>83</v>
      </c>
      <c r="O35" s="1286"/>
      <c r="P35" s="1287">
        <v>1</v>
      </c>
      <c r="Q35" s="1288" t="s">
        <v>38</v>
      </c>
      <c r="R35" s="1224" t="s">
        <v>83</v>
      </c>
      <c r="S35" s="1286"/>
      <c r="T35" s="1287">
        <v>1</v>
      </c>
      <c r="U35" s="1288" t="s">
        <v>28</v>
      </c>
      <c r="V35" s="1224" t="s">
        <v>83</v>
      </c>
      <c r="W35" s="695"/>
      <c r="X35" s="1127">
        <v>1</v>
      </c>
      <c r="Y35" s="1131" t="s">
        <v>31</v>
      </c>
      <c r="Z35" s="1130">
        <f>AA35*1.2</f>
        <v>5920.0919999999996</v>
      </c>
      <c r="AA35" s="1130">
        <v>4933.41</v>
      </c>
      <c r="AB35" s="1252" t="s">
        <v>1013</v>
      </c>
      <c r="AC35" s="1224" t="s">
        <v>83</v>
      </c>
      <c r="AD35" s="1252" t="s">
        <v>1056</v>
      </c>
      <c r="AE35" s="1224" t="s">
        <v>83</v>
      </c>
      <c r="AF35" s="709"/>
      <c r="AG35" s="1298"/>
      <c r="AH35" s="1001" t="str">
        <f>strCheckDate(Z36:AF36)</f>
        <v/>
      </c>
      <c r="AI35" s="823" t="str">
        <f>IF(AND(COUNTIF(AJ30:AJ30,AJ35)&gt;1,AJ35&lt;&gt;""),"ErrUnique:HasDoubleConn","")</f>
        <v/>
      </c>
      <c r="AJ35" s="823"/>
      <c r="AK35" s="823"/>
      <c r="AL35" s="823"/>
      <c r="AM35" s="823"/>
      <c r="AN35" s="823"/>
      <c r="AO35" s="1001"/>
      <c r="AP35" s="1001"/>
      <c r="AQ35" s="1001"/>
      <c r="AR35" s="1001"/>
    </row>
    <row r="36" spans="1:44" s="1049" customFormat="1" ht="17.100000000000001" customHeight="1">
      <c r="A36" s="1217"/>
      <c r="B36" s="1217"/>
      <c r="C36" s="1217"/>
      <c r="D36" s="1217"/>
      <c r="E36" s="1217"/>
      <c r="F36" s="1001"/>
      <c r="G36" s="1073" t="s">
        <v>252</v>
      </c>
      <c r="H36" s="1011"/>
      <c r="I36" s="1012"/>
      <c r="J36" s="1064"/>
      <c r="K36" s="1173"/>
      <c r="L36" s="1282"/>
      <c r="M36" s="1284"/>
      <c r="N36" s="1224"/>
      <c r="O36" s="1286"/>
      <c r="P36" s="1287"/>
      <c r="Q36" s="1289"/>
      <c r="R36" s="1224"/>
      <c r="S36" s="1286"/>
      <c r="T36" s="1287"/>
      <c r="U36" s="1290"/>
      <c r="V36" s="1224"/>
      <c r="W36" s="720"/>
      <c r="X36" s="730"/>
      <c r="Y36" s="730" t="s">
        <v>711</v>
      </c>
      <c r="Z36" s="701"/>
      <c r="AA36" s="597" t="str">
        <f>AB35 &amp; "-" &amp; AD35</f>
        <v>01.01.2019-31.12.2019</v>
      </c>
      <c r="AB36" s="1223"/>
      <c r="AC36" s="1224"/>
      <c r="AD36" s="1223"/>
      <c r="AE36" s="1224"/>
      <c r="AF36" s="667"/>
      <c r="AG36" s="1298"/>
      <c r="AH36" s="1001"/>
      <c r="AI36" s="823"/>
      <c r="AJ36" s="823"/>
      <c r="AK36" s="823"/>
      <c r="AL36" s="823"/>
      <c r="AM36" s="823"/>
      <c r="AN36" s="823"/>
      <c r="AO36" s="1001"/>
      <c r="AP36" s="1001"/>
      <c r="AQ36" s="1001"/>
      <c r="AR36" s="1001"/>
    </row>
    <row r="37" spans="1:44" s="1049" customFormat="1" ht="17.100000000000001" customHeight="1">
      <c r="A37" s="1217"/>
      <c r="B37" s="1217"/>
      <c r="C37" s="1217"/>
      <c r="D37" s="1217"/>
      <c r="E37" s="1217"/>
      <c r="F37" s="1001"/>
      <c r="G37" s="1073" t="s">
        <v>252</v>
      </c>
      <c r="H37" s="1011"/>
      <c r="I37" s="1012"/>
      <c r="J37" s="1064"/>
      <c r="K37" s="1173"/>
      <c r="L37" s="1282"/>
      <c r="M37" s="1284"/>
      <c r="N37" s="1224"/>
      <c r="O37" s="1286"/>
      <c r="P37" s="1287"/>
      <c r="Q37" s="1290"/>
      <c r="R37" s="1224"/>
      <c r="S37" s="596"/>
      <c r="T37" s="727"/>
      <c r="U37" s="730" t="s">
        <v>712</v>
      </c>
      <c r="V37" s="731"/>
      <c r="W37" s="731"/>
      <c r="X37" s="731"/>
      <c r="Y37" s="731"/>
      <c r="Z37" s="701"/>
      <c r="AA37" s="701"/>
      <c r="AB37" s="760"/>
      <c r="AC37" s="999"/>
      <c r="AD37" s="999"/>
      <c r="AE37" s="760"/>
      <c r="AF37" s="999"/>
      <c r="AG37" s="1298"/>
      <c r="AH37" s="1001"/>
      <c r="AI37" s="823"/>
      <c r="AJ37" s="823"/>
      <c r="AK37" s="823"/>
      <c r="AL37" s="823"/>
      <c r="AM37" s="823"/>
      <c r="AN37" s="823"/>
      <c r="AO37" s="1001"/>
      <c r="AP37" s="1001"/>
      <c r="AQ37" s="1001"/>
      <c r="AR37" s="1001"/>
    </row>
    <row r="38" spans="1:44" s="1049" customFormat="1" ht="15" customHeight="1">
      <c r="A38" s="1217"/>
      <c r="B38" s="1217"/>
      <c r="C38" s="1217"/>
      <c r="D38" s="1217"/>
      <c r="E38" s="1217"/>
      <c r="F38" s="1001"/>
      <c r="G38" s="1073" t="s">
        <v>252</v>
      </c>
      <c r="H38" s="1011"/>
      <c r="I38" s="1012"/>
      <c r="J38" s="1064"/>
      <c r="K38" s="1173"/>
      <c r="L38" s="1282"/>
      <c r="M38" s="1285"/>
      <c r="N38" s="1224"/>
      <c r="O38" s="703"/>
      <c r="P38" s="705"/>
      <c r="Q38" s="704" t="s">
        <v>1080</v>
      </c>
      <c r="R38" s="731"/>
      <c r="S38" s="731"/>
      <c r="T38" s="731"/>
      <c r="U38" s="731"/>
      <c r="V38" s="731"/>
      <c r="W38" s="731"/>
      <c r="X38" s="731"/>
      <c r="Y38" s="731"/>
      <c r="Z38" s="701"/>
      <c r="AA38" s="701"/>
      <c r="AB38" s="760"/>
      <c r="AC38" s="999"/>
      <c r="AD38" s="999"/>
      <c r="AE38" s="760"/>
      <c r="AF38" s="999"/>
      <c r="AG38" s="1298"/>
      <c r="AH38" s="1001"/>
      <c r="AI38" s="823"/>
      <c r="AJ38" s="823"/>
      <c r="AK38" s="823"/>
      <c r="AL38" s="823"/>
      <c r="AM38" s="823"/>
      <c r="AN38" s="823"/>
      <c r="AO38" s="1001"/>
      <c r="AP38" s="1001"/>
      <c r="AQ38" s="1001"/>
      <c r="AR38" s="1001"/>
    </row>
    <row r="39" spans="1:44" s="1049" customFormat="1" ht="17.100000000000001" customHeight="1">
      <c r="A39" s="1217"/>
      <c r="B39" s="1217"/>
      <c r="C39" s="1217"/>
      <c r="D39" s="1217"/>
      <c r="E39" s="1217">
        <v>5</v>
      </c>
      <c r="F39" s="1001"/>
      <c r="G39" s="1073" t="s">
        <v>252</v>
      </c>
      <c r="H39" s="1011"/>
      <c r="I39" s="1012"/>
      <c r="J39" s="1064"/>
      <c r="K39" s="1173" t="s">
        <v>1039</v>
      </c>
      <c r="L39" s="1282" t="str">
        <f>mergeValue(A39) &amp;"."&amp; mergeValue(B39)&amp;"."&amp; mergeValue(C39)&amp;"."&amp; mergeValue(D39)&amp;"."&amp; mergeValue(E39)</f>
        <v>1.1.1.1.5</v>
      </c>
      <c r="M39" s="1283" t="s">
        <v>1101</v>
      </c>
      <c r="N39" s="1224" t="s">
        <v>83</v>
      </c>
      <c r="O39" s="1286"/>
      <c r="P39" s="1287">
        <v>1</v>
      </c>
      <c r="Q39" s="1288" t="s">
        <v>38</v>
      </c>
      <c r="R39" s="1224" t="s">
        <v>83</v>
      </c>
      <c r="S39" s="1286"/>
      <c r="T39" s="1287">
        <v>1</v>
      </c>
      <c r="U39" s="1288" t="s">
        <v>28</v>
      </c>
      <c r="V39" s="1224" t="s">
        <v>83</v>
      </c>
      <c r="W39" s="695"/>
      <c r="X39" s="1127">
        <v>1</v>
      </c>
      <c r="Y39" s="1131" t="s">
        <v>32</v>
      </c>
      <c r="Z39" s="1130">
        <f>AA39*1.2</f>
        <v>7159.26</v>
      </c>
      <c r="AA39" s="1130">
        <v>5966.05</v>
      </c>
      <c r="AB39" s="1252" t="s">
        <v>1013</v>
      </c>
      <c r="AC39" s="1224" t="s">
        <v>83</v>
      </c>
      <c r="AD39" s="1252" t="s">
        <v>1056</v>
      </c>
      <c r="AE39" s="1224" t="s">
        <v>83</v>
      </c>
      <c r="AF39" s="709"/>
      <c r="AG39" s="1298"/>
      <c r="AH39" s="1001" t="str">
        <f>strCheckDate(Z40:AF40)</f>
        <v/>
      </c>
      <c r="AI39" s="823" t="str">
        <f>IF(AND(COUNTIF(AJ34:AJ34,AJ39)&gt;1,AJ39&lt;&gt;""),"ErrUnique:HasDoubleConn","")</f>
        <v/>
      </c>
      <c r="AJ39" s="823"/>
      <c r="AK39" s="823"/>
      <c r="AL39" s="823"/>
      <c r="AM39" s="823"/>
      <c r="AN39" s="823"/>
      <c r="AO39" s="1001"/>
      <c r="AP39" s="1001"/>
      <c r="AQ39" s="1001"/>
      <c r="AR39" s="1001"/>
    </row>
    <row r="40" spans="1:44" s="1049" customFormat="1" ht="17.100000000000001" customHeight="1">
      <c r="A40" s="1217"/>
      <c r="B40" s="1217"/>
      <c r="C40" s="1217"/>
      <c r="D40" s="1217"/>
      <c r="E40" s="1217"/>
      <c r="F40" s="1001"/>
      <c r="G40" s="1073" t="s">
        <v>252</v>
      </c>
      <c r="H40" s="1011"/>
      <c r="I40" s="1012"/>
      <c r="J40" s="1064"/>
      <c r="K40" s="1173"/>
      <c r="L40" s="1282"/>
      <c r="M40" s="1284"/>
      <c r="N40" s="1224"/>
      <c r="O40" s="1286"/>
      <c r="P40" s="1287"/>
      <c r="Q40" s="1289"/>
      <c r="R40" s="1224"/>
      <c r="S40" s="1286"/>
      <c r="T40" s="1287"/>
      <c r="U40" s="1290"/>
      <c r="V40" s="1224"/>
      <c r="W40" s="720"/>
      <c r="X40" s="730"/>
      <c r="Y40" s="730" t="s">
        <v>711</v>
      </c>
      <c r="Z40" s="701"/>
      <c r="AA40" s="597" t="str">
        <f>AB39 &amp; "-" &amp; AD39</f>
        <v>01.01.2019-31.12.2019</v>
      </c>
      <c r="AB40" s="1223"/>
      <c r="AC40" s="1224"/>
      <c r="AD40" s="1223"/>
      <c r="AE40" s="1224"/>
      <c r="AF40" s="667"/>
      <c r="AG40" s="1298"/>
      <c r="AH40" s="1001"/>
      <c r="AI40" s="823"/>
      <c r="AJ40" s="823"/>
      <c r="AK40" s="823"/>
      <c r="AL40" s="823"/>
      <c r="AM40" s="823"/>
      <c r="AN40" s="823"/>
      <c r="AO40" s="1001"/>
      <c r="AP40" s="1001"/>
      <c r="AQ40" s="1001"/>
      <c r="AR40" s="1001"/>
    </row>
    <row r="41" spans="1:44" s="1049" customFormat="1" ht="17.100000000000001" customHeight="1">
      <c r="A41" s="1217"/>
      <c r="B41" s="1217"/>
      <c r="C41" s="1217"/>
      <c r="D41" s="1217"/>
      <c r="E41" s="1217"/>
      <c r="F41" s="1001"/>
      <c r="G41" s="1073" t="s">
        <v>252</v>
      </c>
      <c r="H41" s="1011"/>
      <c r="I41" s="1012"/>
      <c r="J41" s="1064"/>
      <c r="K41" s="1173"/>
      <c r="L41" s="1282"/>
      <c r="M41" s="1284"/>
      <c r="N41" s="1224"/>
      <c r="O41" s="1286"/>
      <c r="P41" s="1287"/>
      <c r="Q41" s="1290"/>
      <c r="R41" s="1224"/>
      <c r="S41" s="596"/>
      <c r="T41" s="727"/>
      <c r="U41" s="730" t="s">
        <v>712</v>
      </c>
      <c r="V41" s="731"/>
      <c r="W41" s="731"/>
      <c r="X41" s="731"/>
      <c r="Y41" s="731"/>
      <c r="Z41" s="701"/>
      <c r="AA41" s="701"/>
      <c r="AB41" s="760"/>
      <c r="AC41" s="999"/>
      <c r="AD41" s="999"/>
      <c r="AE41" s="760"/>
      <c r="AF41" s="999"/>
      <c r="AG41" s="1298"/>
      <c r="AH41" s="1001"/>
      <c r="AI41" s="823"/>
      <c r="AJ41" s="823"/>
      <c r="AK41" s="823"/>
      <c r="AL41" s="823"/>
      <c r="AM41" s="823"/>
      <c r="AN41" s="823"/>
      <c r="AO41" s="1001"/>
      <c r="AP41" s="1001"/>
      <c r="AQ41" s="1001"/>
      <c r="AR41" s="1001"/>
    </row>
    <row r="42" spans="1:44" s="1049" customFormat="1" ht="15" customHeight="1">
      <c r="A42" s="1217"/>
      <c r="B42" s="1217"/>
      <c r="C42" s="1217"/>
      <c r="D42" s="1217"/>
      <c r="E42" s="1217"/>
      <c r="F42" s="1001"/>
      <c r="G42" s="1073" t="s">
        <v>252</v>
      </c>
      <c r="H42" s="1011"/>
      <c r="I42" s="1012"/>
      <c r="J42" s="1064"/>
      <c r="K42" s="1173"/>
      <c r="L42" s="1282"/>
      <c r="M42" s="1285"/>
      <c r="N42" s="1224"/>
      <c r="O42" s="703"/>
      <c r="P42" s="705"/>
      <c r="Q42" s="704" t="s">
        <v>1080</v>
      </c>
      <c r="R42" s="731"/>
      <c r="S42" s="731"/>
      <c r="T42" s="731"/>
      <c r="U42" s="731"/>
      <c r="V42" s="731"/>
      <c r="W42" s="731"/>
      <c r="X42" s="731"/>
      <c r="Y42" s="731"/>
      <c r="Z42" s="701"/>
      <c r="AA42" s="701"/>
      <c r="AB42" s="760"/>
      <c r="AC42" s="999"/>
      <c r="AD42" s="999"/>
      <c r="AE42" s="760"/>
      <c r="AF42" s="999"/>
      <c r="AG42" s="1298"/>
      <c r="AH42" s="1001"/>
      <c r="AI42" s="823"/>
      <c r="AJ42" s="823"/>
      <c r="AK42" s="823"/>
      <c r="AL42" s="823"/>
      <c r="AM42" s="823"/>
      <c r="AN42" s="823"/>
      <c r="AO42" s="1001"/>
      <c r="AP42" s="1001"/>
      <c r="AQ42" s="1001"/>
      <c r="AR42" s="1001"/>
    </row>
    <row r="43" spans="1:44" s="470" customFormat="1" ht="15" customHeight="1">
      <c r="A43" s="1217"/>
      <c r="B43" s="1217"/>
      <c r="C43" s="1217"/>
      <c r="D43" s="1217"/>
      <c r="E43" s="1009"/>
      <c r="F43" s="1003"/>
      <c r="G43" s="1005"/>
      <c r="H43" s="1003"/>
      <c r="I43" s="1012"/>
      <c r="J43" s="1002"/>
      <c r="K43" s="997"/>
      <c r="L43" s="532"/>
      <c r="M43" s="545" t="s">
        <v>5</v>
      </c>
      <c r="N43" s="545"/>
      <c r="O43" s="545"/>
      <c r="P43" s="545"/>
      <c r="Q43" s="545"/>
      <c r="R43" s="545"/>
      <c r="S43" s="545"/>
      <c r="T43" s="545"/>
      <c r="U43" s="545"/>
      <c r="V43" s="545"/>
      <c r="W43" s="545"/>
      <c r="X43" s="545"/>
      <c r="Y43" s="545"/>
      <c r="Z43" s="545"/>
      <c r="AA43" s="545"/>
      <c r="AB43" s="545"/>
      <c r="AC43" s="545"/>
      <c r="AD43" s="545"/>
      <c r="AE43" s="545"/>
      <c r="AF43" s="545"/>
      <c r="AG43" s="1299"/>
      <c r="AH43" s="495"/>
      <c r="AI43" s="495"/>
      <c r="AJ43" s="211"/>
      <c r="AK43" s="211"/>
    </row>
    <row r="45" spans="1:44" ht="102" customHeight="1">
      <c r="L45" s="1">
        <v>1</v>
      </c>
      <c r="M45" s="1210" t="s">
        <v>680</v>
      </c>
      <c r="N45" s="1210"/>
      <c r="O45" s="1210"/>
      <c r="P45" s="1210"/>
      <c r="Q45" s="1210"/>
      <c r="R45" s="1210"/>
      <c r="S45" s="1210"/>
      <c r="T45" s="1210"/>
      <c r="U45" s="1210"/>
      <c r="V45" s="1210"/>
      <c r="W45" s="1210"/>
      <c r="X45" s="1210"/>
      <c r="Y45" s="1210"/>
      <c r="Z45" s="1210"/>
      <c r="AA45" s="1210"/>
      <c r="AB45" s="1210"/>
      <c r="AC45" s="1210"/>
      <c r="AD45" s="1210"/>
      <c r="AE45" s="1210"/>
      <c r="AF45" s="1210"/>
      <c r="AG45" s="1210"/>
      <c r="AH45" s="500"/>
      <c r="AI45" s="500"/>
      <c r="AJ45" s="500"/>
      <c r="AK45" s="500"/>
    </row>
    <row r="46" spans="1:44" ht="14.25" customHeight="1">
      <c r="L46" s="507"/>
      <c r="M46" s="508"/>
      <c r="N46" s="508"/>
      <c r="O46" s="508"/>
      <c r="P46" s="508"/>
      <c r="Q46" s="508"/>
      <c r="R46" s="508"/>
      <c r="S46" s="508"/>
      <c r="T46" s="508"/>
      <c r="U46" s="508"/>
      <c r="V46" s="508"/>
      <c r="W46" s="508"/>
      <c r="X46" s="508"/>
      <c r="Y46" s="508"/>
      <c r="Z46" s="511"/>
      <c r="AA46" s="511"/>
      <c r="AB46" s="511"/>
      <c r="AC46" s="511"/>
      <c r="AD46" s="511"/>
      <c r="AE46" s="511"/>
      <c r="AF46" s="511"/>
      <c r="AG46" s="511"/>
      <c r="AH46" s="512"/>
      <c r="AI46" s="512"/>
      <c r="AJ46" s="512"/>
      <c r="AK46" s="512"/>
    </row>
  </sheetData>
  <sheetProtection password="FA9C" sheet="1" objects="1" scenarios="1" formatColumns="0" formatRows="0"/>
  <dataConsolidate link="1"/>
  <mergeCells count="120">
    <mergeCell ref="AG23:AG43"/>
    <mergeCell ref="M45:AG45"/>
    <mergeCell ref="V23:V24"/>
    <mergeCell ref="AB23:AB24"/>
    <mergeCell ref="AC23:AC24"/>
    <mergeCell ref="AD23:AD24"/>
    <mergeCell ref="AE23:AE24"/>
    <mergeCell ref="P23:P25"/>
    <mergeCell ref="Q23:Q25"/>
    <mergeCell ref="R23:R25"/>
    <mergeCell ref="S23:S24"/>
    <mergeCell ref="T23:T24"/>
    <mergeCell ref="O23:O25"/>
    <mergeCell ref="N23:N26"/>
    <mergeCell ref="O27:O29"/>
    <mergeCell ref="P27:P29"/>
    <mergeCell ref="V27:V28"/>
    <mergeCell ref="AB27:AB28"/>
    <mergeCell ref="AD31:AD32"/>
    <mergeCell ref="AE31:AE32"/>
    <mergeCell ref="S35:S36"/>
    <mergeCell ref="T35:T36"/>
    <mergeCell ref="U35:U36"/>
    <mergeCell ref="V35:V36"/>
    <mergeCell ref="AC18:AD18"/>
    <mergeCell ref="N18:Q18"/>
    <mergeCell ref="R18:U18"/>
    <mergeCell ref="A19:A43"/>
    <mergeCell ref="N19:AF19"/>
    <mergeCell ref="B20:B43"/>
    <mergeCell ref="N20:AF20"/>
    <mergeCell ref="C21:C43"/>
    <mergeCell ref="N21:AF21"/>
    <mergeCell ref="D22:D43"/>
    <mergeCell ref="N22:AF22"/>
    <mergeCell ref="U23:U24"/>
    <mergeCell ref="E23:E26"/>
    <mergeCell ref="K23:K26"/>
    <mergeCell ref="L23:L26"/>
    <mergeCell ref="M23:M26"/>
    <mergeCell ref="AC27:AC28"/>
    <mergeCell ref="AD27:AD28"/>
    <mergeCell ref="AE27:AE28"/>
    <mergeCell ref="Q27:Q29"/>
    <mergeCell ref="R27:R29"/>
    <mergeCell ref="S27:S28"/>
    <mergeCell ref="T27:T28"/>
    <mergeCell ref="U27:U28"/>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N15:Q17"/>
    <mergeCell ref="R15:U17"/>
    <mergeCell ref="AC17:AD17"/>
    <mergeCell ref="V15:Y17"/>
    <mergeCell ref="Z16:AA16"/>
    <mergeCell ref="AB16:AD16"/>
    <mergeCell ref="E27:E30"/>
    <mergeCell ref="K27:K30"/>
    <mergeCell ref="L27:L30"/>
    <mergeCell ref="M27:M30"/>
    <mergeCell ref="N27:N30"/>
    <mergeCell ref="R31:R33"/>
    <mergeCell ref="S31:S32"/>
    <mergeCell ref="E31:E34"/>
    <mergeCell ref="K31:K34"/>
    <mergeCell ref="L31:L34"/>
    <mergeCell ref="M31:M34"/>
    <mergeCell ref="N31:N34"/>
    <mergeCell ref="T31:T32"/>
    <mergeCell ref="U31:U32"/>
    <mergeCell ref="V31:V32"/>
    <mergeCell ref="AB31:AB32"/>
    <mergeCell ref="AC31:AC32"/>
    <mergeCell ref="O31:O33"/>
    <mergeCell ref="P31:P33"/>
    <mergeCell ref="Q31:Q33"/>
    <mergeCell ref="E35:E38"/>
    <mergeCell ref="K35:K38"/>
    <mergeCell ref="L35:L38"/>
    <mergeCell ref="M35:M38"/>
    <mergeCell ref="N35:N38"/>
    <mergeCell ref="O35:O37"/>
    <mergeCell ref="P35:P37"/>
    <mergeCell ref="Q35:Q37"/>
    <mergeCell ref="R35:R37"/>
    <mergeCell ref="AB39:AB40"/>
    <mergeCell ref="AC39:AC40"/>
    <mergeCell ref="AD39:AD40"/>
    <mergeCell ref="AE39:AE40"/>
    <mergeCell ref="AC35:AC36"/>
    <mergeCell ref="AD35:AD36"/>
    <mergeCell ref="AE35:AE36"/>
    <mergeCell ref="E39:E42"/>
    <mergeCell ref="K39:K42"/>
    <mergeCell ref="L39:L42"/>
    <mergeCell ref="M39:M42"/>
    <mergeCell ref="N39:N42"/>
    <mergeCell ref="O39:O41"/>
    <mergeCell ref="P39:P41"/>
    <mergeCell ref="Q39:Q41"/>
    <mergeCell ref="R39:R41"/>
    <mergeCell ref="S39:S40"/>
    <mergeCell ref="T39:T40"/>
    <mergeCell ref="U39:U40"/>
    <mergeCell ref="V39:V40"/>
    <mergeCell ref="AB35:AB36"/>
  </mergeCells>
  <dataValidations count="13">
    <dataValidation allowBlank="1" prompt="Для выбора выполните двойной щелчок левой клавиши мыши по соответствующей ячейке." sqref="WVJ983079:WWE983083 IX65575:JS65579 ST65575:TO65579 ACP65575:ADK65579 AML65575:ANG65579 AWH65575:AXC65579 BGD65575:BGY65579 BPZ65575:BQU65579 BZV65575:CAQ65579 CJR65575:CKM65579 CTN65575:CUI65579 DDJ65575:DEE65579 DNF65575:DOA65579 DXB65575:DXW65579 EGX65575:EHS65579 EQT65575:ERO65579 FAP65575:FBK65579 FKL65575:FLG65579 FUH65575:FVC65579 GED65575:GEY65579 GNZ65575:GOU65579 GXV65575:GYQ65579 HHR65575:HIM65579 HRN65575:HSI65579 IBJ65575:ICE65579 ILF65575:IMA65579 IVB65575:IVW65579 JEX65575:JFS65579 JOT65575:JPO65579 JYP65575:JZK65579 KIL65575:KJG65579 KSH65575:KTC65579 LCD65575:LCY65579 LLZ65575:LMU65579 LVV65575:LWQ65579 MFR65575:MGM65579 MPN65575:MQI65579 MZJ65575:NAE65579 NJF65575:NKA65579 NTB65575:NTW65579 OCX65575:ODS65579 OMT65575:ONO65579 OWP65575:OXK65579 PGL65575:PHG65579 PQH65575:PRC65579 QAD65575:QAY65579 QJZ65575:QKU65579 QTV65575:QUQ65579 RDR65575:REM65579 RNN65575:ROI65579 RXJ65575:RYE65579 SHF65575:SIA65579 SRB65575:SRW65579 TAX65575:TBS65579 TKT65575:TLO65579 TUP65575:TVK65579 UEL65575:UFG65579 UOH65575:UPC65579 UYD65575:UYY65579 VHZ65575:VIU65579 VRV65575:VSQ65579 WBR65575:WCM65579 WLN65575:WMI65579 WVJ65575:WWE65579 IX131111:JS131115 ST131111:TO131115 ACP131111:ADK131115 AML131111:ANG131115 AWH131111:AXC131115 BGD131111:BGY131115 BPZ131111:BQU131115 BZV131111:CAQ131115 CJR131111:CKM131115 CTN131111:CUI131115 DDJ131111:DEE131115 DNF131111:DOA131115 DXB131111:DXW131115 EGX131111:EHS131115 EQT131111:ERO131115 FAP131111:FBK131115 FKL131111:FLG131115 FUH131111:FVC131115 GED131111:GEY131115 GNZ131111:GOU131115 GXV131111:GYQ131115 HHR131111:HIM131115 HRN131111:HSI131115 IBJ131111:ICE131115 ILF131111:IMA131115 IVB131111:IVW131115 JEX131111:JFS131115 JOT131111:JPO131115 JYP131111:JZK131115 KIL131111:KJG131115 KSH131111:KTC131115 LCD131111:LCY131115 LLZ131111:LMU131115 LVV131111:LWQ131115 MFR131111:MGM131115 MPN131111:MQI131115 MZJ131111:NAE131115 NJF131111:NKA131115 NTB131111:NTW131115 OCX131111:ODS131115 OMT131111:ONO131115 OWP131111:OXK131115 PGL131111:PHG131115 PQH131111:PRC131115 QAD131111:QAY131115 QJZ131111:QKU131115 QTV131111:QUQ131115 RDR131111:REM131115 RNN131111:ROI131115 RXJ131111:RYE131115 SHF131111:SIA131115 SRB131111:SRW131115 TAX131111:TBS131115 TKT131111:TLO131115 TUP131111:TVK131115 UEL131111:UFG131115 UOH131111:UPC131115 UYD131111:UYY131115 VHZ131111:VIU131115 VRV131111:VSQ131115 WBR131111:WCM131115 WLN131111:WMI131115 WVJ131111:WWE131115 IX196647:JS196651 ST196647:TO196651 ACP196647:ADK196651 AML196647:ANG196651 AWH196647:AXC196651 BGD196647:BGY196651 BPZ196647:BQU196651 BZV196647:CAQ196651 CJR196647:CKM196651 CTN196647:CUI196651 DDJ196647:DEE196651 DNF196647:DOA196651 DXB196647:DXW196651 EGX196647:EHS196651 EQT196647:ERO196651 FAP196647:FBK196651 FKL196647:FLG196651 FUH196647:FVC196651 GED196647:GEY196651 GNZ196647:GOU196651 GXV196647:GYQ196651 HHR196647:HIM196651 HRN196647:HSI196651 IBJ196647:ICE196651 ILF196647:IMA196651 IVB196647:IVW196651 JEX196647:JFS196651 JOT196647:JPO196651 JYP196647:JZK196651 KIL196647:KJG196651 KSH196647:KTC196651 LCD196647:LCY196651 LLZ196647:LMU196651 LVV196647:LWQ196651 MFR196647:MGM196651 MPN196647:MQI196651 MZJ196647:NAE196651 NJF196647:NKA196651 NTB196647:NTW196651 OCX196647:ODS196651 OMT196647:ONO196651 OWP196647:OXK196651 PGL196647:PHG196651 PQH196647:PRC196651 QAD196647:QAY196651 QJZ196647:QKU196651 QTV196647:QUQ196651 RDR196647:REM196651 RNN196647:ROI196651 RXJ196647:RYE196651 SHF196647:SIA196651 SRB196647:SRW196651 TAX196647:TBS196651 TKT196647:TLO196651 TUP196647:TVK196651 UEL196647:UFG196651 UOH196647:UPC196651 UYD196647:UYY196651 VHZ196647:VIU196651 VRV196647:VSQ196651 WBR196647:WCM196651 WLN196647:WMI196651 WVJ196647:WWE196651 IX262183:JS262187 ST262183:TO262187 ACP262183:ADK262187 AML262183:ANG262187 AWH262183:AXC262187 BGD262183:BGY262187 BPZ262183:BQU262187 BZV262183:CAQ262187 CJR262183:CKM262187 CTN262183:CUI262187 DDJ262183:DEE262187 DNF262183:DOA262187 DXB262183:DXW262187 EGX262183:EHS262187 EQT262183:ERO262187 FAP262183:FBK262187 FKL262183:FLG262187 FUH262183:FVC262187 GED262183:GEY262187 GNZ262183:GOU262187 GXV262183:GYQ262187 HHR262183:HIM262187 HRN262183:HSI262187 IBJ262183:ICE262187 ILF262183:IMA262187 IVB262183:IVW262187 JEX262183:JFS262187 JOT262183:JPO262187 JYP262183:JZK262187 KIL262183:KJG262187 KSH262183:KTC262187 LCD262183:LCY262187 LLZ262183:LMU262187 LVV262183:LWQ262187 MFR262183:MGM262187 MPN262183:MQI262187 MZJ262183:NAE262187 NJF262183:NKA262187 NTB262183:NTW262187 OCX262183:ODS262187 OMT262183:ONO262187 OWP262183:OXK262187 PGL262183:PHG262187 PQH262183:PRC262187 QAD262183:QAY262187 QJZ262183:QKU262187 QTV262183:QUQ262187 RDR262183:REM262187 RNN262183:ROI262187 RXJ262183:RYE262187 SHF262183:SIA262187 SRB262183:SRW262187 TAX262183:TBS262187 TKT262183:TLO262187 TUP262183:TVK262187 UEL262183:UFG262187 UOH262183:UPC262187 UYD262183:UYY262187 VHZ262183:VIU262187 VRV262183:VSQ262187 WBR262183:WCM262187 WLN262183:WMI262187 WVJ262183:WWE262187 IX327719:JS327723 ST327719:TO327723 ACP327719:ADK327723 AML327719:ANG327723 AWH327719:AXC327723 BGD327719:BGY327723 BPZ327719:BQU327723 BZV327719:CAQ327723 CJR327719:CKM327723 CTN327719:CUI327723 DDJ327719:DEE327723 DNF327719:DOA327723 DXB327719:DXW327723 EGX327719:EHS327723 EQT327719:ERO327723 FAP327719:FBK327723 FKL327719:FLG327723 FUH327719:FVC327723 GED327719:GEY327723 GNZ327719:GOU327723 GXV327719:GYQ327723 HHR327719:HIM327723 HRN327719:HSI327723 IBJ327719:ICE327723 ILF327719:IMA327723 IVB327719:IVW327723 JEX327719:JFS327723 JOT327719:JPO327723 JYP327719:JZK327723 KIL327719:KJG327723 KSH327719:KTC327723 LCD327719:LCY327723 LLZ327719:LMU327723 LVV327719:LWQ327723 MFR327719:MGM327723 MPN327719:MQI327723 MZJ327719:NAE327723 NJF327719:NKA327723 NTB327719:NTW327723 OCX327719:ODS327723 OMT327719:ONO327723 OWP327719:OXK327723 PGL327719:PHG327723 PQH327719:PRC327723 QAD327719:QAY327723 QJZ327719:QKU327723 QTV327719:QUQ327723 RDR327719:REM327723 RNN327719:ROI327723 RXJ327719:RYE327723 SHF327719:SIA327723 SRB327719:SRW327723 TAX327719:TBS327723 TKT327719:TLO327723 TUP327719:TVK327723 UEL327719:UFG327723 UOH327719:UPC327723 UYD327719:UYY327723 VHZ327719:VIU327723 VRV327719:VSQ327723 WBR327719:WCM327723 WLN327719:WMI327723 WVJ327719:WWE327723 IX393255:JS393259 ST393255:TO393259 ACP393255:ADK393259 AML393255:ANG393259 AWH393255:AXC393259 BGD393255:BGY393259 BPZ393255:BQU393259 BZV393255:CAQ393259 CJR393255:CKM393259 CTN393255:CUI393259 DDJ393255:DEE393259 DNF393255:DOA393259 DXB393255:DXW393259 EGX393255:EHS393259 EQT393255:ERO393259 FAP393255:FBK393259 FKL393255:FLG393259 FUH393255:FVC393259 GED393255:GEY393259 GNZ393255:GOU393259 GXV393255:GYQ393259 HHR393255:HIM393259 HRN393255:HSI393259 IBJ393255:ICE393259 ILF393255:IMA393259 IVB393255:IVW393259 JEX393255:JFS393259 JOT393255:JPO393259 JYP393255:JZK393259 KIL393255:KJG393259 KSH393255:KTC393259 LCD393255:LCY393259 LLZ393255:LMU393259 LVV393255:LWQ393259 MFR393255:MGM393259 MPN393255:MQI393259 MZJ393255:NAE393259 NJF393255:NKA393259 NTB393255:NTW393259 OCX393255:ODS393259 OMT393255:ONO393259 OWP393255:OXK393259 PGL393255:PHG393259 PQH393255:PRC393259 QAD393255:QAY393259 QJZ393255:QKU393259 QTV393255:QUQ393259 RDR393255:REM393259 RNN393255:ROI393259 RXJ393255:RYE393259 SHF393255:SIA393259 SRB393255:SRW393259 TAX393255:TBS393259 TKT393255:TLO393259 TUP393255:TVK393259 UEL393255:UFG393259 UOH393255:UPC393259 UYD393255:UYY393259 VHZ393255:VIU393259 VRV393255:VSQ393259 WBR393255:WCM393259 WLN393255:WMI393259 WVJ393255:WWE393259 IX458791:JS458795 ST458791:TO458795 ACP458791:ADK458795 AML458791:ANG458795 AWH458791:AXC458795 BGD458791:BGY458795 BPZ458791:BQU458795 BZV458791:CAQ458795 CJR458791:CKM458795 CTN458791:CUI458795 DDJ458791:DEE458795 DNF458791:DOA458795 DXB458791:DXW458795 EGX458791:EHS458795 EQT458791:ERO458795 FAP458791:FBK458795 FKL458791:FLG458795 FUH458791:FVC458795 GED458791:GEY458795 GNZ458791:GOU458795 GXV458791:GYQ458795 HHR458791:HIM458795 HRN458791:HSI458795 IBJ458791:ICE458795 ILF458791:IMA458795 IVB458791:IVW458795 JEX458791:JFS458795 JOT458791:JPO458795 JYP458791:JZK458795 KIL458791:KJG458795 KSH458791:KTC458795 LCD458791:LCY458795 LLZ458791:LMU458795 LVV458791:LWQ458795 MFR458791:MGM458795 MPN458791:MQI458795 MZJ458791:NAE458795 NJF458791:NKA458795 NTB458791:NTW458795 OCX458791:ODS458795 OMT458791:ONO458795 OWP458791:OXK458795 PGL458791:PHG458795 PQH458791:PRC458795 QAD458791:QAY458795 QJZ458791:QKU458795 QTV458791:QUQ458795 RDR458791:REM458795 RNN458791:ROI458795 RXJ458791:RYE458795 SHF458791:SIA458795 SRB458791:SRW458795 TAX458791:TBS458795 TKT458791:TLO458795 TUP458791:TVK458795 UEL458791:UFG458795 UOH458791:UPC458795 UYD458791:UYY458795 VHZ458791:VIU458795 VRV458791:VSQ458795 WBR458791:WCM458795 WLN458791:WMI458795 WVJ458791:WWE458795 IX524327:JS524331 ST524327:TO524331 ACP524327:ADK524331 AML524327:ANG524331 AWH524327:AXC524331 BGD524327:BGY524331 BPZ524327:BQU524331 BZV524327:CAQ524331 CJR524327:CKM524331 CTN524327:CUI524331 DDJ524327:DEE524331 DNF524327:DOA524331 DXB524327:DXW524331 EGX524327:EHS524331 EQT524327:ERO524331 FAP524327:FBK524331 FKL524327:FLG524331 FUH524327:FVC524331 GED524327:GEY524331 GNZ524327:GOU524331 GXV524327:GYQ524331 HHR524327:HIM524331 HRN524327:HSI524331 IBJ524327:ICE524331 ILF524327:IMA524331 IVB524327:IVW524331 JEX524327:JFS524331 JOT524327:JPO524331 JYP524327:JZK524331 KIL524327:KJG524331 KSH524327:KTC524331 LCD524327:LCY524331 LLZ524327:LMU524331 LVV524327:LWQ524331 MFR524327:MGM524331 MPN524327:MQI524331 MZJ524327:NAE524331 NJF524327:NKA524331 NTB524327:NTW524331 OCX524327:ODS524331 OMT524327:ONO524331 OWP524327:OXK524331 PGL524327:PHG524331 PQH524327:PRC524331 QAD524327:QAY524331 QJZ524327:QKU524331 QTV524327:QUQ524331 RDR524327:REM524331 RNN524327:ROI524331 RXJ524327:RYE524331 SHF524327:SIA524331 SRB524327:SRW524331 TAX524327:TBS524331 TKT524327:TLO524331 TUP524327:TVK524331 UEL524327:UFG524331 UOH524327:UPC524331 UYD524327:UYY524331 VHZ524327:VIU524331 VRV524327:VSQ524331 WBR524327:WCM524331 WLN524327:WMI524331 WVJ524327:WWE524331 IX589863:JS589867 ST589863:TO589867 ACP589863:ADK589867 AML589863:ANG589867 AWH589863:AXC589867 BGD589863:BGY589867 BPZ589863:BQU589867 BZV589863:CAQ589867 CJR589863:CKM589867 CTN589863:CUI589867 DDJ589863:DEE589867 DNF589863:DOA589867 DXB589863:DXW589867 EGX589863:EHS589867 EQT589863:ERO589867 FAP589863:FBK589867 FKL589863:FLG589867 FUH589863:FVC589867 GED589863:GEY589867 GNZ589863:GOU589867 GXV589863:GYQ589867 HHR589863:HIM589867 HRN589863:HSI589867 IBJ589863:ICE589867 ILF589863:IMA589867 IVB589863:IVW589867 JEX589863:JFS589867 JOT589863:JPO589867 JYP589863:JZK589867 KIL589863:KJG589867 KSH589863:KTC589867 LCD589863:LCY589867 LLZ589863:LMU589867 LVV589863:LWQ589867 MFR589863:MGM589867 MPN589863:MQI589867 MZJ589863:NAE589867 NJF589863:NKA589867 NTB589863:NTW589867 OCX589863:ODS589867 OMT589863:ONO589867 OWP589863:OXK589867 PGL589863:PHG589867 PQH589863:PRC589867 QAD589863:QAY589867 QJZ589863:QKU589867 QTV589863:QUQ589867 RDR589863:REM589867 RNN589863:ROI589867 RXJ589863:RYE589867 SHF589863:SIA589867 SRB589863:SRW589867 TAX589863:TBS589867 TKT589863:TLO589867 TUP589863:TVK589867 UEL589863:UFG589867 UOH589863:UPC589867 UYD589863:UYY589867 VHZ589863:VIU589867 VRV589863:VSQ589867 WBR589863:WCM589867 WLN589863:WMI589867 WVJ589863:WWE589867 IX655399:JS655403 ST655399:TO655403 ACP655399:ADK655403 AML655399:ANG655403 AWH655399:AXC655403 BGD655399:BGY655403 BPZ655399:BQU655403 BZV655399:CAQ655403 CJR655399:CKM655403 CTN655399:CUI655403 DDJ655399:DEE655403 DNF655399:DOA655403 DXB655399:DXW655403 EGX655399:EHS655403 EQT655399:ERO655403 FAP655399:FBK655403 FKL655399:FLG655403 FUH655399:FVC655403 GED655399:GEY655403 GNZ655399:GOU655403 GXV655399:GYQ655403 HHR655399:HIM655403 HRN655399:HSI655403 IBJ655399:ICE655403 ILF655399:IMA655403 IVB655399:IVW655403 JEX655399:JFS655403 JOT655399:JPO655403 JYP655399:JZK655403 KIL655399:KJG655403 KSH655399:KTC655403 LCD655399:LCY655403 LLZ655399:LMU655403 LVV655399:LWQ655403 MFR655399:MGM655403 MPN655399:MQI655403 MZJ655399:NAE655403 NJF655399:NKA655403 NTB655399:NTW655403 OCX655399:ODS655403 OMT655399:ONO655403 OWP655399:OXK655403 PGL655399:PHG655403 PQH655399:PRC655403 QAD655399:QAY655403 QJZ655399:QKU655403 QTV655399:QUQ655403 RDR655399:REM655403 RNN655399:ROI655403 RXJ655399:RYE655403 SHF655399:SIA655403 SRB655399:SRW655403 TAX655399:TBS655403 TKT655399:TLO655403 TUP655399:TVK655403 UEL655399:UFG655403 UOH655399:UPC655403 UYD655399:UYY655403 VHZ655399:VIU655403 VRV655399:VSQ655403 WBR655399:WCM655403 WLN655399:WMI655403 WVJ655399:WWE655403 IX720935:JS720939 ST720935:TO720939 ACP720935:ADK720939 AML720935:ANG720939 AWH720935:AXC720939 BGD720935:BGY720939 BPZ720935:BQU720939 BZV720935:CAQ720939 CJR720935:CKM720939 CTN720935:CUI720939 DDJ720935:DEE720939 DNF720935:DOA720939 DXB720935:DXW720939 EGX720935:EHS720939 EQT720935:ERO720939 FAP720935:FBK720939 FKL720935:FLG720939 FUH720935:FVC720939 GED720935:GEY720939 GNZ720935:GOU720939 GXV720935:GYQ720939 HHR720935:HIM720939 HRN720935:HSI720939 IBJ720935:ICE720939 ILF720935:IMA720939 IVB720935:IVW720939 JEX720935:JFS720939 JOT720935:JPO720939 JYP720935:JZK720939 KIL720935:KJG720939 KSH720935:KTC720939 LCD720935:LCY720939 LLZ720935:LMU720939 LVV720935:LWQ720939 MFR720935:MGM720939 MPN720935:MQI720939 MZJ720935:NAE720939 NJF720935:NKA720939 NTB720935:NTW720939 OCX720935:ODS720939 OMT720935:ONO720939 OWP720935:OXK720939 PGL720935:PHG720939 PQH720935:PRC720939 QAD720935:QAY720939 QJZ720935:QKU720939 QTV720935:QUQ720939 RDR720935:REM720939 RNN720935:ROI720939 RXJ720935:RYE720939 SHF720935:SIA720939 SRB720935:SRW720939 TAX720935:TBS720939 TKT720935:TLO720939 TUP720935:TVK720939 UEL720935:UFG720939 UOH720935:UPC720939 UYD720935:UYY720939 VHZ720935:VIU720939 VRV720935:VSQ720939 WBR720935:WCM720939 WLN720935:WMI720939 WVJ720935:WWE720939 IX786471:JS786475 ST786471:TO786475 ACP786471:ADK786475 AML786471:ANG786475 AWH786471:AXC786475 BGD786471:BGY786475 BPZ786471:BQU786475 BZV786471:CAQ786475 CJR786471:CKM786475 CTN786471:CUI786475 DDJ786471:DEE786475 DNF786471:DOA786475 DXB786471:DXW786475 EGX786471:EHS786475 EQT786471:ERO786475 FAP786471:FBK786475 FKL786471:FLG786475 FUH786471:FVC786475 GED786471:GEY786475 GNZ786471:GOU786475 GXV786471:GYQ786475 HHR786471:HIM786475 HRN786471:HSI786475 IBJ786471:ICE786475 ILF786471:IMA786475 IVB786471:IVW786475 JEX786471:JFS786475 JOT786471:JPO786475 JYP786471:JZK786475 KIL786471:KJG786475 KSH786471:KTC786475 LCD786471:LCY786475 LLZ786471:LMU786475 LVV786471:LWQ786475 MFR786471:MGM786475 MPN786471:MQI786475 MZJ786471:NAE786475 NJF786471:NKA786475 NTB786471:NTW786475 OCX786471:ODS786475 OMT786471:ONO786475 OWP786471:OXK786475 PGL786471:PHG786475 PQH786471:PRC786475 QAD786471:QAY786475 QJZ786471:QKU786475 QTV786471:QUQ786475 RDR786471:REM786475 RNN786471:ROI786475 RXJ786471:RYE786475 SHF786471:SIA786475 SRB786471:SRW786475 TAX786471:TBS786475 TKT786471:TLO786475 TUP786471:TVK786475 UEL786471:UFG786475 UOH786471:UPC786475 UYD786471:UYY786475 VHZ786471:VIU786475 VRV786471:VSQ786475 WBR786471:WCM786475 WLN786471:WMI786475 WVJ786471:WWE786475 IX852007:JS852011 ST852007:TO852011 ACP852007:ADK852011 AML852007:ANG852011 AWH852007:AXC852011 BGD852007:BGY852011 BPZ852007:BQU852011 BZV852007:CAQ852011 CJR852007:CKM852011 CTN852007:CUI852011 DDJ852007:DEE852011 DNF852007:DOA852011 DXB852007:DXW852011 EGX852007:EHS852011 EQT852007:ERO852011 FAP852007:FBK852011 FKL852007:FLG852011 FUH852007:FVC852011 GED852007:GEY852011 GNZ852007:GOU852011 GXV852007:GYQ852011 HHR852007:HIM852011 HRN852007:HSI852011 IBJ852007:ICE852011 ILF852007:IMA852011 IVB852007:IVW852011 JEX852007:JFS852011 JOT852007:JPO852011 JYP852007:JZK852011 KIL852007:KJG852011 KSH852007:KTC852011 LCD852007:LCY852011 LLZ852007:LMU852011 LVV852007:LWQ852011 MFR852007:MGM852011 MPN852007:MQI852011 MZJ852007:NAE852011 NJF852007:NKA852011 NTB852007:NTW852011 OCX852007:ODS852011 OMT852007:ONO852011 OWP852007:OXK852011 PGL852007:PHG852011 PQH852007:PRC852011 QAD852007:QAY852011 QJZ852007:QKU852011 QTV852007:QUQ852011 RDR852007:REM852011 RNN852007:ROI852011 RXJ852007:RYE852011 SHF852007:SIA852011 SRB852007:SRW852011 TAX852007:TBS852011 TKT852007:TLO852011 TUP852007:TVK852011 UEL852007:UFG852011 UOH852007:UPC852011 UYD852007:UYY852011 VHZ852007:VIU852011 VRV852007:VSQ852011 WBR852007:WCM852011 WLN852007:WMI852011 WVJ852007:WWE852011 IX917543:JS917547 ST917543:TO917547 ACP917543:ADK917547 AML917543:ANG917547 AWH917543:AXC917547 BGD917543:BGY917547 BPZ917543:BQU917547 BZV917543:CAQ917547 CJR917543:CKM917547 CTN917543:CUI917547 DDJ917543:DEE917547 DNF917543:DOA917547 DXB917543:DXW917547 EGX917543:EHS917547 EQT917543:ERO917547 FAP917543:FBK917547 FKL917543:FLG917547 FUH917543:FVC917547 GED917543:GEY917547 GNZ917543:GOU917547 GXV917543:GYQ917547 HHR917543:HIM917547 HRN917543:HSI917547 IBJ917543:ICE917547 ILF917543:IMA917547 IVB917543:IVW917547 JEX917543:JFS917547 JOT917543:JPO917547 JYP917543:JZK917547 KIL917543:KJG917547 KSH917543:KTC917547 LCD917543:LCY917547 LLZ917543:LMU917547 LVV917543:LWQ917547 MFR917543:MGM917547 MPN917543:MQI917547 MZJ917543:NAE917547 NJF917543:NKA917547 NTB917543:NTW917547 OCX917543:ODS917547 OMT917543:ONO917547 OWP917543:OXK917547 PGL917543:PHG917547 PQH917543:PRC917547 QAD917543:QAY917547 QJZ917543:QKU917547 QTV917543:QUQ917547 RDR917543:REM917547 RNN917543:ROI917547 RXJ917543:RYE917547 SHF917543:SIA917547 SRB917543:SRW917547 TAX917543:TBS917547 TKT917543:TLO917547 TUP917543:TVK917547 UEL917543:UFG917547 UOH917543:UPC917547 UYD917543:UYY917547 VHZ917543:VIU917547 VRV917543:VSQ917547 WBR917543:WCM917547 WLN917543:WMI917547 WVJ917543:WWE917547 IX983079:JS983083 ST983079:TO983083 ACP983079:ADK983083 AML983079:ANG983083 AWH983079:AXC983083 BGD983079:BGY983083 BPZ983079:BQU983083 BZV983079:CAQ983083 CJR983079:CKM983083 CTN983079:CUI983083 DDJ983079:DEE983083 DNF983079:DOA983083 DXB983079:DXW983083 EGX983079:EHS983083 EQT983079:ERO983083 FAP983079:FBK983083 FKL983079:FLG983083 FUH983079:FVC983083 GED983079:GEY983083 GNZ983079:GOU983083 GXV983079:GYQ983083 HHR983079:HIM983083 HRN983079:HSI983083 IBJ983079:ICE983083 ILF983079:IMA983083 IVB983079:IVW983083 JEX983079:JFS983083 JOT983079:JPO983083 JYP983079:JZK983083 KIL983079:KJG983083 KSH983079:KTC983083 LCD983079:LCY983083 LLZ983079:LMU983083 LVV983079:LWQ983083 MFR983079:MGM983083 MPN983079:MQI983083 MZJ983079:NAE983083 NJF983079:NKA983083 NTB983079:NTW983083 OCX983079:ODS983083 OMT983079:ONO983083 OWP983079:OXK983083 PGL983079:PHG983083 PQH983079:PRC983083 QAD983079:QAY983083 QJZ983079:QKU983083 QTV983079:QUQ983083 RDR983079:REM983083 RNN983079:ROI983083 RXJ983079:RYE983083 SHF983079:SIA983083 SRB983079:SRW983083 TAX983079:TBS983083 TKT983079:TLO983083 TUP983079:TVK983083 UEL983079:UFG983083 UOH983079:UPC983083 UYD983079:UYY983083 VHZ983079:VIU983083 VRV983079:VSQ983083 WBR983079:WCM983083 WLN983079:WMI983083 IX43:JS43 WVJ43:WWE43 WLN43:WMI43 WBR43:WCM43 VRV43:VSQ43 VHZ43:VIU43 UYD43:UYY43 UOH43:UPC43 UEL43:UFG43 TUP43:TVK43 TKT43:TLO43 TAX43:TBS43 SRB43:SRW43 SHF43:SIA43 RXJ43:RYE43 RNN43:ROI43 RDR43:REM43 QTV43:QUQ43 QJZ43:QKU43 QAD43:QAY43 PQH43:PRC43 PGL43:PHG43 OWP43:OXK43 OMT43:ONO43 OCX43:ODS43 NTB43:NTW43 NJF43:NKA43 MZJ43:NAE43 MPN43:MQI43 MFR43:MGM43 LVV43:LWQ43 LLZ43:LMU43 LCD43:LCY43 KSH43:KTC43 KIL43:KJG43 JYP43:JZK43 JOT43:JPO43 JEX43:JFS43 IVB43:IVW43 ILF43:IMA43 IBJ43:ICE43 HRN43:HSI43 HHR43:HIM43 GXV43:GYQ43 GNZ43:GOU43 GED43:GEY43 FUH43:FVC43 FKL43:FLG43 FAP43:FBK43 EQT43:ERO43 EGX43:EHS43 DXB43:DXW43 DNF43:DOA43 DDJ43:DEE43 CTN43:CUI43 CJR43:CKM43 BZV43:CAQ43 BPZ43:BQU43 BGD43:BGY43 AWH43:AXC43 AML43:ANG43 ACP43:ADK43 ST43:TO43 L65575:AG65579 L131111:AG131115 L196647:AG196651 L262183:AG262187 L327719:AG327723 L393255:AG393259 L458791:AG458795 L524327:AG524331 L589863:AG589867 L655399:AG655403 L720935:AG720939 L786471:AG786475 L852007:AG852011 L917543:AG917547 L983079:AG98308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71:AD65572 JP65571:JP65572 TL65571:TL65572 ADH65571:ADH65572 AND65571:AND65572 AWZ65571:AWZ65572 BGV65571:BGV65572 BQR65571:BQR65572 CAN65571:CAN65572 CKJ65571:CKJ65572 CUF65571:CUF65572 DEB65571:DEB65572 DNX65571:DNX65572 DXT65571:DXT65572 EHP65571:EHP65572 ERL65571:ERL65572 FBH65571:FBH65572 FLD65571:FLD65572 FUZ65571:FUZ65572 GEV65571:GEV65572 GOR65571:GOR65572 GYN65571:GYN65572 HIJ65571:HIJ65572 HSF65571:HSF65572 ICB65571:ICB65572 ILX65571:ILX65572 IVT65571:IVT65572 JFP65571:JFP65572 JPL65571:JPL65572 JZH65571:JZH65572 KJD65571:KJD65572 KSZ65571:KSZ65572 LCV65571:LCV65572 LMR65571:LMR65572 LWN65571:LWN65572 MGJ65571:MGJ65572 MQF65571:MQF65572 NAB65571:NAB65572 NJX65571:NJX65572 NTT65571:NTT65572 ODP65571:ODP65572 ONL65571:ONL65572 OXH65571:OXH65572 PHD65571:PHD65572 PQZ65571:PQZ65572 QAV65571:QAV65572 QKR65571:QKR65572 QUN65571:QUN65572 REJ65571:REJ65572 ROF65571:ROF65572 RYB65571:RYB65572 SHX65571:SHX65572 SRT65571:SRT65572 TBP65571:TBP65572 TLL65571:TLL65572 TVH65571:TVH65572 UFD65571:UFD65572 UOZ65571:UOZ65572 UYV65571:UYV65572 VIR65571:VIR65572 VSN65571:VSN65572 WCJ65571:WCJ65572 WMF65571:WMF65572 WWB65571:WWB65572 AD131107:AD131108 JP131107:JP131108 TL131107:TL131108 ADH131107:ADH131108 AND131107:AND131108 AWZ131107:AWZ131108 BGV131107:BGV131108 BQR131107:BQR131108 CAN131107:CAN131108 CKJ131107:CKJ131108 CUF131107:CUF131108 DEB131107:DEB131108 DNX131107:DNX131108 DXT131107:DXT131108 EHP131107:EHP131108 ERL131107:ERL131108 FBH131107:FBH131108 FLD131107:FLD131108 FUZ131107:FUZ131108 GEV131107:GEV131108 GOR131107:GOR131108 GYN131107:GYN131108 HIJ131107:HIJ131108 HSF131107:HSF131108 ICB131107:ICB131108 ILX131107:ILX131108 IVT131107:IVT131108 JFP131107:JFP131108 JPL131107:JPL131108 JZH131107:JZH131108 KJD131107:KJD131108 KSZ131107:KSZ131108 LCV131107:LCV131108 LMR131107:LMR131108 LWN131107:LWN131108 MGJ131107:MGJ131108 MQF131107:MQF131108 NAB131107:NAB131108 NJX131107:NJX131108 NTT131107:NTT131108 ODP131107:ODP131108 ONL131107:ONL131108 OXH131107:OXH131108 PHD131107:PHD131108 PQZ131107:PQZ131108 QAV131107:QAV131108 QKR131107:QKR131108 QUN131107:QUN131108 REJ131107:REJ131108 ROF131107:ROF131108 RYB131107:RYB131108 SHX131107:SHX131108 SRT131107:SRT131108 TBP131107:TBP131108 TLL131107:TLL131108 TVH131107:TVH131108 UFD131107:UFD131108 UOZ131107:UOZ131108 UYV131107:UYV131108 VIR131107:VIR131108 VSN131107:VSN131108 WCJ131107:WCJ131108 WMF131107:WMF131108 WWB131107:WWB131108 AD196643:AD196644 JP196643:JP196644 TL196643:TL196644 ADH196643:ADH196644 AND196643:AND196644 AWZ196643:AWZ196644 BGV196643:BGV196644 BQR196643:BQR196644 CAN196643:CAN196644 CKJ196643:CKJ196644 CUF196643:CUF196644 DEB196643:DEB196644 DNX196643:DNX196644 DXT196643:DXT196644 EHP196643:EHP196644 ERL196643:ERL196644 FBH196643:FBH196644 FLD196643:FLD196644 FUZ196643:FUZ196644 GEV196643:GEV196644 GOR196643:GOR196644 GYN196643:GYN196644 HIJ196643:HIJ196644 HSF196643:HSF196644 ICB196643:ICB196644 ILX196643:ILX196644 IVT196643:IVT196644 JFP196643:JFP196644 JPL196643:JPL196644 JZH196643:JZH196644 KJD196643:KJD196644 KSZ196643:KSZ196644 LCV196643:LCV196644 LMR196643:LMR196644 LWN196643:LWN196644 MGJ196643:MGJ196644 MQF196643:MQF196644 NAB196643:NAB196644 NJX196643:NJX196644 NTT196643:NTT196644 ODP196643:ODP196644 ONL196643:ONL196644 OXH196643:OXH196644 PHD196643:PHD196644 PQZ196643:PQZ196644 QAV196643:QAV196644 QKR196643:QKR196644 QUN196643:QUN196644 REJ196643:REJ196644 ROF196643:ROF196644 RYB196643:RYB196644 SHX196643:SHX196644 SRT196643:SRT196644 TBP196643:TBP196644 TLL196643:TLL196644 TVH196643:TVH196644 UFD196643:UFD196644 UOZ196643:UOZ196644 UYV196643:UYV196644 VIR196643:VIR196644 VSN196643:VSN196644 WCJ196643:WCJ196644 WMF196643:WMF196644 WWB196643:WWB196644 AD262179:AD262180 JP262179:JP262180 TL262179:TL262180 ADH262179:ADH262180 AND262179:AND262180 AWZ262179:AWZ262180 BGV262179:BGV262180 BQR262179:BQR262180 CAN262179:CAN262180 CKJ262179:CKJ262180 CUF262179:CUF262180 DEB262179:DEB262180 DNX262179:DNX262180 DXT262179:DXT262180 EHP262179:EHP262180 ERL262179:ERL262180 FBH262179:FBH262180 FLD262179:FLD262180 FUZ262179:FUZ262180 GEV262179:GEV262180 GOR262179:GOR262180 GYN262179:GYN262180 HIJ262179:HIJ262180 HSF262179:HSF262180 ICB262179:ICB262180 ILX262179:ILX262180 IVT262179:IVT262180 JFP262179:JFP262180 JPL262179:JPL262180 JZH262179:JZH262180 KJD262179:KJD262180 KSZ262179:KSZ262180 LCV262179:LCV262180 LMR262179:LMR262180 LWN262179:LWN262180 MGJ262179:MGJ262180 MQF262179:MQF262180 NAB262179:NAB262180 NJX262179:NJX262180 NTT262179:NTT262180 ODP262179:ODP262180 ONL262179:ONL262180 OXH262179:OXH262180 PHD262179:PHD262180 PQZ262179:PQZ262180 QAV262179:QAV262180 QKR262179:QKR262180 QUN262179:QUN262180 REJ262179:REJ262180 ROF262179:ROF262180 RYB262179:RYB262180 SHX262179:SHX262180 SRT262179:SRT262180 TBP262179:TBP262180 TLL262179:TLL262180 TVH262179:TVH262180 UFD262179:UFD262180 UOZ262179:UOZ262180 UYV262179:UYV262180 VIR262179:VIR262180 VSN262179:VSN262180 WCJ262179:WCJ262180 WMF262179:WMF262180 WWB262179:WWB262180 AD327715:AD327716 JP327715:JP327716 TL327715:TL327716 ADH327715:ADH327716 AND327715:AND327716 AWZ327715:AWZ327716 BGV327715:BGV327716 BQR327715:BQR327716 CAN327715:CAN327716 CKJ327715:CKJ327716 CUF327715:CUF327716 DEB327715:DEB327716 DNX327715:DNX327716 DXT327715:DXT327716 EHP327715:EHP327716 ERL327715:ERL327716 FBH327715:FBH327716 FLD327715:FLD327716 FUZ327715:FUZ327716 GEV327715:GEV327716 GOR327715:GOR327716 GYN327715:GYN327716 HIJ327715:HIJ327716 HSF327715:HSF327716 ICB327715:ICB327716 ILX327715:ILX327716 IVT327715:IVT327716 JFP327715:JFP327716 JPL327715:JPL327716 JZH327715:JZH327716 KJD327715:KJD327716 KSZ327715:KSZ327716 LCV327715:LCV327716 LMR327715:LMR327716 LWN327715:LWN327716 MGJ327715:MGJ327716 MQF327715:MQF327716 NAB327715:NAB327716 NJX327715:NJX327716 NTT327715:NTT327716 ODP327715:ODP327716 ONL327715:ONL327716 OXH327715:OXH327716 PHD327715:PHD327716 PQZ327715:PQZ327716 QAV327715:QAV327716 QKR327715:QKR327716 QUN327715:QUN327716 REJ327715:REJ327716 ROF327715:ROF327716 RYB327715:RYB327716 SHX327715:SHX327716 SRT327715:SRT327716 TBP327715:TBP327716 TLL327715:TLL327716 TVH327715:TVH327716 UFD327715:UFD327716 UOZ327715:UOZ327716 UYV327715:UYV327716 VIR327715:VIR327716 VSN327715:VSN327716 WCJ327715:WCJ327716 WMF327715:WMF327716 WWB327715:WWB327716 AD393251:AD393252 JP393251:JP393252 TL393251:TL393252 ADH393251:ADH393252 AND393251:AND393252 AWZ393251:AWZ393252 BGV393251:BGV393252 BQR393251:BQR393252 CAN393251:CAN393252 CKJ393251:CKJ393252 CUF393251:CUF393252 DEB393251:DEB393252 DNX393251:DNX393252 DXT393251:DXT393252 EHP393251:EHP393252 ERL393251:ERL393252 FBH393251:FBH393252 FLD393251:FLD393252 FUZ393251:FUZ393252 GEV393251:GEV393252 GOR393251:GOR393252 GYN393251:GYN393252 HIJ393251:HIJ393252 HSF393251:HSF393252 ICB393251:ICB393252 ILX393251:ILX393252 IVT393251:IVT393252 JFP393251:JFP393252 JPL393251:JPL393252 JZH393251:JZH393252 KJD393251:KJD393252 KSZ393251:KSZ393252 LCV393251:LCV393252 LMR393251:LMR393252 LWN393251:LWN393252 MGJ393251:MGJ393252 MQF393251:MQF393252 NAB393251:NAB393252 NJX393251:NJX393252 NTT393251:NTT393252 ODP393251:ODP393252 ONL393251:ONL393252 OXH393251:OXH393252 PHD393251:PHD393252 PQZ393251:PQZ393252 QAV393251:QAV393252 QKR393251:QKR393252 QUN393251:QUN393252 REJ393251:REJ393252 ROF393251:ROF393252 RYB393251:RYB393252 SHX393251:SHX393252 SRT393251:SRT393252 TBP393251:TBP393252 TLL393251:TLL393252 TVH393251:TVH393252 UFD393251:UFD393252 UOZ393251:UOZ393252 UYV393251:UYV393252 VIR393251:VIR393252 VSN393251:VSN393252 WCJ393251:WCJ393252 WMF393251:WMF393252 WWB393251:WWB393252 AD458787:AD458788 JP458787:JP458788 TL458787:TL458788 ADH458787:ADH458788 AND458787:AND458788 AWZ458787:AWZ458788 BGV458787:BGV458788 BQR458787:BQR458788 CAN458787:CAN458788 CKJ458787:CKJ458788 CUF458787:CUF458788 DEB458787:DEB458788 DNX458787:DNX458788 DXT458787:DXT458788 EHP458787:EHP458788 ERL458787:ERL458788 FBH458787:FBH458788 FLD458787:FLD458788 FUZ458787:FUZ458788 GEV458787:GEV458788 GOR458787:GOR458788 GYN458787:GYN458788 HIJ458787:HIJ458788 HSF458787:HSF458788 ICB458787:ICB458788 ILX458787:ILX458788 IVT458787:IVT458788 JFP458787:JFP458788 JPL458787:JPL458788 JZH458787:JZH458788 KJD458787:KJD458788 KSZ458787:KSZ458788 LCV458787:LCV458788 LMR458787:LMR458788 LWN458787:LWN458788 MGJ458787:MGJ458788 MQF458787:MQF458788 NAB458787:NAB458788 NJX458787:NJX458788 NTT458787:NTT458788 ODP458787:ODP458788 ONL458787:ONL458788 OXH458787:OXH458788 PHD458787:PHD458788 PQZ458787:PQZ458788 QAV458787:QAV458788 QKR458787:QKR458788 QUN458787:QUN458788 REJ458787:REJ458788 ROF458787:ROF458788 RYB458787:RYB458788 SHX458787:SHX458788 SRT458787:SRT458788 TBP458787:TBP458788 TLL458787:TLL458788 TVH458787:TVH458788 UFD458787:UFD458788 UOZ458787:UOZ458788 UYV458787:UYV458788 VIR458787:VIR458788 VSN458787:VSN458788 WCJ458787:WCJ458788 WMF458787:WMF458788 WWB458787:WWB458788 AD524323:AD524324 JP524323:JP524324 TL524323:TL524324 ADH524323:ADH524324 AND524323:AND524324 AWZ524323:AWZ524324 BGV524323:BGV524324 BQR524323:BQR524324 CAN524323:CAN524324 CKJ524323:CKJ524324 CUF524323:CUF524324 DEB524323:DEB524324 DNX524323:DNX524324 DXT524323:DXT524324 EHP524323:EHP524324 ERL524323:ERL524324 FBH524323:FBH524324 FLD524323:FLD524324 FUZ524323:FUZ524324 GEV524323:GEV524324 GOR524323:GOR524324 GYN524323:GYN524324 HIJ524323:HIJ524324 HSF524323:HSF524324 ICB524323:ICB524324 ILX524323:ILX524324 IVT524323:IVT524324 JFP524323:JFP524324 JPL524323:JPL524324 JZH524323:JZH524324 KJD524323:KJD524324 KSZ524323:KSZ524324 LCV524323:LCV524324 LMR524323:LMR524324 LWN524323:LWN524324 MGJ524323:MGJ524324 MQF524323:MQF524324 NAB524323:NAB524324 NJX524323:NJX524324 NTT524323:NTT524324 ODP524323:ODP524324 ONL524323:ONL524324 OXH524323:OXH524324 PHD524323:PHD524324 PQZ524323:PQZ524324 QAV524323:QAV524324 QKR524323:QKR524324 QUN524323:QUN524324 REJ524323:REJ524324 ROF524323:ROF524324 RYB524323:RYB524324 SHX524323:SHX524324 SRT524323:SRT524324 TBP524323:TBP524324 TLL524323:TLL524324 TVH524323:TVH524324 UFD524323:UFD524324 UOZ524323:UOZ524324 UYV524323:UYV524324 VIR524323:VIR524324 VSN524323:VSN524324 WCJ524323:WCJ524324 WMF524323:WMF524324 WWB524323:WWB524324 AD589859:AD589860 JP589859:JP589860 TL589859:TL589860 ADH589859:ADH589860 AND589859:AND589860 AWZ589859:AWZ589860 BGV589859:BGV589860 BQR589859:BQR589860 CAN589859:CAN589860 CKJ589859:CKJ589860 CUF589859:CUF589860 DEB589859:DEB589860 DNX589859:DNX589860 DXT589859:DXT589860 EHP589859:EHP589860 ERL589859:ERL589860 FBH589859:FBH589860 FLD589859:FLD589860 FUZ589859:FUZ589860 GEV589859:GEV589860 GOR589859:GOR589860 GYN589859:GYN589860 HIJ589859:HIJ589860 HSF589859:HSF589860 ICB589859:ICB589860 ILX589859:ILX589860 IVT589859:IVT589860 JFP589859:JFP589860 JPL589859:JPL589860 JZH589859:JZH589860 KJD589859:KJD589860 KSZ589859:KSZ589860 LCV589859:LCV589860 LMR589859:LMR589860 LWN589859:LWN589860 MGJ589859:MGJ589860 MQF589859:MQF589860 NAB589859:NAB589860 NJX589859:NJX589860 NTT589859:NTT589860 ODP589859:ODP589860 ONL589859:ONL589860 OXH589859:OXH589860 PHD589859:PHD589860 PQZ589859:PQZ589860 QAV589859:QAV589860 QKR589859:QKR589860 QUN589859:QUN589860 REJ589859:REJ589860 ROF589859:ROF589860 RYB589859:RYB589860 SHX589859:SHX589860 SRT589859:SRT589860 TBP589859:TBP589860 TLL589859:TLL589860 TVH589859:TVH589860 UFD589859:UFD589860 UOZ589859:UOZ589860 UYV589859:UYV589860 VIR589859:VIR589860 VSN589859:VSN589860 WCJ589859:WCJ589860 WMF589859:WMF589860 WWB589859:WWB589860 AD655395:AD655396 JP655395:JP655396 TL655395:TL655396 ADH655395:ADH655396 AND655395:AND655396 AWZ655395:AWZ655396 BGV655395:BGV655396 BQR655395:BQR655396 CAN655395:CAN655396 CKJ655395:CKJ655396 CUF655395:CUF655396 DEB655395:DEB655396 DNX655395:DNX655396 DXT655395:DXT655396 EHP655395:EHP655396 ERL655395:ERL655396 FBH655395:FBH655396 FLD655395:FLD655396 FUZ655395:FUZ655396 GEV655395:GEV655396 GOR655395:GOR655396 GYN655395:GYN655396 HIJ655395:HIJ655396 HSF655395:HSF655396 ICB655395:ICB655396 ILX655395:ILX655396 IVT655395:IVT655396 JFP655395:JFP655396 JPL655395:JPL655396 JZH655395:JZH655396 KJD655395:KJD655396 KSZ655395:KSZ655396 LCV655395:LCV655396 LMR655395:LMR655396 LWN655395:LWN655396 MGJ655395:MGJ655396 MQF655395:MQF655396 NAB655395:NAB655396 NJX655395:NJX655396 NTT655395:NTT655396 ODP655395:ODP655396 ONL655395:ONL655396 OXH655395:OXH655396 PHD655395:PHD655396 PQZ655395:PQZ655396 QAV655395:QAV655396 QKR655395:QKR655396 QUN655395:QUN655396 REJ655395:REJ655396 ROF655395:ROF655396 RYB655395:RYB655396 SHX655395:SHX655396 SRT655395:SRT655396 TBP655395:TBP655396 TLL655395:TLL655396 TVH655395:TVH655396 UFD655395:UFD655396 UOZ655395:UOZ655396 UYV655395:UYV655396 VIR655395:VIR655396 VSN655395:VSN655396 WCJ655395:WCJ655396 WMF655395:WMF655396 WWB655395:WWB655396 AD720931:AD720932 JP720931:JP720932 TL720931:TL720932 ADH720931:ADH720932 AND720931:AND720932 AWZ720931:AWZ720932 BGV720931:BGV720932 BQR720931:BQR720932 CAN720931:CAN720932 CKJ720931:CKJ720932 CUF720931:CUF720932 DEB720931:DEB720932 DNX720931:DNX720932 DXT720931:DXT720932 EHP720931:EHP720932 ERL720931:ERL720932 FBH720931:FBH720932 FLD720931:FLD720932 FUZ720931:FUZ720932 GEV720931:GEV720932 GOR720931:GOR720932 GYN720931:GYN720932 HIJ720931:HIJ720932 HSF720931:HSF720932 ICB720931:ICB720932 ILX720931:ILX720932 IVT720931:IVT720932 JFP720931:JFP720932 JPL720931:JPL720932 JZH720931:JZH720932 KJD720931:KJD720932 KSZ720931:KSZ720932 LCV720931:LCV720932 LMR720931:LMR720932 LWN720931:LWN720932 MGJ720931:MGJ720932 MQF720931:MQF720932 NAB720931:NAB720932 NJX720931:NJX720932 NTT720931:NTT720932 ODP720931:ODP720932 ONL720931:ONL720932 OXH720931:OXH720932 PHD720931:PHD720932 PQZ720931:PQZ720932 QAV720931:QAV720932 QKR720931:QKR720932 QUN720931:QUN720932 REJ720931:REJ720932 ROF720931:ROF720932 RYB720931:RYB720932 SHX720931:SHX720932 SRT720931:SRT720932 TBP720931:TBP720932 TLL720931:TLL720932 TVH720931:TVH720932 UFD720931:UFD720932 UOZ720931:UOZ720932 UYV720931:UYV720932 VIR720931:VIR720932 VSN720931:VSN720932 WCJ720931:WCJ720932 WMF720931:WMF720932 WWB720931:WWB720932 AD786467:AD786468 JP786467:JP786468 TL786467:TL786468 ADH786467:ADH786468 AND786467:AND786468 AWZ786467:AWZ786468 BGV786467:BGV786468 BQR786467:BQR786468 CAN786467:CAN786468 CKJ786467:CKJ786468 CUF786467:CUF786468 DEB786467:DEB786468 DNX786467:DNX786468 DXT786467:DXT786468 EHP786467:EHP786468 ERL786467:ERL786468 FBH786467:FBH786468 FLD786467:FLD786468 FUZ786467:FUZ786468 GEV786467:GEV786468 GOR786467:GOR786468 GYN786467:GYN786468 HIJ786467:HIJ786468 HSF786467:HSF786468 ICB786467:ICB786468 ILX786467:ILX786468 IVT786467:IVT786468 JFP786467:JFP786468 JPL786467:JPL786468 JZH786467:JZH786468 KJD786467:KJD786468 KSZ786467:KSZ786468 LCV786467:LCV786468 LMR786467:LMR786468 LWN786467:LWN786468 MGJ786467:MGJ786468 MQF786467:MQF786468 NAB786467:NAB786468 NJX786467:NJX786468 NTT786467:NTT786468 ODP786467:ODP786468 ONL786467:ONL786468 OXH786467:OXH786468 PHD786467:PHD786468 PQZ786467:PQZ786468 QAV786467:QAV786468 QKR786467:QKR786468 QUN786467:QUN786468 REJ786467:REJ786468 ROF786467:ROF786468 RYB786467:RYB786468 SHX786467:SHX786468 SRT786467:SRT786468 TBP786467:TBP786468 TLL786467:TLL786468 TVH786467:TVH786468 UFD786467:UFD786468 UOZ786467:UOZ786468 UYV786467:UYV786468 VIR786467:VIR786468 VSN786467:VSN786468 WCJ786467:WCJ786468 WMF786467:WMF786468 WWB786467:WWB786468 AD852003:AD852004 JP852003:JP852004 TL852003:TL852004 ADH852003:ADH852004 AND852003:AND852004 AWZ852003:AWZ852004 BGV852003:BGV852004 BQR852003:BQR852004 CAN852003:CAN852004 CKJ852003:CKJ852004 CUF852003:CUF852004 DEB852003:DEB852004 DNX852003:DNX852004 DXT852003:DXT852004 EHP852003:EHP852004 ERL852003:ERL852004 FBH852003:FBH852004 FLD852003:FLD852004 FUZ852003:FUZ852004 GEV852003:GEV852004 GOR852003:GOR852004 GYN852003:GYN852004 HIJ852003:HIJ852004 HSF852003:HSF852004 ICB852003:ICB852004 ILX852003:ILX852004 IVT852003:IVT852004 JFP852003:JFP852004 JPL852003:JPL852004 JZH852003:JZH852004 KJD852003:KJD852004 KSZ852003:KSZ852004 LCV852003:LCV852004 LMR852003:LMR852004 LWN852003:LWN852004 MGJ852003:MGJ852004 MQF852003:MQF852004 NAB852003:NAB852004 NJX852003:NJX852004 NTT852003:NTT852004 ODP852003:ODP852004 ONL852003:ONL852004 OXH852003:OXH852004 PHD852003:PHD852004 PQZ852003:PQZ852004 QAV852003:QAV852004 QKR852003:QKR852004 QUN852003:QUN852004 REJ852003:REJ852004 ROF852003:ROF852004 RYB852003:RYB852004 SHX852003:SHX852004 SRT852003:SRT852004 TBP852003:TBP852004 TLL852003:TLL852004 TVH852003:TVH852004 UFD852003:UFD852004 UOZ852003:UOZ852004 UYV852003:UYV852004 VIR852003:VIR852004 VSN852003:VSN852004 WCJ852003:WCJ852004 WMF852003:WMF852004 WWB852003:WWB852004 AD917539:AD917540 JP917539:JP917540 TL917539:TL917540 ADH917539:ADH917540 AND917539:AND917540 AWZ917539:AWZ917540 BGV917539:BGV917540 BQR917539:BQR917540 CAN917539:CAN917540 CKJ917539:CKJ917540 CUF917539:CUF917540 DEB917539:DEB917540 DNX917539:DNX917540 DXT917539:DXT917540 EHP917539:EHP917540 ERL917539:ERL917540 FBH917539:FBH917540 FLD917539:FLD917540 FUZ917539:FUZ917540 GEV917539:GEV917540 GOR917539:GOR917540 GYN917539:GYN917540 HIJ917539:HIJ917540 HSF917539:HSF917540 ICB917539:ICB917540 ILX917539:ILX917540 IVT917539:IVT917540 JFP917539:JFP917540 JPL917539:JPL917540 JZH917539:JZH917540 KJD917539:KJD917540 KSZ917539:KSZ917540 LCV917539:LCV917540 LMR917539:LMR917540 LWN917539:LWN917540 MGJ917539:MGJ917540 MQF917539:MQF917540 NAB917539:NAB917540 NJX917539:NJX917540 NTT917539:NTT917540 ODP917539:ODP917540 ONL917539:ONL917540 OXH917539:OXH917540 PHD917539:PHD917540 PQZ917539:PQZ917540 QAV917539:QAV917540 QKR917539:QKR917540 QUN917539:QUN917540 REJ917539:REJ917540 ROF917539:ROF917540 RYB917539:RYB917540 SHX917539:SHX917540 SRT917539:SRT917540 TBP917539:TBP917540 TLL917539:TLL917540 TVH917539:TVH917540 UFD917539:UFD917540 UOZ917539:UOZ917540 UYV917539:UYV917540 VIR917539:VIR917540 VSN917539:VSN917540 WCJ917539:WCJ917540 WMF917539:WMF917540 WWB917539:WWB917540 AD983075:AD983076 JP983075:JP983076 TL983075:TL983076 ADH983075:ADH983076 AND983075:AND983076 AWZ983075:AWZ983076 BGV983075:BGV983076 BQR983075:BQR983076 CAN983075:CAN983076 CKJ983075:CKJ983076 CUF983075:CUF983076 DEB983075:DEB983076 DNX983075:DNX983076 DXT983075:DXT983076 EHP983075:EHP983076 ERL983075:ERL983076 FBH983075:FBH983076 FLD983075:FLD983076 FUZ983075:FUZ983076 GEV983075:GEV983076 GOR983075:GOR983076 GYN983075:GYN983076 HIJ983075:HIJ983076 HSF983075:HSF983076 ICB983075:ICB983076 ILX983075:ILX983076 IVT983075:IVT983076 JFP983075:JFP983076 JPL983075:JPL983076 JZH983075:JZH983076 KJD983075:KJD983076 KSZ983075:KSZ983076 LCV983075:LCV983076 LMR983075:LMR983076 LWN983075:LWN983076 MGJ983075:MGJ983076 MQF983075:MQF983076 NAB983075:NAB983076 NJX983075:NJX983076 NTT983075:NTT983076 ODP983075:ODP983076 ONL983075:ONL983076 OXH983075:OXH983076 PHD983075:PHD983076 PQZ983075:PQZ983076 QAV983075:QAV983076 QKR983075:QKR983076 QUN983075:QUN983076 REJ983075:REJ983076 ROF983075:ROF983076 RYB983075:RYB983076 SHX983075:SHX983076 SRT983075:SRT983076 TBP983075:TBP983076 TLL983075:TLL983076 TVH983075:TVH983076 UFD983075:UFD983076 UOZ983075:UOZ983076 UYV983075:UYV983076 VIR983075:VIR983076 VSN983075:VSN983076 WCJ983075:WCJ983076 WMF983075:WMF983076 WWB983075:WWB983076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71:AB65572 JN65571:JN65572 TJ65571:TJ65572 ADF65571:ADF65572 ANB65571:ANB65572 AWX65571:AWX65572 BGT65571:BGT65572 BQP65571:BQP65572 CAL65571:CAL65572 CKH65571:CKH65572 CUD65571:CUD65572 DDZ65571:DDZ65572 DNV65571:DNV65572 DXR65571:DXR65572 EHN65571:EHN65572 ERJ65571:ERJ65572 FBF65571:FBF65572 FLB65571:FLB65572 FUX65571:FUX65572 GET65571:GET65572 GOP65571:GOP65572 GYL65571:GYL65572 HIH65571:HIH65572 HSD65571:HSD65572 IBZ65571:IBZ65572 ILV65571:ILV65572 IVR65571:IVR65572 JFN65571:JFN65572 JPJ65571:JPJ65572 JZF65571:JZF65572 KJB65571:KJB65572 KSX65571:KSX65572 LCT65571:LCT65572 LMP65571:LMP65572 LWL65571:LWL65572 MGH65571:MGH65572 MQD65571:MQD65572 MZZ65571:MZZ65572 NJV65571:NJV65572 NTR65571:NTR65572 ODN65571:ODN65572 ONJ65571:ONJ65572 OXF65571:OXF65572 PHB65571:PHB65572 PQX65571:PQX65572 QAT65571:QAT65572 QKP65571:QKP65572 QUL65571:QUL65572 REH65571:REH65572 ROD65571:ROD65572 RXZ65571:RXZ65572 SHV65571:SHV65572 SRR65571:SRR65572 TBN65571:TBN65572 TLJ65571:TLJ65572 TVF65571:TVF65572 UFB65571:UFB65572 UOX65571:UOX65572 UYT65571:UYT65572 VIP65571:VIP65572 VSL65571:VSL65572 WCH65571:WCH65572 WMD65571:WMD65572 WVZ65571:WVZ65572 AB131107:AB131108 JN131107:JN131108 TJ131107:TJ131108 ADF131107:ADF131108 ANB131107:ANB131108 AWX131107:AWX131108 BGT131107:BGT131108 BQP131107:BQP131108 CAL131107:CAL131108 CKH131107:CKH131108 CUD131107:CUD131108 DDZ131107:DDZ131108 DNV131107:DNV131108 DXR131107:DXR131108 EHN131107:EHN131108 ERJ131107:ERJ131108 FBF131107:FBF131108 FLB131107:FLB131108 FUX131107:FUX131108 GET131107:GET131108 GOP131107:GOP131108 GYL131107:GYL131108 HIH131107:HIH131108 HSD131107:HSD131108 IBZ131107:IBZ131108 ILV131107:ILV131108 IVR131107:IVR131108 JFN131107:JFN131108 JPJ131107:JPJ131108 JZF131107:JZF131108 KJB131107:KJB131108 KSX131107:KSX131108 LCT131107:LCT131108 LMP131107:LMP131108 LWL131107:LWL131108 MGH131107:MGH131108 MQD131107:MQD131108 MZZ131107:MZZ131108 NJV131107:NJV131108 NTR131107:NTR131108 ODN131107:ODN131108 ONJ131107:ONJ131108 OXF131107:OXF131108 PHB131107:PHB131108 PQX131107:PQX131108 QAT131107:QAT131108 QKP131107:QKP131108 QUL131107:QUL131108 REH131107:REH131108 ROD131107:ROD131108 RXZ131107:RXZ131108 SHV131107:SHV131108 SRR131107:SRR131108 TBN131107:TBN131108 TLJ131107:TLJ131108 TVF131107:TVF131108 UFB131107:UFB131108 UOX131107:UOX131108 UYT131107:UYT131108 VIP131107:VIP131108 VSL131107:VSL131108 WCH131107:WCH131108 WMD131107:WMD131108 WVZ131107:WVZ131108 AB196643:AB196644 JN196643:JN196644 TJ196643:TJ196644 ADF196643:ADF196644 ANB196643:ANB196644 AWX196643:AWX196644 BGT196643:BGT196644 BQP196643:BQP196644 CAL196643:CAL196644 CKH196643:CKH196644 CUD196643:CUD196644 DDZ196643:DDZ196644 DNV196643:DNV196644 DXR196643:DXR196644 EHN196643:EHN196644 ERJ196643:ERJ196644 FBF196643:FBF196644 FLB196643:FLB196644 FUX196643:FUX196644 GET196643:GET196644 GOP196643:GOP196644 GYL196643:GYL196644 HIH196643:HIH196644 HSD196643:HSD196644 IBZ196643:IBZ196644 ILV196643:ILV196644 IVR196643:IVR196644 JFN196643:JFN196644 JPJ196643:JPJ196644 JZF196643:JZF196644 KJB196643:KJB196644 KSX196643:KSX196644 LCT196643:LCT196644 LMP196643:LMP196644 LWL196643:LWL196644 MGH196643:MGH196644 MQD196643:MQD196644 MZZ196643:MZZ196644 NJV196643:NJV196644 NTR196643:NTR196644 ODN196643:ODN196644 ONJ196643:ONJ196644 OXF196643:OXF196644 PHB196643:PHB196644 PQX196643:PQX196644 QAT196643:QAT196644 QKP196643:QKP196644 QUL196643:QUL196644 REH196643:REH196644 ROD196643:ROD196644 RXZ196643:RXZ196644 SHV196643:SHV196644 SRR196643:SRR196644 TBN196643:TBN196644 TLJ196643:TLJ196644 TVF196643:TVF196644 UFB196643:UFB196644 UOX196643:UOX196644 UYT196643:UYT196644 VIP196643:VIP196644 VSL196643:VSL196644 WCH196643:WCH196644 WMD196643:WMD196644 WVZ196643:WVZ196644 AB262179:AB262180 JN262179:JN262180 TJ262179:TJ262180 ADF262179:ADF262180 ANB262179:ANB262180 AWX262179:AWX262180 BGT262179:BGT262180 BQP262179:BQP262180 CAL262179:CAL262180 CKH262179:CKH262180 CUD262179:CUD262180 DDZ262179:DDZ262180 DNV262179:DNV262180 DXR262179:DXR262180 EHN262179:EHN262180 ERJ262179:ERJ262180 FBF262179:FBF262180 FLB262179:FLB262180 FUX262179:FUX262180 GET262179:GET262180 GOP262179:GOP262180 GYL262179:GYL262180 HIH262179:HIH262180 HSD262179:HSD262180 IBZ262179:IBZ262180 ILV262179:ILV262180 IVR262179:IVR262180 JFN262179:JFN262180 JPJ262179:JPJ262180 JZF262179:JZF262180 KJB262179:KJB262180 KSX262179:KSX262180 LCT262179:LCT262180 LMP262179:LMP262180 LWL262179:LWL262180 MGH262179:MGH262180 MQD262179:MQD262180 MZZ262179:MZZ262180 NJV262179:NJV262180 NTR262179:NTR262180 ODN262179:ODN262180 ONJ262179:ONJ262180 OXF262179:OXF262180 PHB262179:PHB262180 PQX262179:PQX262180 QAT262179:QAT262180 QKP262179:QKP262180 QUL262179:QUL262180 REH262179:REH262180 ROD262179:ROD262180 RXZ262179:RXZ262180 SHV262179:SHV262180 SRR262179:SRR262180 TBN262179:TBN262180 TLJ262179:TLJ262180 TVF262179:TVF262180 UFB262179:UFB262180 UOX262179:UOX262180 UYT262179:UYT262180 VIP262179:VIP262180 VSL262179:VSL262180 WCH262179:WCH262180 WMD262179:WMD262180 WVZ262179:WVZ262180 AB327715:AB327716 JN327715:JN327716 TJ327715:TJ327716 ADF327715:ADF327716 ANB327715:ANB327716 AWX327715:AWX327716 BGT327715:BGT327716 BQP327715:BQP327716 CAL327715:CAL327716 CKH327715:CKH327716 CUD327715:CUD327716 DDZ327715:DDZ327716 DNV327715:DNV327716 DXR327715:DXR327716 EHN327715:EHN327716 ERJ327715:ERJ327716 FBF327715:FBF327716 FLB327715:FLB327716 FUX327715:FUX327716 GET327715:GET327716 GOP327715:GOP327716 GYL327715:GYL327716 HIH327715:HIH327716 HSD327715:HSD327716 IBZ327715:IBZ327716 ILV327715:ILV327716 IVR327715:IVR327716 JFN327715:JFN327716 JPJ327715:JPJ327716 JZF327715:JZF327716 KJB327715:KJB327716 KSX327715:KSX327716 LCT327715:LCT327716 LMP327715:LMP327716 LWL327715:LWL327716 MGH327715:MGH327716 MQD327715:MQD327716 MZZ327715:MZZ327716 NJV327715:NJV327716 NTR327715:NTR327716 ODN327715:ODN327716 ONJ327715:ONJ327716 OXF327715:OXF327716 PHB327715:PHB327716 PQX327715:PQX327716 QAT327715:QAT327716 QKP327715:QKP327716 QUL327715:QUL327716 REH327715:REH327716 ROD327715:ROD327716 RXZ327715:RXZ327716 SHV327715:SHV327716 SRR327715:SRR327716 TBN327715:TBN327716 TLJ327715:TLJ327716 TVF327715:TVF327716 UFB327715:UFB327716 UOX327715:UOX327716 UYT327715:UYT327716 VIP327715:VIP327716 VSL327715:VSL327716 WCH327715:WCH327716 WMD327715:WMD327716 WVZ327715:WVZ327716 AB393251:AB393252 JN393251:JN393252 TJ393251:TJ393252 ADF393251:ADF393252 ANB393251:ANB393252 AWX393251:AWX393252 BGT393251:BGT393252 BQP393251:BQP393252 CAL393251:CAL393252 CKH393251:CKH393252 CUD393251:CUD393252 DDZ393251:DDZ393252 DNV393251:DNV393252 DXR393251:DXR393252 EHN393251:EHN393252 ERJ393251:ERJ393252 FBF393251:FBF393252 FLB393251:FLB393252 FUX393251:FUX393252 GET393251:GET393252 GOP393251:GOP393252 GYL393251:GYL393252 HIH393251:HIH393252 HSD393251:HSD393252 IBZ393251:IBZ393252 ILV393251:ILV393252 IVR393251:IVR393252 JFN393251:JFN393252 JPJ393251:JPJ393252 JZF393251:JZF393252 KJB393251:KJB393252 KSX393251:KSX393252 LCT393251:LCT393252 LMP393251:LMP393252 LWL393251:LWL393252 MGH393251:MGH393252 MQD393251:MQD393252 MZZ393251:MZZ393252 NJV393251:NJV393252 NTR393251:NTR393252 ODN393251:ODN393252 ONJ393251:ONJ393252 OXF393251:OXF393252 PHB393251:PHB393252 PQX393251:PQX393252 QAT393251:QAT393252 QKP393251:QKP393252 QUL393251:QUL393252 REH393251:REH393252 ROD393251:ROD393252 RXZ393251:RXZ393252 SHV393251:SHV393252 SRR393251:SRR393252 TBN393251:TBN393252 TLJ393251:TLJ393252 TVF393251:TVF393252 UFB393251:UFB393252 UOX393251:UOX393252 UYT393251:UYT393252 VIP393251:VIP393252 VSL393251:VSL393252 WCH393251:WCH393252 WMD393251:WMD393252 WVZ393251:WVZ393252 AB458787:AB458788 JN458787:JN458788 TJ458787:TJ458788 ADF458787:ADF458788 ANB458787:ANB458788 AWX458787:AWX458788 BGT458787:BGT458788 BQP458787:BQP458788 CAL458787:CAL458788 CKH458787:CKH458788 CUD458787:CUD458788 DDZ458787:DDZ458788 DNV458787:DNV458788 DXR458787:DXR458788 EHN458787:EHN458788 ERJ458787:ERJ458788 FBF458787:FBF458788 FLB458787:FLB458788 FUX458787:FUX458788 GET458787:GET458788 GOP458787:GOP458788 GYL458787:GYL458788 HIH458787:HIH458788 HSD458787:HSD458788 IBZ458787:IBZ458788 ILV458787:ILV458788 IVR458787:IVR458788 JFN458787:JFN458788 JPJ458787:JPJ458788 JZF458787:JZF458788 KJB458787:KJB458788 KSX458787:KSX458788 LCT458787:LCT458788 LMP458787:LMP458788 LWL458787:LWL458788 MGH458787:MGH458788 MQD458787:MQD458788 MZZ458787:MZZ458788 NJV458787:NJV458788 NTR458787:NTR458788 ODN458787:ODN458788 ONJ458787:ONJ458788 OXF458787:OXF458788 PHB458787:PHB458788 PQX458787:PQX458788 QAT458787:QAT458788 QKP458787:QKP458788 QUL458787:QUL458788 REH458787:REH458788 ROD458787:ROD458788 RXZ458787:RXZ458788 SHV458787:SHV458788 SRR458787:SRR458788 TBN458787:TBN458788 TLJ458787:TLJ458788 TVF458787:TVF458788 UFB458787:UFB458788 UOX458787:UOX458788 UYT458787:UYT458788 VIP458787:VIP458788 VSL458787:VSL458788 WCH458787:WCH458788 WMD458787:WMD458788 WVZ458787:WVZ458788 AB524323:AB524324 JN524323:JN524324 TJ524323:TJ524324 ADF524323:ADF524324 ANB524323:ANB524324 AWX524323:AWX524324 BGT524323:BGT524324 BQP524323:BQP524324 CAL524323:CAL524324 CKH524323:CKH524324 CUD524323:CUD524324 DDZ524323:DDZ524324 DNV524323:DNV524324 DXR524323:DXR524324 EHN524323:EHN524324 ERJ524323:ERJ524324 FBF524323:FBF524324 FLB524323:FLB524324 FUX524323:FUX524324 GET524323:GET524324 GOP524323:GOP524324 GYL524323:GYL524324 HIH524323:HIH524324 HSD524323:HSD524324 IBZ524323:IBZ524324 ILV524323:ILV524324 IVR524323:IVR524324 JFN524323:JFN524324 JPJ524323:JPJ524324 JZF524323:JZF524324 KJB524323:KJB524324 KSX524323:KSX524324 LCT524323:LCT524324 LMP524323:LMP524324 LWL524323:LWL524324 MGH524323:MGH524324 MQD524323:MQD524324 MZZ524323:MZZ524324 NJV524323:NJV524324 NTR524323:NTR524324 ODN524323:ODN524324 ONJ524323:ONJ524324 OXF524323:OXF524324 PHB524323:PHB524324 PQX524323:PQX524324 QAT524323:QAT524324 QKP524323:QKP524324 QUL524323:QUL524324 REH524323:REH524324 ROD524323:ROD524324 RXZ524323:RXZ524324 SHV524323:SHV524324 SRR524323:SRR524324 TBN524323:TBN524324 TLJ524323:TLJ524324 TVF524323:TVF524324 UFB524323:UFB524324 UOX524323:UOX524324 UYT524323:UYT524324 VIP524323:VIP524324 VSL524323:VSL524324 WCH524323:WCH524324 WMD524323:WMD524324 WVZ524323:WVZ524324 AB589859:AB589860 JN589859:JN589860 TJ589859:TJ589860 ADF589859:ADF589860 ANB589859:ANB589860 AWX589859:AWX589860 BGT589859:BGT589860 BQP589859:BQP589860 CAL589859:CAL589860 CKH589859:CKH589860 CUD589859:CUD589860 DDZ589859:DDZ589860 DNV589859:DNV589860 DXR589859:DXR589860 EHN589859:EHN589860 ERJ589859:ERJ589860 FBF589859:FBF589860 FLB589859:FLB589860 FUX589859:FUX589860 GET589859:GET589860 GOP589859:GOP589860 GYL589859:GYL589860 HIH589859:HIH589860 HSD589859:HSD589860 IBZ589859:IBZ589860 ILV589859:ILV589860 IVR589859:IVR589860 JFN589859:JFN589860 JPJ589859:JPJ589860 JZF589859:JZF589860 KJB589859:KJB589860 KSX589859:KSX589860 LCT589859:LCT589860 LMP589859:LMP589860 LWL589859:LWL589860 MGH589859:MGH589860 MQD589859:MQD589860 MZZ589859:MZZ589860 NJV589859:NJV589860 NTR589859:NTR589860 ODN589859:ODN589860 ONJ589859:ONJ589860 OXF589859:OXF589860 PHB589859:PHB589860 PQX589859:PQX589860 QAT589859:QAT589860 QKP589859:QKP589860 QUL589859:QUL589860 REH589859:REH589860 ROD589859:ROD589860 RXZ589859:RXZ589860 SHV589859:SHV589860 SRR589859:SRR589860 TBN589859:TBN589860 TLJ589859:TLJ589860 TVF589859:TVF589860 UFB589859:UFB589860 UOX589859:UOX589860 UYT589859:UYT589860 VIP589859:VIP589860 VSL589859:VSL589860 WCH589859:WCH589860 WMD589859:WMD589860 WVZ589859:WVZ589860 AB655395:AB655396 JN655395:JN655396 TJ655395:TJ655396 ADF655395:ADF655396 ANB655395:ANB655396 AWX655395:AWX655396 BGT655395:BGT655396 BQP655395:BQP655396 CAL655395:CAL655396 CKH655395:CKH655396 CUD655395:CUD655396 DDZ655395:DDZ655396 DNV655395:DNV655396 DXR655395:DXR655396 EHN655395:EHN655396 ERJ655395:ERJ655396 FBF655395:FBF655396 FLB655395:FLB655396 FUX655395:FUX655396 GET655395:GET655396 GOP655395:GOP655396 GYL655395:GYL655396 HIH655395:HIH655396 HSD655395:HSD655396 IBZ655395:IBZ655396 ILV655395:ILV655396 IVR655395:IVR655396 JFN655395:JFN655396 JPJ655395:JPJ655396 JZF655395:JZF655396 KJB655395:KJB655396 KSX655395:KSX655396 LCT655395:LCT655396 LMP655395:LMP655396 LWL655395:LWL655396 MGH655395:MGH655396 MQD655395:MQD655396 MZZ655395:MZZ655396 NJV655395:NJV655396 NTR655395:NTR655396 ODN655395:ODN655396 ONJ655395:ONJ655396 OXF655395:OXF655396 PHB655395:PHB655396 PQX655395:PQX655396 QAT655395:QAT655396 QKP655395:QKP655396 QUL655395:QUL655396 REH655395:REH655396 ROD655395:ROD655396 RXZ655395:RXZ655396 SHV655395:SHV655396 SRR655395:SRR655396 TBN655395:TBN655396 TLJ655395:TLJ655396 TVF655395:TVF655396 UFB655395:UFB655396 UOX655395:UOX655396 UYT655395:UYT655396 VIP655395:VIP655396 VSL655395:VSL655396 WCH655395:WCH655396 WMD655395:WMD655396 WVZ655395:WVZ655396 AB720931:AB720932 JN720931:JN720932 TJ720931:TJ720932 ADF720931:ADF720932 ANB720931:ANB720932 AWX720931:AWX720932 BGT720931:BGT720932 BQP720931:BQP720932 CAL720931:CAL720932 CKH720931:CKH720932 CUD720931:CUD720932 DDZ720931:DDZ720932 DNV720931:DNV720932 DXR720931:DXR720932 EHN720931:EHN720932 ERJ720931:ERJ720932 FBF720931:FBF720932 FLB720931:FLB720932 FUX720931:FUX720932 GET720931:GET720932 GOP720931:GOP720932 GYL720931:GYL720932 HIH720931:HIH720932 HSD720931:HSD720932 IBZ720931:IBZ720932 ILV720931:ILV720932 IVR720931:IVR720932 JFN720931:JFN720932 JPJ720931:JPJ720932 JZF720931:JZF720932 KJB720931:KJB720932 KSX720931:KSX720932 LCT720931:LCT720932 LMP720931:LMP720932 LWL720931:LWL720932 MGH720931:MGH720932 MQD720931:MQD720932 MZZ720931:MZZ720932 NJV720931:NJV720932 NTR720931:NTR720932 ODN720931:ODN720932 ONJ720931:ONJ720932 OXF720931:OXF720932 PHB720931:PHB720932 PQX720931:PQX720932 QAT720931:QAT720932 QKP720931:QKP720932 QUL720931:QUL720932 REH720931:REH720932 ROD720931:ROD720932 RXZ720931:RXZ720932 SHV720931:SHV720932 SRR720931:SRR720932 TBN720931:TBN720932 TLJ720931:TLJ720932 TVF720931:TVF720932 UFB720931:UFB720932 UOX720931:UOX720932 UYT720931:UYT720932 VIP720931:VIP720932 VSL720931:VSL720932 WCH720931:WCH720932 WMD720931:WMD720932 WVZ720931:WVZ720932 AB786467:AB786468 JN786467:JN786468 TJ786467:TJ786468 ADF786467:ADF786468 ANB786467:ANB786468 AWX786467:AWX786468 BGT786467:BGT786468 BQP786467:BQP786468 CAL786467:CAL786468 CKH786467:CKH786468 CUD786467:CUD786468 DDZ786467:DDZ786468 DNV786467:DNV786468 DXR786467:DXR786468 EHN786467:EHN786468 ERJ786467:ERJ786468 FBF786467:FBF786468 FLB786467:FLB786468 FUX786467:FUX786468 GET786467:GET786468 GOP786467:GOP786468 GYL786467:GYL786468 HIH786467:HIH786468 HSD786467:HSD786468 IBZ786467:IBZ786468 ILV786467:ILV786468 IVR786467:IVR786468 JFN786467:JFN786468 JPJ786467:JPJ786468 JZF786467:JZF786468 KJB786467:KJB786468 KSX786467:KSX786468 LCT786467:LCT786468 LMP786467:LMP786468 LWL786467:LWL786468 MGH786467:MGH786468 MQD786467:MQD786468 MZZ786467:MZZ786468 NJV786467:NJV786468 NTR786467:NTR786468 ODN786467:ODN786468 ONJ786467:ONJ786468 OXF786467:OXF786468 PHB786467:PHB786468 PQX786467:PQX786468 QAT786467:QAT786468 QKP786467:QKP786468 QUL786467:QUL786468 REH786467:REH786468 ROD786467:ROD786468 RXZ786467:RXZ786468 SHV786467:SHV786468 SRR786467:SRR786468 TBN786467:TBN786468 TLJ786467:TLJ786468 TVF786467:TVF786468 UFB786467:UFB786468 UOX786467:UOX786468 UYT786467:UYT786468 VIP786467:VIP786468 VSL786467:VSL786468 WCH786467:WCH786468 WMD786467:WMD786468 WVZ786467:WVZ786468 AB852003:AB852004 JN852003:JN852004 TJ852003:TJ852004 ADF852003:ADF852004 ANB852003:ANB852004 AWX852003:AWX852004 BGT852003:BGT852004 BQP852003:BQP852004 CAL852003:CAL852004 CKH852003:CKH852004 CUD852003:CUD852004 DDZ852003:DDZ852004 DNV852003:DNV852004 DXR852003:DXR852004 EHN852003:EHN852004 ERJ852003:ERJ852004 FBF852003:FBF852004 FLB852003:FLB852004 FUX852003:FUX852004 GET852003:GET852004 GOP852003:GOP852004 GYL852003:GYL852004 HIH852003:HIH852004 HSD852003:HSD852004 IBZ852003:IBZ852004 ILV852003:ILV852004 IVR852003:IVR852004 JFN852003:JFN852004 JPJ852003:JPJ852004 JZF852003:JZF852004 KJB852003:KJB852004 KSX852003:KSX852004 LCT852003:LCT852004 LMP852003:LMP852004 LWL852003:LWL852004 MGH852003:MGH852004 MQD852003:MQD852004 MZZ852003:MZZ852004 NJV852003:NJV852004 NTR852003:NTR852004 ODN852003:ODN852004 ONJ852003:ONJ852004 OXF852003:OXF852004 PHB852003:PHB852004 PQX852003:PQX852004 QAT852003:QAT852004 QKP852003:QKP852004 QUL852003:QUL852004 REH852003:REH852004 ROD852003:ROD852004 RXZ852003:RXZ852004 SHV852003:SHV852004 SRR852003:SRR852004 TBN852003:TBN852004 TLJ852003:TLJ852004 TVF852003:TVF852004 UFB852003:UFB852004 UOX852003:UOX852004 UYT852003:UYT852004 VIP852003:VIP852004 VSL852003:VSL852004 WCH852003:WCH852004 WMD852003:WMD852004 WVZ852003:WVZ852004 AB917539:AB917540 JN917539:JN917540 TJ917539:TJ917540 ADF917539:ADF917540 ANB917539:ANB917540 AWX917539:AWX917540 BGT917539:BGT917540 BQP917539:BQP917540 CAL917539:CAL917540 CKH917539:CKH917540 CUD917539:CUD917540 DDZ917539:DDZ917540 DNV917539:DNV917540 DXR917539:DXR917540 EHN917539:EHN917540 ERJ917539:ERJ917540 FBF917539:FBF917540 FLB917539:FLB917540 FUX917539:FUX917540 GET917539:GET917540 GOP917539:GOP917540 GYL917539:GYL917540 HIH917539:HIH917540 HSD917539:HSD917540 IBZ917539:IBZ917540 ILV917539:ILV917540 IVR917539:IVR917540 JFN917539:JFN917540 JPJ917539:JPJ917540 JZF917539:JZF917540 KJB917539:KJB917540 KSX917539:KSX917540 LCT917539:LCT917540 LMP917539:LMP917540 LWL917539:LWL917540 MGH917539:MGH917540 MQD917539:MQD917540 MZZ917539:MZZ917540 NJV917539:NJV917540 NTR917539:NTR917540 ODN917539:ODN917540 ONJ917539:ONJ917540 OXF917539:OXF917540 PHB917539:PHB917540 PQX917539:PQX917540 QAT917539:QAT917540 QKP917539:QKP917540 QUL917539:QUL917540 REH917539:REH917540 ROD917539:ROD917540 RXZ917539:RXZ917540 SHV917539:SHV917540 SRR917539:SRR917540 TBN917539:TBN917540 TLJ917539:TLJ917540 TVF917539:TVF917540 UFB917539:UFB917540 UOX917539:UOX917540 UYT917539:UYT917540 VIP917539:VIP917540 VSL917539:VSL917540 WCH917539:WCH917540 WMD917539:WMD917540 WVZ917539:WVZ917540 AB983075:AB983076 JN983075:JN983076 TJ983075:TJ983076 ADF983075:ADF983076 ANB983075:ANB983076 AWX983075:AWX983076 BGT983075:BGT983076 BQP983075:BQP983076 CAL983075:CAL983076 CKH983075:CKH983076 CUD983075:CUD983076 DDZ983075:DDZ983076 DNV983075:DNV983076 DXR983075:DXR983076 EHN983075:EHN983076 ERJ983075:ERJ983076 FBF983075:FBF983076 FLB983075:FLB983076 FUX983075:FUX983076 GET983075:GET983076 GOP983075:GOP983076 GYL983075:GYL983076 HIH983075:HIH983076 HSD983075:HSD983076 IBZ983075:IBZ983076 ILV983075:ILV983076 IVR983075:IVR983076 JFN983075:JFN983076 JPJ983075:JPJ983076 JZF983075:JZF983076 KJB983075:KJB983076 KSX983075:KSX983076 LCT983075:LCT983076 LMP983075:LMP983076 LWL983075:LWL983076 MGH983075:MGH983076 MQD983075:MQD983076 MZZ983075:MZZ983076 NJV983075:NJV983076 NTR983075:NTR983076 ODN983075:ODN983076 ONJ983075:ONJ983076 OXF983075:OXF983076 PHB983075:PHB983076 PQX983075:PQX983076 QAT983075:QAT983076 QKP983075:QKP983076 QUL983075:QUL983076 REH983075:REH983076 ROD983075:ROD983076 RXZ983075:RXZ983076 SHV983075:SHV983076 SRR983075:SRR983076 TBN983075:TBN983076 TLJ983075:TLJ983076 TVF983075:TVF983076 UFB983075:UFB983076 UOX983075:UOX983076 UYT983075:UYT983076 VIP983075:VIP983076 VSL983075:VSL983076 WCH983075:WCH983076 WMD983075:WMD983076 WVZ983075:WVZ983076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B27:AB28 JX27:JX28 TT27:TT28 ADP27:ADP28 ANL27:ANL28 AXH27:AXH28 BHD27:BHD28 BQZ27:BQZ28 CAV27:CAV28 CKR27:CKR28 CUN27:CUN28 DEJ27:DEJ28 DOF27:DOF28 DYB27:DYB28 EHX27:EHX28 ERT27:ERT28 FBP27:FBP28 FLL27:FLL28 FVH27:FVH28 GFD27:GFD28 GOZ27:GOZ28 GYV27:GYV28 HIR27:HIR28 HSN27:HSN28 ICJ27:ICJ28 IMF27:IMF28 IWB27:IWB28 JFX27:JFX28 JPT27:JPT28 JZP27:JZP28 KJL27:KJL28 KTH27:KTH28 LDD27:LDD28 LMZ27:LMZ28 LWV27:LWV28 MGR27:MGR28 MQN27:MQN28 NAJ27:NAJ28 NKF27:NKF28 NUB27:NUB28 ODX27:ODX28 ONT27:ONT28 OXP27:OXP28 PHL27:PHL28 PRH27:PRH28 QBD27:QBD28 QKZ27:QKZ28 QUV27:QUV28 RER27:RER28 RON27:RON28 RYJ27:RYJ28 SIF27:SIF28 SSB27:SSB28 TBX27:TBX28 TLT27:TLT28 TVP27:TVP28 UFL27:UFL28 UPH27:UPH28 UZD27:UZD28 VIZ27:VIZ28 VSV27:VSV28 WCR27:WCR28 WMN27:WMN28 WWJ27:WWJ28 AD31:AD32 JZ31:JZ32 TV31:TV32 ADR31:ADR32 ANN31:ANN32 AXJ31:AXJ32 BHF31:BHF32 BRB31:BRB32 CAX31:CAX32 CKT31:CKT32 CUP31:CUP32 DEL31:DEL32 DOH31:DOH32 DYD31:DYD32 EHZ31:EHZ32 ERV31:ERV32 FBR31:FBR32 FLN31:FLN32 FVJ31:FVJ32 GFF31:GFF32 GPB31:GPB32 GYX31:GYX32 HIT31:HIT32 HSP31:HSP32 ICL31:ICL32 IMH31:IMH32 IWD31:IWD32 JFZ31:JFZ32 JPV31:JPV32 JZR31:JZR32 KJN31:KJN32 KTJ31:KTJ32 LDF31:LDF32 LNB31:LNB32 LWX31:LWX32 MGT31:MGT32 MQP31:MQP32 NAL31:NAL32 NKH31:NKH32 NUD31:NUD32 ODZ31:ODZ32 ONV31:ONV32 OXR31:OXR32 PHN31:PHN32 PRJ31:PRJ32 QBF31:QBF32 QLB31:QLB32 QUX31:QUX32 RET31:RET32 ROP31:ROP32 RYL31:RYL32 SIH31:SIH32 SSD31:SSD32 TBZ31:TBZ32 TLV31:TLV32 TVR31:TVR32 UFN31:UFN32 UPJ31:UPJ32 UZF31:UZF32 VJB31:VJB32 VSX31:VSX32 WCT31:WCT32 WMP31:WMP32 WWL31:WWL32 AB31:AB32 JX31:JX32 TT31:TT32 ADP31:ADP32 ANL31:ANL32 AXH31:AXH32 BHD31:BHD32 BQZ31:BQZ32 CAV31:CAV32 CKR31:CKR32 CUN31:CUN32 DEJ31:DEJ32 DOF31:DOF32 DYB31:DYB32 EHX31:EHX32 ERT31:ERT32 FBP31:FBP32 FLL31:FLL32 FVH31:FVH32 GFD31:GFD32 GOZ31:GOZ32 GYV31:GYV32 HIR31:HIR32 HSN31:HSN32 ICJ31:ICJ32 IMF31:IMF32 IWB31:IWB32 JFX31:JFX32 JPT31:JPT32 JZP31:JZP32 KJL31:KJL32 KTH31:KTH32 LDD31:LDD32 LMZ31:LMZ32 LWV31:LWV32 MGR31:MGR32 MQN31:MQN32 NAJ31:NAJ32 NKF31:NKF32 NUB31:NUB32 ODX31:ODX32 ONT31:ONT32 OXP31:OXP32 PHL31:PHL32 PRH31:PRH32 QBD31:QBD32 QKZ31:QKZ32 QUV31:QUV32 RER31:RER32 RON31:RON32 RYJ31:RYJ32 SIF31:SIF32 SSB31:SSB32 TBX31:TBX32 TLT31:TLT32 TVP31:TVP32 UFL31:UFL32 UPH31:UPH32 UZD31:UZD32 VIZ31:VIZ32 VSV31:VSV32 WCR31:WCR32 WMN31:WMN32 WWJ31:WWJ32 AD35:AD36 JZ35:JZ36 TV35:TV36 ADR35:ADR36 ANN35:ANN36 AXJ35:AXJ36 BHF35:BHF36 BRB35:BRB36 CAX35:CAX36 CKT35:CKT36 CUP35:CUP36 DEL35:DEL36 DOH35:DOH36 DYD35:DYD36 EHZ35:EHZ36 ERV35:ERV36 FBR35:FBR36 FLN35:FLN36 FVJ35:FVJ36 GFF35:GFF36 GPB35:GPB36 GYX35:GYX36 HIT35:HIT36 HSP35:HSP36 ICL35:ICL36 IMH35:IMH36 IWD35:IWD36 JFZ35:JFZ36 JPV35:JPV36 JZR35:JZR36 KJN35:KJN36 KTJ35:KTJ36 LDF35:LDF36 LNB35:LNB36 LWX35:LWX36 MGT35:MGT36 MQP35:MQP36 NAL35:NAL36 NKH35:NKH36 NUD35:NUD36 ODZ35:ODZ36 ONV35:ONV36 OXR35:OXR36 PHN35:PHN36 PRJ35:PRJ36 QBF35:QBF36 QLB35:QLB36 QUX35:QUX36 RET35:RET36 ROP35:ROP36 RYL35:RYL36 SIH35:SIH36 SSD35:SSD36 TBZ35:TBZ36 TLV35:TLV36 TVR35:TVR36 UFN35:UFN36 UPJ35:UPJ36 UZF35:UZF36 VJB35:VJB36 VSX35:VSX36 WCT35:WCT36 WMP35:WMP36 WWL35:WWL36 AB35:AB36 JX35:JX36 TT35:TT36 ADP35:ADP36 ANL35:ANL36 AXH35:AXH36 BHD35:BHD36 BQZ35:BQZ36 CAV35:CAV36 CKR35:CKR36 CUN35:CUN36 DEJ35:DEJ36 DOF35:DOF36 DYB35:DYB36 EHX35:EHX36 ERT35:ERT36 FBP35:FBP36 FLL35:FLL36 FVH35:FVH36 GFD35:GFD36 GOZ35:GOZ36 GYV35:GYV36 HIR35:HIR36 HSN35:HSN36 ICJ35:ICJ36 IMF35:IMF36 IWB35:IWB36 JFX35:JFX36 JPT35:JPT36 JZP35:JZP36 KJL35:KJL36 KTH35:KTH36 LDD35:LDD36 LMZ35:LMZ36 LWV35:LWV36 MGR35:MGR36 MQN35:MQN36 NAJ35:NAJ36 NKF35:NKF36 NUB35:NUB36 ODX35:ODX36 ONT35:ONT36 OXP35:OXP36 PHL35:PHL36 PRH35:PRH36 QBD35:QBD36 QKZ35:QKZ36 QUV35:QUV36 RER35:RER36 RON35:RON36 RYJ35:RYJ36 SIF35:SIF36 SSB35:SSB36 TBX35:TBX36 TLT35:TLT36 TVP35:TVP36 UFL35:UFL36 UPH35:UPH36 UZD35:UZD36 VIZ35:VIZ36 VSV35:VSV36 WCR35:WCR36 WMN35:WMN36 WWJ35:WWJ36 AD39:AD40 JZ39:JZ40 TV39:TV40 ADR39:ADR40 ANN39:ANN40 AXJ39:AXJ40 BHF39:BHF40 BRB39:BRB40 CAX39:CAX40 CKT39:CKT40 CUP39:CUP40 DEL39:DEL40 DOH39:DOH40 DYD39:DYD40 EHZ39:EHZ40 ERV39:ERV40 FBR39:FBR40 FLN39:FLN40 FVJ39:FVJ40 GFF39:GFF40 GPB39:GPB40 GYX39:GYX40 HIT39:HIT40 HSP39:HSP40 ICL39:ICL40 IMH39:IMH40 IWD39:IWD40 JFZ39:JFZ40 JPV39:JPV40 JZR39:JZR40 KJN39:KJN40 KTJ39:KTJ40 LDF39:LDF40 LNB39:LNB40 LWX39:LWX40 MGT39:MGT40 MQP39:MQP40 NAL39:NAL40 NKH39:NKH40 NUD39:NUD40 ODZ39:ODZ40 ONV39:ONV40 OXR39:OXR40 PHN39:PHN40 PRJ39:PRJ40 QBF39:QBF40 QLB39:QLB40 QUX39:QUX40 RET39:RET40 ROP39:ROP40 RYL39:RYL40 SIH39:SIH40 SSD39:SSD40 TBZ39:TBZ40 TLV39:TLV40 TVR39:TVR40 UFN39:UFN40 UPJ39:UPJ40 UZF39:UZF40 VJB39:VJB40 VSX39:VSX40 WCT39:WCT40 WMP39:WMP40 WWL39:WWL40 AB39:AB40 JX39:JX40 TT39:TT40 ADP39:ADP40 ANL39:ANL40 AXH39:AXH40 BHD39:BHD40 BQZ39:BQZ40 CAV39:CAV40 CKR39:CKR40 CUN39:CUN40 DEJ39:DEJ40 DOF39:DOF40 DYB39:DYB40 EHX39:EHX40 ERT39:ERT40 FBP39:FBP40 FLL39:FLL40 FVH39:FVH40 GFD39:GFD40 GOZ39:GOZ40 GYV39:GYV40 HIR39:HIR40 HSN39:HSN40 ICJ39:ICJ40 IMF39:IMF40 IWB39:IWB40 JFX39:JFX40 JPT39:JPT40 JZP39:JZP40 KJL39:KJL40 KTH39:KTH40 LDD39:LDD40 LMZ39:LMZ40 LWV39:LWV40 MGR39:MGR40 MQN39:MQN40 NAJ39:NAJ40 NKF39:NKF40 NUB39:NUB40 ODX39:ODX40 ONT39:ONT40 OXP39:OXP40 PHL39:PHL40 PRH39:PRH40 QBD39:QBD40 QKZ39:QKZ40 QUV39:QUV40 RER39:RER40 RON39:RON40 RYJ39:RYJ40 SIF39:SIF40 SSB39:SSB40 TBX39:TBX40 TLT39:TLT40 TVP39:TVP40 UFL39:UFL40 UPH39:UPH40 UZD39:UZD40 VIZ39:VIZ40 VSV39:VSV40 WCR39:WCR40 WMN39:WMN40 WWJ39:WWJ4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M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M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M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M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M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M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M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M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M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M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M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M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M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M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formula1>900</formula1>
    </dataValidation>
    <dataValidation allowBlank="1" promptTitle="checkPeriodRange" sqref="WVY983076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AA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AA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AA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AA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AA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AA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AA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AA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AA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AA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AA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AA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AA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AA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71:AA65571 JL65571:JM65571 TH65571:TI65571 ADD65571:ADE65571 AMZ65571:ANA65571 AWV65571:AWW65571 BGR65571:BGS65571 BQN65571:BQO65571 CAJ65571:CAK65571 CKF65571:CKG65571 CUB65571:CUC65571 DDX65571:DDY65571 DNT65571:DNU65571 DXP65571:DXQ65571 EHL65571:EHM65571 ERH65571:ERI65571 FBD65571:FBE65571 FKZ65571:FLA65571 FUV65571:FUW65571 GER65571:GES65571 GON65571:GOO65571 GYJ65571:GYK65571 HIF65571:HIG65571 HSB65571:HSC65571 IBX65571:IBY65571 ILT65571:ILU65571 IVP65571:IVQ65571 JFL65571:JFM65571 JPH65571:JPI65571 JZD65571:JZE65571 KIZ65571:KJA65571 KSV65571:KSW65571 LCR65571:LCS65571 LMN65571:LMO65571 LWJ65571:LWK65571 MGF65571:MGG65571 MQB65571:MQC65571 MZX65571:MZY65571 NJT65571:NJU65571 NTP65571:NTQ65571 ODL65571:ODM65571 ONH65571:ONI65571 OXD65571:OXE65571 PGZ65571:PHA65571 PQV65571:PQW65571 QAR65571:QAS65571 QKN65571:QKO65571 QUJ65571:QUK65571 REF65571:REG65571 ROB65571:ROC65571 RXX65571:RXY65571 SHT65571:SHU65571 SRP65571:SRQ65571 TBL65571:TBM65571 TLH65571:TLI65571 TVD65571:TVE65571 UEZ65571:UFA65571 UOV65571:UOW65571 UYR65571:UYS65571 VIN65571:VIO65571 VSJ65571:VSK65571 WCF65571:WCG65571 WMB65571:WMC65571 WVX65571:WVY65571 Z131107:AA131107 JL131107:JM131107 TH131107:TI131107 ADD131107:ADE131107 AMZ131107:ANA131107 AWV131107:AWW131107 BGR131107:BGS131107 BQN131107:BQO131107 CAJ131107:CAK131107 CKF131107:CKG131107 CUB131107:CUC131107 DDX131107:DDY131107 DNT131107:DNU131107 DXP131107:DXQ131107 EHL131107:EHM131107 ERH131107:ERI131107 FBD131107:FBE131107 FKZ131107:FLA131107 FUV131107:FUW131107 GER131107:GES131107 GON131107:GOO131107 GYJ131107:GYK131107 HIF131107:HIG131107 HSB131107:HSC131107 IBX131107:IBY131107 ILT131107:ILU131107 IVP131107:IVQ131107 JFL131107:JFM131107 JPH131107:JPI131107 JZD131107:JZE131107 KIZ131107:KJA131107 KSV131107:KSW131107 LCR131107:LCS131107 LMN131107:LMO131107 LWJ131107:LWK131107 MGF131107:MGG131107 MQB131107:MQC131107 MZX131107:MZY131107 NJT131107:NJU131107 NTP131107:NTQ131107 ODL131107:ODM131107 ONH131107:ONI131107 OXD131107:OXE131107 PGZ131107:PHA131107 PQV131107:PQW131107 QAR131107:QAS131107 QKN131107:QKO131107 QUJ131107:QUK131107 REF131107:REG131107 ROB131107:ROC131107 RXX131107:RXY131107 SHT131107:SHU131107 SRP131107:SRQ131107 TBL131107:TBM131107 TLH131107:TLI131107 TVD131107:TVE131107 UEZ131107:UFA131107 UOV131107:UOW131107 UYR131107:UYS131107 VIN131107:VIO131107 VSJ131107:VSK131107 WCF131107:WCG131107 WMB131107:WMC131107 WVX131107:WVY131107 Z196643:AA196643 JL196643:JM196643 TH196643:TI196643 ADD196643:ADE196643 AMZ196643:ANA196643 AWV196643:AWW196643 BGR196643:BGS196643 BQN196643:BQO196643 CAJ196643:CAK196643 CKF196643:CKG196643 CUB196643:CUC196643 DDX196643:DDY196643 DNT196643:DNU196643 DXP196643:DXQ196643 EHL196643:EHM196643 ERH196643:ERI196643 FBD196643:FBE196643 FKZ196643:FLA196643 FUV196643:FUW196643 GER196643:GES196643 GON196643:GOO196643 GYJ196643:GYK196643 HIF196643:HIG196643 HSB196643:HSC196643 IBX196643:IBY196643 ILT196643:ILU196643 IVP196643:IVQ196643 JFL196643:JFM196643 JPH196643:JPI196643 JZD196643:JZE196643 KIZ196643:KJA196643 KSV196643:KSW196643 LCR196643:LCS196643 LMN196643:LMO196643 LWJ196643:LWK196643 MGF196643:MGG196643 MQB196643:MQC196643 MZX196643:MZY196643 NJT196643:NJU196643 NTP196643:NTQ196643 ODL196643:ODM196643 ONH196643:ONI196643 OXD196643:OXE196643 PGZ196643:PHA196643 PQV196643:PQW196643 QAR196643:QAS196643 QKN196643:QKO196643 QUJ196643:QUK196643 REF196643:REG196643 ROB196643:ROC196643 RXX196643:RXY196643 SHT196643:SHU196643 SRP196643:SRQ196643 TBL196643:TBM196643 TLH196643:TLI196643 TVD196643:TVE196643 UEZ196643:UFA196643 UOV196643:UOW196643 UYR196643:UYS196643 VIN196643:VIO196643 VSJ196643:VSK196643 WCF196643:WCG196643 WMB196643:WMC196643 WVX196643:WVY196643 Z262179:AA262179 JL262179:JM262179 TH262179:TI262179 ADD262179:ADE262179 AMZ262179:ANA262179 AWV262179:AWW262179 BGR262179:BGS262179 BQN262179:BQO262179 CAJ262179:CAK262179 CKF262179:CKG262179 CUB262179:CUC262179 DDX262179:DDY262179 DNT262179:DNU262179 DXP262179:DXQ262179 EHL262179:EHM262179 ERH262179:ERI262179 FBD262179:FBE262179 FKZ262179:FLA262179 FUV262179:FUW262179 GER262179:GES262179 GON262179:GOO262179 GYJ262179:GYK262179 HIF262179:HIG262179 HSB262179:HSC262179 IBX262179:IBY262179 ILT262179:ILU262179 IVP262179:IVQ262179 JFL262179:JFM262179 JPH262179:JPI262179 JZD262179:JZE262179 KIZ262179:KJA262179 KSV262179:KSW262179 LCR262179:LCS262179 LMN262179:LMO262179 LWJ262179:LWK262179 MGF262179:MGG262179 MQB262179:MQC262179 MZX262179:MZY262179 NJT262179:NJU262179 NTP262179:NTQ262179 ODL262179:ODM262179 ONH262179:ONI262179 OXD262179:OXE262179 PGZ262179:PHA262179 PQV262179:PQW262179 QAR262179:QAS262179 QKN262179:QKO262179 QUJ262179:QUK262179 REF262179:REG262179 ROB262179:ROC262179 RXX262179:RXY262179 SHT262179:SHU262179 SRP262179:SRQ262179 TBL262179:TBM262179 TLH262179:TLI262179 TVD262179:TVE262179 UEZ262179:UFA262179 UOV262179:UOW262179 UYR262179:UYS262179 VIN262179:VIO262179 VSJ262179:VSK262179 WCF262179:WCG262179 WMB262179:WMC262179 WVX262179:WVY262179 Z327715:AA327715 JL327715:JM327715 TH327715:TI327715 ADD327715:ADE327715 AMZ327715:ANA327715 AWV327715:AWW327715 BGR327715:BGS327715 BQN327715:BQO327715 CAJ327715:CAK327715 CKF327715:CKG327715 CUB327715:CUC327715 DDX327715:DDY327715 DNT327715:DNU327715 DXP327715:DXQ327715 EHL327715:EHM327715 ERH327715:ERI327715 FBD327715:FBE327715 FKZ327715:FLA327715 FUV327715:FUW327715 GER327715:GES327715 GON327715:GOO327715 GYJ327715:GYK327715 HIF327715:HIG327715 HSB327715:HSC327715 IBX327715:IBY327715 ILT327715:ILU327715 IVP327715:IVQ327715 JFL327715:JFM327715 JPH327715:JPI327715 JZD327715:JZE327715 KIZ327715:KJA327715 KSV327715:KSW327715 LCR327715:LCS327715 LMN327715:LMO327715 LWJ327715:LWK327715 MGF327715:MGG327715 MQB327715:MQC327715 MZX327715:MZY327715 NJT327715:NJU327715 NTP327715:NTQ327715 ODL327715:ODM327715 ONH327715:ONI327715 OXD327715:OXE327715 PGZ327715:PHA327715 PQV327715:PQW327715 QAR327715:QAS327715 QKN327715:QKO327715 QUJ327715:QUK327715 REF327715:REG327715 ROB327715:ROC327715 RXX327715:RXY327715 SHT327715:SHU327715 SRP327715:SRQ327715 TBL327715:TBM327715 TLH327715:TLI327715 TVD327715:TVE327715 UEZ327715:UFA327715 UOV327715:UOW327715 UYR327715:UYS327715 VIN327715:VIO327715 VSJ327715:VSK327715 WCF327715:WCG327715 WMB327715:WMC327715 WVX327715:WVY327715 Z393251:AA393251 JL393251:JM393251 TH393251:TI393251 ADD393251:ADE393251 AMZ393251:ANA393251 AWV393251:AWW393251 BGR393251:BGS393251 BQN393251:BQO393251 CAJ393251:CAK393251 CKF393251:CKG393251 CUB393251:CUC393251 DDX393251:DDY393251 DNT393251:DNU393251 DXP393251:DXQ393251 EHL393251:EHM393251 ERH393251:ERI393251 FBD393251:FBE393251 FKZ393251:FLA393251 FUV393251:FUW393251 GER393251:GES393251 GON393251:GOO393251 GYJ393251:GYK393251 HIF393251:HIG393251 HSB393251:HSC393251 IBX393251:IBY393251 ILT393251:ILU393251 IVP393251:IVQ393251 JFL393251:JFM393251 JPH393251:JPI393251 JZD393251:JZE393251 KIZ393251:KJA393251 KSV393251:KSW393251 LCR393251:LCS393251 LMN393251:LMO393251 LWJ393251:LWK393251 MGF393251:MGG393251 MQB393251:MQC393251 MZX393251:MZY393251 NJT393251:NJU393251 NTP393251:NTQ393251 ODL393251:ODM393251 ONH393251:ONI393251 OXD393251:OXE393251 PGZ393251:PHA393251 PQV393251:PQW393251 QAR393251:QAS393251 QKN393251:QKO393251 QUJ393251:QUK393251 REF393251:REG393251 ROB393251:ROC393251 RXX393251:RXY393251 SHT393251:SHU393251 SRP393251:SRQ393251 TBL393251:TBM393251 TLH393251:TLI393251 TVD393251:TVE393251 UEZ393251:UFA393251 UOV393251:UOW393251 UYR393251:UYS393251 VIN393251:VIO393251 VSJ393251:VSK393251 WCF393251:WCG393251 WMB393251:WMC393251 WVX393251:WVY393251 Z458787:AA458787 JL458787:JM458787 TH458787:TI458787 ADD458787:ADE458787 AMZ458787:ANA458787 AWV458787:AWW458787 BGR458787:BGS458787 BQN458787:BQO458787 CAJ458787:CAK458787 CKF458787:CKG458787 CUB458787:CUC458787 DDX458787:DDY458787 DNT458787:DNU458787 DXP458787:DXQ458787 EHL458787:EHM458787 ERH458787:ERI458787 FBD458787:FBE458787 FKZ458787:FLA458787 FUV458787:FUW458787 GER458787:GES458787 GON458787:GOO458787 GYJ458787:GYK458787 HIF458787:HIG458787 HSB458787:HSC458787 IBX458787:IBY458787 ILT458787:ILU458787 IVP458787:IVQ458787 JFL458787:JFM458787 JPH458787:JPI458787 JZD458787:JZE458787 KIZ458787:KJA458787 KSV458787:KSW458787 LCR458787:LCS458787 LMN458787:LMO458787 LWJ458787:LWK458787 MGF458787:MGG458787 MQB458787:MQC458787 MZX458787:MZY458787 NJT458787:NJU458787 NTP458787:NTQ458787 ODL458787:ODM458787 ONH458787:ONI458787 OXD458787:OXE458787 PGZ458787:PHA458787 PQV458787:PQW458787 QAR458787:QAS458787 QKN458787:QKO458787 QUJ458787:QUK458787 REF458787:REG458787 ROB458787:ROC458787 RXX458787:RXY458787 SHT458787:SHU458787 SRP458787:SRQ458787 TBL458787:TBM458787 TLH458787:TLI458787 TVD458787:TVE458787 UEZ458787:UFA458787 UOV458787:UOW458787 UYR458787:UYS458787 VIN458787:VIO458787 VSJ458787:VSK458787 WCF458787:WCG458787 WMB458787:WMC458787 WVX458787:WVY458787 Z524323:AA524323 JL524323:JM524323 TH524323:TI524323 ADD524323:ADE524323 AMZ524323:ANA524323 AWV524323:AWW524323 BGR524323:BGS524323 BQN524323:BQO524323 CAJ524323:CAK524323 CKF524323:CKG524323 CUB524323:CUC524323 DDX524323:DDY524323 DNT524323:DNU524323 DXP524323:DXQ524323 EHL524323:EHM524323 ERH524323:ERI524323 FBD524323:FBE524323 FKZ524323:FLA524323 FUV524323:FUW524323 GER524323:GES524323 GON524323:GOO524323 GYJ524323:GYK524323 HIF524323:HIG524323 HSB524323:HSC524323 IBX524323:IBY524323 ILT524323:ILU524323 IVP524323:IVQ524323 JFL524323:JFM524323 JPH524323:JPI524323 JZD524323:JZE524323 KIZ524323:KJA524323 KSV524323:KSW524323 LCR524323:LCS524323 LMN524323:LMO524323 LWJ524323:LWK524323 MGF524323:MGG524323 MQB524323:MQC524323 MZX524323:MZY524323 NJT524323:NJU524323 NTP524323:NTQ524323 ODL524323:ODM524323 ONH524323:ONI524323 OXD524323:OXE524323 PGZ524323:PHA524323 PQV524323:PQW524323 QAR524323:QAS524323 QKN524323:QKO524323 QUJ524323:QUK524323 REF524323:REG524323 ROB524323:ROC524323 RXX524323:RXY524323 SHT524323:SHU524323 SRP524323:SRQ524323 TBL524323:TBM524323 TLH524323:TLI524323 TVD524323:TVE524323 UEZ524323:UFA524323 UOV524323:UOW524323 UYR524323:UYS524323 VIN524323:VIO524323 VSJ524323:VSK524323 WCF524323:WCG524323 WMB524323:WMC524323 WVX524323:WVY524323 Z589859:AA589859 JL589859:JM589859 TH589859:TI589859 ADD589859:ADE589859 AMZ589859:ANA589859 AWV589859:AWW589859 BGR589859:BGS589859 BQN589859:BQO589859 CAJ589859:CAK589859 CKF589859:CKG589859 CUB589859:CUC589859 DDX589859:DDY589859 DNT589859:DNU589859 DXP589859:DXQ589859 EHL589859:EHM589859 ERH589859:ERI589859 FBD589859:FBE589859 FKZ589859:FLA589859 FUV589859:FUW589859 GER589859:GES589859 GON589859:GOO589859 GYJ589859:GYK589859 HIF589859:HIG589859 HSB589859:HSC589859 IBX589859:IBY589859 ILT589859:ILU589859 IVP589859:IVQ589859 JFL589859:JFM589859 JPH589859:JPI589859 JZD589859:JZE589859 KIZ589859:KJA589859 KSV589859:KSW589859 LCR589859:LCS589859 LMN589859:LMO589859 LWJ589859:LWK589859 MGF589859:MGG589859 MQB589859:MQC589859 MZX589859:MZY589859 NJT589859:NJU589859 NTP589859:NTQ589859 ODL589859:ODM589859 ONH589859:ONI589859 OXD589859:OXE589859 PGZ589859:PHA589859 PQV589859:PQW589859 QAR589859:QAS589859 QKN589859:QKO589859 QUJ589859:QUK589859 REF589859:REG589859 ROB589859:ROC589859 RXX589859:RXY589859 SHT589859:SHU589859 SRP589859:SRQ589859 TBL589859:TBM589859 TLH589859:TLI589859 TVD589859:TVE589859 UEZ589859:UFA589859 UOV589859:UOW589859 UYR589859:UYS589859 VIN589859:VIO589859 VSJ589859:VSK589859 WCF589859:WCG589859 WMB589859:WMC589859 WVX589859:WVY589859 Z655395:AA655395 JL655395:JM655395 TH655395:TI655395 ADD655395:ADE655395 AMZ655395:ANA655395 AWV655395:AWW655395 BGR655395:BGS655395 BQN655395:BQO655395 CAJ655395:CAK655395 CKF655395:CKG655395 CUB655395:CUC655395 DDX655395:DDY655395 DNT655395:DNU655395 DXP655395:DXQ655395 EHL655395:EHM655395 ERH655395:ERI655395 FBD655395:FBE655395 FKZ655395:FLA655395 FUV655395:FUW655395 GER655395:GES655395 GON655395:GOO655395 GYJ655395:GYK655395 HIF655395:HIG655395 HSB655395:HSC655395 IBX655395:IBY655395 ILT655395:ILU655395 IVP655395:IVQ655395 JFL655395:JFM655395 JPH655395:JPI655395 JZD655395:JZE655395 KIZ655395:KJA655395 KSV655395:KSW655395 LCR655395:LCS655395 LMN655395:LMO655395 LWJ655395:LWK655395 MGF655395:MGG655395 MQB655395:MQC655395 MZX655395:MZY655395 NJT655395:NJU655395 NTP655395:NTQ655395 ODL655395:ODM655395 ONH655395:ONI655395 OXD655395:OXE655395 PGZ655395:PHA655395 PQV655395:PQW655395 QAR655395:QAS655395 QKN655395:QKO655395 QUJ655395:QUK655395 REF655395:REG655395 ROB655395:ROC655395 RXX655395:RXY655395 SHT655395:SHU655395 SRP655395:SRQ655395 TBL655395:TBM655395 TLH655395:TLI655395 TVD655395:TVE655395 UEZ655395:UFA655395 UOV655395:UOW655395 UYR655395:UYS655395 VIN655395:VIO655395 VSJ655395:VSK655395 WCF655395:WCG655395 WMB655395:WMC655395 WVX655395:WVY655395 Z720931:AA720931 JL720931:JM720931 TH720931:TI720931 ADD720931:ADE720931 AMZ720931:ANA720931 AWV720931:AWW720931 BGR720931:BGS720931 BQN720931:BQO720931 CAJ720931:CAK720931 CKF720931:CKG720931 CUB720931:CUC720931 DDX720931:DDY720931 DNT720931:DNU720931 DXP720931:DXQ720931 EHL720931:EHM720931 ERH720931:ERI720931 FBD720931:FBE720931 FKZ720931:FLA720931 FUV720931:FUW720931 GER720931:GES720931 GON720931:GOO720931 GYJ720931:GYK720931 HIF720931:HIG720931 HSB720931:HSC720931 IBX720931:IBY720931 ILT720931:ILU720931 IVP720931:IVQ720931 JFL720931:JFM720931 JPH720931:JPI720931 JZD720931:JZE720931 KIZ720931:KJA720931 KSV720931:KSW720931 LCR720931:LCS720931 LMN720931:LMO720931 LWJ720931:LWK720931 MGF720931:MGG720931 MQB720931:MQC720931 MZX720931:MZY720931 NJT720931:NJU720931 NTP720931:NTQ720931 ODL720931:ODM720931 ONH720931:ONI720931 OXD720931:OXE720931 PGZ720931:PHA720931 PQV720931:PQW720931 QAR720931:QAS720931 QKN720931:QKO720931 QUJ720931:QUK720931 REF720931:REG720931 ROB720931:ROC720931 RXX720931:RXY720931 SHT720931:SHU720931 SRP720931:SRQ720931 TBL720931:TBM720931 TLH720931:TLI720931 TVD720931:TVE720931 UEZ720931:UFA720931 UOV720931:UOW720931 UYR720931:UYS720931 VIN720931:VIO720931 VSJ720931:VSK720931 WCF720931:WCG720931 WMB720931:WMC720931 WVX720931:WVY720931 Z786467:AA786467 JL786467:JM786467 TH786467:TI786467 ADD786467:ADE786467 AMZ786467:ANA786467 AWV786467:AWW786467 BGR786467:BGS786467 BQN786467:BQO786467 CAJ786467:CAK786467 CKF786467:CKG786467 CUB786467:CUC786467 DDX786467:DDY786467 DNT786467:DNU786467 DXP786467:DXQ786467 EHL786467:EHM786467 ERH786467:ERI786467 FBD786467:FBE786467 FKZ786467:FLA786467 FUV786467:FUW786467 GER786467:GES786467 GON786467:GOO786467 GYJ786467:GYK786467 HIF786467:HIG786467 HSB786467:HSC786467 IBX786467:IBY786467 ILT786467:ILU786467 IVP786467:IVQ786467 JFL786467:JFM786467 JPH786467:JPI786467 JZD786467:JZE786467 KIZ786467:KJA786467 KSV786467:KSW786467 LCR786467:LCS786467 LMN786467:LMO786467 LWJ786467:LWK786467 MGF786467:MGG786467 MQB786467:MQC786467 MZX786467:MZY786467 NJT786467:NJU786467 NTP786467:NTQ786467 ODL786467:ODM786467 ONH786467:ONI786467 OXD786467:OXE786467 PGZ786467:PHA786467 PQV786467:PQW786467 QAR786467:QAS786467 QKN786467:QKO786467 QUJ786467:QUK786467 REF786467:REG786467 ROB786467:ROC786467 RXX786467:RXY786467 SHT786467:SHU786467 SRP786467:SRQ786467 TBL786467:TBM786467 TLH786467:TLI786467 TVD786467:TVE786467 UEZ786467:UFA786467 UOV786467:UOW786467 UYR786467:UYS786467 VIN786467:VIO786467 VSJ786467:VSK786467 WCF786467:WCG786467 WMB786467:WMC786467 WVX786467:WVY786467 Z852003:AA852003 JL852003:JM852003 TH852003:TI852003 ADD852003:ADE852003 AMZ852003:ANA852003 AWV852003:AWW852003 BGR852003:BGS852003 BQN852003:BQO852003 CAJ852003:CAK852003 CKF852003:CKG852003 CUB852003:CUC852003 DDX852003:DDY852003 DNT852003:DNU852003 DXP852003:DXQ852003 EHL852003:EHM852003 ERH852003:ERI852003 FBD852003:FBE852003 FKZ852003:FLA852003 FUV852003:FUW852003 GER852003:GES852003 GON852003:GOO852003 GYJ852003:GYK852003 HIF852003:HIG852003 HSB852003:HSC852003 IBX852003:IBY852003 ILT852003:ILU852003 IVP852003:IVQ852003 JFL852003:JFM852003 JPH852003:JPI852003 JZD852003:JZE852003 KIZ852003:KJA852003 KSV852003:KSW852003 LCR852003:LCS852003 LMN852003:LMO852003 LWJ852003:LWK852003 MGF852003:MGG852003 MQB852003:MQC852003 MZX852003:MZY852003 NJT852003:NJU852003 NTP852003:NTQ852003 ODL852003:ODM852003 ONH852003:ONI852003 OXD852003:OXE852003 PGZ852003:PHA852003 PQV852003:PQW852003 QAR852003:QAS852003 QKN852003:QKO852003 QUJ852003:QUK852003 REF852003:REG852003 ROB852003:ROC852003 RXX852003:RXY852003 SHT852003:SHU852003 SRP852003:SRQ852003 TBL852003:TBM852003 TLH852003:TLI852003 TVD852003:TVE852003 UEZ852003:UFA852003 UOV852003:UOW852003 UYR852003:UYS852003 VIN852003:VIO852003 VSJ852003:VSK852003 WCF852003:WCG852003 WMB852003:WMC852003 WVX852003:WVY852003 Z917539:AA917539 JL917539:JM917539 TH917539:TI917539 ADD917539:ADE917539 AMZ917539:ANA917539 AWV917539:AWW917539 BGR917539:BGS917539 BQN917539:BQO917539 CAJ917539:CAK917539 CKF917539:CKG917539 CUB917539:CUC917539 DDX917539:DDY917539 DNT917539:DNU917539 DXP917539:DXQ917539 EHL917539:EHM917539 ERH917539:ERI917539 FBD917539:FBE917539 FKZ917539:FLA917539 FUV917539:FUW917539 GER917539:GES917539 GON917539:GOO917539 GYJ917539:GYK917539 HIF917539:HIG917539 HSB917539:HSC917539 IBX917539:IBY917539 ILT917539:ILU917539 IVP917539:IVQ917539 JFL917539:JFM917539 JPH917539:JPI917539 JZD917539:JZE917539 KIZ917539:KJA917539 KSV917539:KSW917539 LCR917539:LCS917539 LMN917539:LMO917539 LWJ917539:LWK917539 MGF917539:MGG917539 MQB917539:MQC917539 MZX917539:MZY917539 NJT917539:NJU917539 NTP917539:NTQ917539 ODL917539:ODM917539 ONH917539:ONI917539 OXD917539:OXE917539 PGZ917539:PHA917539 PQV917539:PQW917539 QAR917539:QAS917539 QKN917539:QKO917539 QUJ917539:QUK917539 REF917539:REG917539 ROB917539:ROC917539 RXX917539:RXY917539 SHT917539:SHU917539 SRP917539:SRQ917539 TBL917539:TBM917539 TLH917539:TLI917539 TVD917539:TVE917539 UEZ917539:UFA917539 UOV917539:UOW917539 UYR917539:UYS917539 VIN917539:VIO917539 VSJ917539:VSK917539 WCF917539:WCG917539 WMB917539:WMC917539 WVX917539:WVY917539 Z983075:AA983075 JL983075:JM983075 TH983075:TI983075 ADD983075:ADE983075 AMZ983075:ANA983075 AWV983075:AWW983075 BGR983075:BGS983075 BQN983075:BQO983075 CAJ983075:CAK983075 CKF983075:CKG983075 CUB983075:CUC983075 DDX983075:DDY983075 DNT983075:DNU983075 DXP983075:DXQ983075 EHL983075:EHM983075 ERH983075:ERI983075 FBD983075:FBE983075 FKZ983075:FLA983075 FUV983075:FUW983075 GER983075:GES983075 GON983075:GOO983075 GYJ983075:GYK983075 HIF983075:HIG983075 HSB983075:HSC983075 IBX983075:IBY983075 ILT983075:ILU983075 IVP983075:IVQ983075 JFL983075:JFM983075 JPH983075:JPI983075 JZD983075:JZE983075 KIZ983075:KJA983075 KSV983075:KSW983075 LCR983075:LCS983075 LMN983075:LMO983075 LWJ983075:LWK983075 MGF983075:MGG983075 MQB983075:MQC983075 MZX983075:MZY983075 NJT983075:NJU983075 NTP983075:NTQ983075 ODL983075:ODM983075 ONH983075:ONI983075 OXD983075:OXE983075 PGZ983075:PHA983075 PQV983075:PQW983075 QAR983075:QAS983075 QKN983075:QKO983075 QUJ983075:QUK983075 REF983075:REG983075 ROB983075:ROC983075 RXX983075:RXY983075 SHT983075:SHU983075 SRP983075:SRQ983075 TBL983075:TBM983075 TLH983075:TLI983075 TVD983075:TVE983075 UEZ983075:UFA983075 UOV983075:UOW983075 UYR983075:UYS983075 VIN983075:VIO983075 VSJ983075:VSK983075 WCF983075:WCG983075 WMB983075:WMC983075 WVX983075:WVY983075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31:WWI31 WML31:WMM31 Z31:AA31 JV31:JW31 TR31:TS31 ADN31:ADO31 ANJ31:ANK31 AXF31:AXG31 BHB31:BHC31 BQX31:BQY31 CAT31:CAU31 CKP31:CKQ31 CUL31:CUM31 DEH31:DEI31 DOD31:DOE31 DXZ31:DYA31 EHV31:EHW31 ERR31:ERS31 FBN31:FBO31 FLJ31:FLK31 FVF31:FVG31 GFB31:GFC31 GOX31:GOY31 GYT31:GYU31 HIP31:HIQ31 HSL31:HSM31 ICH31:ICI31 IMD31:IME31 IVZ31:IWA31 JFV31:JFW31 JPR31:JPS31 JZN31:JZO31 KJJ31:KJK31 KTF31:KTG31 LDB31:LDC31 LMX31:LMY31 LWT31:LWU31 MGP31:MGQ31 MQL31:MQM31 NAH31:NAI31 NKD31:NKE31 NTZ31:NUA31 ODV31:ODW31 ONR31:ONS31 OXN31:OXO31 PHJ31:PHK31 PRF31:PRG31 QBB31:QBC31 QKX31:QKY31 QUT31:QUU31 REP31:REQ31 ROL31:ROM31 RYH31:RYI31 SID31:SIE31 SRZ31:SSA31 TBV31:TBW31 TLR31:TLS31 TVN31:TVO31 UFJ31:UFK31 UPF31:UPG31 UZB31:UZC31 VIX31:VIY31 VST31:VSU31 WCP31:WCQ31 WWH35:WWI35 WML35:WMM35 Z35:AA35 JV35:JW35 TR35:TS35 ADN35:ADO35 ANJ35:ANK35 AXF35:AXG35 BHB35:BHC35 BQX35:BQY35 CAT35:CAU35 CKP35:CKQ35 CUL35:CUM35 DEH35:DEI35 DOD35:DOE35 DXZ35:DYA35 EHV35:EHW35 ERR35:ERS35 FBN35:FBO35 FLJ35:FLK35 FVF35:FVG35 GFB35:GFC35 GOX35:GOY35 GYT35:GYU35 HIP35:HIQ35 HSL35:HSM35 ICH35:ICI35 IMD35:IME35 IVZ35:IWA35 JFV35:JFW35 JPR35:JPS35 JZN35:JZO35 KJJ35:KJK35 KTF35:KTG35 LDB35:LDC35 LMX35:LMY35 LWT35:LWU35 MGP35:MGQ35 MQL35:MQM35 NAH35:NAI35 NKD35:NKE35 NTZ35:NUA35 ODV35:ODW35 ONR35:ONS35 OXN35:OXO35 PHJ35:PHK35 PRF35:PRG35 QBB35:QBC35 QKX35:QKY35 QUT35:QUU35 REP35:REQ35 ROL35:ROM35 RYH35:RYI35 SID35:SIE35 SRZ35:SSA35 TBV35:TBW35 TLR35:TLS35 TVN35:TVO35 UFJ35:UFK35 UPF35:UPG35 UZB35:UZC35 VIX35:VIY35 VST35:VSU35 WCP35:WCQ35 WWH39:WWI39 WML39:WMM39 Z39:AA39 JV39:JW39 TR39:TS39 ADN39:ADO39 ANJ39:ANK39 AXF39:AXG39 BHB39:BHC39 BQX39:BQY39 CAT39:CAU39 CKP39:CKQ39 CUL39:CUM39 DEH39:DEI39 DOD39:DOE39 DXZ39:DYA39 EHV39:EHW39 ERR39:ERS39 FBN39:FBO39 FLJ39:FLK39 FVF39:FVG39 GFB39:GFC39 GOX39:GOY39 GYT39:GYU39 HIP39:HIQ39 HSL39:HSM39 ICH39:ICI39 IMD39:IME39 IVZ39:IWA39 JFV39:JFW39 JPR39:JPS39 JZN39:JZO39 KJJ39:KJK39 KTF39:KTG39 LDB39:LDC39 LMX39:LMY39 LWT39:LWU39 MGP39:MGQ39 MQL39:MQM39 NAH39:NAI39 NKD39:NKE39 NTZ39:NUA39 ODV39:ODW39 ONR39:ONS39 OXN39:OXO39 PHJ39:PHK39 PRF39:PRG39 QBB39:QBC39 QKX39:QKY39 QUT39:QUU39 REP39:REQ39 ROL39:ROM39 RYH39:RYI39 SID39:SIE39 SRZ39:SSA39 TBV39:TBW39 TLR39:TLS39 TVN39:TVO39 UFJ39:UFK39 UPF39:UPG39 UZB39:UZC39 VIX39:VIY39 VST39:VSU39 WCP39:WCQ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71:WWE983075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67:AG65571 JS65567:JS65571 TO65567:TO65571 ADK65567:ADK65571 ANG65567:ANG65571 AXC65567:AXC65571 BGY65567:BGY65571 BQU65567:BQU65571 CAQ65567:CAQ65571 CKM65567:CKM65571 CUI65567:CUI65571 DEE65567:DEE65571 DOA65567:DOA65571 DXW65567:DXW65571 EHS65567:EHS65571 ERO65567:ERO65571 FBK65567:FBK65571 FLG65567:FLG65571 FVC65567:FVC65571 GEY65567:GEY65571 GOU65567:GOU65571 GYQ65567:GYQ65571 HIM65567:HIM65571 HSI65567:HSI65571 ICE65567:ICE65571 IMA65567:IMA65571 IVW65567:IVW65571 JFS65567:JFS65571 JPO65567:JPO65571 JZK65567:JZK65571 KJG65567:KJG65571 KTC65567:KTC65571 LCY65567:LCY65571 LMU65567:LMU65571 LWQ65567:LWQ65571 MGM65567:MGM65571 MQI65567:MQI65571 NAE65567:NAE65571 NKA65567:NKA65571 NTW65567:NTW65571 ODS65567:ODS65571 ONO65567:ONO65571 OXK65567:OXK65571 PHG65567:PHG65571 PRC65567:PRC65571 QAY65567:QAY65571 QKU65567:QKU65571 QUQ65567:QUQ65571 REM65567:REM65571 ROI65567:ROI65571 RYE65567:RYE65571 SIA65567:SIA65571 SRW65567:SRW65571 TBS65567:TBS65571 TLO65567:TLO65571 TVK65567:TVK65571 UFG65567:UFG65571 UPC65567:UPC65571 UYY65567:UYY65571 VIU65567:VIU65571 VSQ65567:VSQ65571 WCM65567:WCM65571 WMI65567:WMI65571 WWE65567:WWE65571 AG131103:AG131107 JS131103:JS131107 TO131103:TO131107 ADK131103:ADK131107 ANG131103:ANG131107 AXC131103:AXC131107 BGY131103:BGY131107 BQU131103:BQU131107 CAQ131103:CAQ131107 CKM131103:CKM131107 CUI131103:CUI131107 DEE131103:DEE131107 DOA131103:DOA131107 DXW131103:DXW131107 EHS131103:EHS131107 ERO131103:ERO131107 FBK131103:FBK131107 FLG131103:FLG131107 FVC131103:FVC131107 GEY131103:GEY131107 GOU131103:GOU131107 GYQ131103:GYQ131107 HIM131103:HIM131107 HSI131103:HSI131107 ICE131103:ICE131107 IMA131103:IMA131107 IVW131103:IVW131107 JFS131103:JFS131107 JPO131103:JPO131107 JZK131103:JZK131107 KJG131103:KJG131107 KTC131103:KTC131107 LCY131103:LCY131107 LMU131103:LMU131107 LWQ131103:LWQ131107 MGM131103:MGM131107 MQI131103:MQI131107 NAE131103:NAE131107 NKA131103:NKA131107 NTW131103:NTW131107 ODS131103:ODS131107 ONO131103:ONO131107 OXK131103:OXK131107 PHG131103:PHG131107 PRC131103:PRC131107 QAY131103:QAY131107 QKU131103:QKU131107 QUQ131103:QUQ131107 REM131103:REM131107 ROI131103:ROI131107 RYE131103:RYE131107 SIA131103:SIA131107 SRW131103:SRW131107 TBS131103:TBS131107 TLO131103:TLO131107 TVK131103:TVK131107 UFG131103:UFG131107 UPC131103:UPC131107 UYY131103:UYY131107 VIU131103:VIU131107 VSQ131103:VSQ131107 WCM131103:WCM131107 WMI131103:WMI131107 WWE131103:WWE131107 AG196639:AG196643 JS196639:JS196643 TO196639:TO196643 ADK196639:ADK196643 ANG196639:ANG196643 AXC196639:AXC196643 BGY196639:BGY196643 BQU196639:BQU196643 CAQ196639:CAQ196643 CKM196639:CKM196643 CUI196639:CUI196643 DEE196639:DEE196643 DOA196639:DOA196643 DXW196639:DXW196643 EHS196639:EHS196643 ERO196639:ERO196643 FBK196639:FBK196643 FLG196639:FLG196643 FVC196639:FVC196643 GEY196639:GEY196643 GOU196639:GOU196643 GYQ196639:GYQ196643 HIM196639:HIM196643 HSI196639:HSI196643 ICE196639:ICE196643 IMA196639:IMA196643 IVW196639:IVW196643 JFS196639:JFS196643 JPO196639:JPO196643 JZK196639:JZK196643 KJG196639:KJG196643 KTC196639:KTC196643 LCY196639:LCY196643 LMU196639:LMU196643 LWQ196639:LWQ196643 MGM196639:MGM196643 MQI196639:MQI196643 NAE196639:NAE196643 NKA196639:NKA196643 NTW196639:NTW196643 ODS196639:ODS196643 ONO196639:ONO196643 OXK196639:OXK196643 PHG196639:PHG196643 PRC196639:PRC196643 QAY196639:QAY196643 QKU196639:QKU196643 QUQ196639:QUQ196643 REM196639:REM196643 ROI196639:ROI196643 RYE196639:RYE196643 SIA196639:SIA196643 SRW196639:SRW196643 TBS196639:TBS196643 TLO196639:TLO196643 TVK196639:TVK196643 UFG196639:UFG196643 UPC196639:UPC196643 UYY196639:UYY196643 VIU196639:VIU196643 VSQ196639:VSQ196643 WCM196639:WCM196643 WMI196639:WMI196643 WWE196639:WWE196643 AG262175:AG262179 JS262175:JS262179 TO262175:TO262179 ADK262175:ADK262179 ANG262175:ANG262179 AXC262175:AXC262179 BGY262175:BGY262179 BQU262175:BQU262179 CAQ262175:CAQ262179 CKM262175:CKM262179 CUI262175:CUI262179 DEE262175:DEE262179 DOA262175:DOA262179 DXW262175:DXW262179 EHS262175:EHS262179 ERO262175:ERO262179 FBK262175:FBK262179 FLG262175:FLG262179 FVC262175:FVC262179 GEY262175:GEY262179 GOU262175:GOU262179 GYQ262175:GYQ262179 HIM262175:HIM262179 HSI262175:HSI262179 ICE262175:ICE262179 IMA262175:IMA262179 IVW262175:IVW262179 JFS262175:JFS262179 JPO262175:JPO262179 JZK262175:JZK262179 KJG262175:KJG262179 KTC262175:KTC262179 LCY262175:LCY262179 LMU262175:LMU262179 LWQ262175:LWQ262179 MGM262175:MGM262179 MQI262175:MQI262179 NAE262175:NAE262179 NKA262175:NKA262179 NTW262175:NTW262179 ODS262175:ODS262179 ONO262175:ONO262179 OXK262175:OXK262179 PHG262175:PHG262179 PRC262175:PRC262179 QAY262175:QAY262179 QKU262175:QKU262179 QUQ262175:QUQ262179 REM262175:REM262179 ROI262175:ROI262179 RYE262175:RYE262179 SIA262175:SIA262179 SRW262175:SRW262179 TBS262175:TBS262179 TLO262175:TLO262179 TVK262175:TVK262179 UFG262175:UFG262179 UPC262175:UPC262179 UYY262175:UYY262179 VIU262175:VIU262179 VSQ262175:VSQ262179 WCM262175:WCM262179 WMI262175:WMI262179 WWE262175:WWE262179 AG327711:AG327715 JS327711:JS327715 TO327711:TO327715 ADK327711:ADK327715 ANG327711:ANG327715 AXC327711:AXC327715 BGY327711:BGY327715 BQU327711:BQU327715 CAQ327711:CAQ327715 CKM327711:CKM327715 CUI327711:CUI327715 DEE327711:DEE327715 DOA327711:DOA327715 DXW327711:DXW327715 EHS327711:EHS327715 ERO327711:ERO327715 FBK327711:FBK327715 FLG327711:FLG327715 FVC327711:FVC327715 GEY327711:GEY327715 GOU327711:GOU327715 GYQ327711:GYQ327715 HIM327711:HIM327715 HSI327711:HSI327715 ICE327711:ICE327715 IMA327711:IMA327715 IVW327711:IVW327715 JFS327711:JFS327715 JPO327711:JPO327715 JZK327711:JZK327715 KJG327711:KJG327715 KTC327711:KTC327715 LCY327711:LCY327715 LMU327711:LMU327715 LWQ327711:LWQ327715 MGM327711:MGM327715 MQI327711:MQI327715 NAE327711:NAE327715 NKA327711:NKA327715 NTW327711:NTW327715 ODS327711:ODS327715 ONO327711:ONO327715 OXK327711:OXK327715 PHG327711:PHG327715 PRC327711:PRC327715 QAY327711:QAY327715 QKU327711:QKU327715 QUQ327711:QUQ327715 REM327711:REM327715 ROI327711:ROI327715 RYE327711:RYE327715 SIA327711:SIA327715 SRW327711:SRW327715 TBS327711:TBS327715 TLO327711:TLO327715 TVK327711:TVK327715 UFG327711:UFG327715 UPC327711:UPC327715 UYY327711:UYY327715 VIU327711:VIU327715 VSQ327711:VSQ327715 WCM327711:WCM327715 WMI327711:WMI327715 WWE327711:WWE327715 AG393247:AG393251 JS393247:JS393251 TO393247:TO393251 ADK393247:ADK393251 ANG393247:ANG393251 AXC393247:AXC393251 BGY393247:BGY393251 BQU393247:BQU393251 CAQ393247:CAQ393251 CKM393247:CKM393251 CUI393247:CUI393251 DEE393247:DEE393251 DOA393247:DOA393251 DXW393247:DXW393251 EHS393247:EHS393251 ERO393247:ERO393251 FBK393247:FBK393251 FLG393247:FLG393251 FVC393247:FVC393251 GEY393247:GEY393251 GOU393247:GOU393251 GYQ393247:GYQ393251 HIM393247:HIM393251 HSI393247:HSI393251 ICE393247:ICE393251 IMA393247:IMA393251 IVW393247:IVW393251 JFS393247:JFS393251 JPO393247:JPO393251 JZK393247:JZK393251 KJG393247:KJG393251 KTC393247:KTC393251 LCY393247:LCY393251 LMU393247:LMU393251 LWQ393247:LWQ393251 MGM393247:MGM393251 MQI393247:MQI393251 NAE393247:NAE393251 NKA393247:NKA393251 NTW393247:NTW393251 ODS393247:ODS393251 ONO393247:ONO393251 OXK393247:OXK393251 PHG393247:PHG393251 PRC393247:PRC393251 QAY393247:QAY393251 QKU393247:QKU393251 QUQ393247:QUQ393251 REM393247:REM393251 ROI393247:ROI393251 RYE393247:RYE393251 SIA393247:SIA393251 SRW393247:SRW393251 TBS393247:TBS393251 TLO393247:TLO393251 TVK393247:TVK393251 UFG393247:UFG393251 UPC393247:UPC393251 UYY393247:UYY393251 VIU393247:VIU393251 VSQ393247:VSQ393251 WCM393247:WCM393251 WMI393247:WMI393251 WWE393247:WWE393251 AG458783:AG458787 JS458783:JS458787 TO458783:TO458787 ADK458783:ADK458787 ANG458783:ANG458787 AXC458783:AXC458787 BGY458783:BGY458787 BQU458783:BQU458787 CAQ458783:CAQ458787 CKM458783:CKM458787 CUI458783:CUI458787 DEE458783:DEE458787 DOA458783:DOA458787 DXW458783:DXW458787 EHS458783:EHS458787 ERO458783:ERO458787 FBK458783:FBK458787 FLG458783:FLG458787 FVC458783:FVC458787 GEY458783:GEY458787 GOU458783:GOU458787 GYQ458783:GYQ458787 HIM458783:HIM458787 HSI458783:HSI458787 ICE458783:ICE458787 IMA458783:IMA458787 IVW458783:IVW458787 JFS458783:JFS458787 JPO458783:JPO458787 JZK458783:JZK458787 KJG458783:KJG458787 KTC458783:KTC458787 LCY458783:LCY458787 LMU458783:LMU458787 LWQ458783:LWQ458787 MGM458783:MGM458787 MQI458783:MQI458787 NAE458783:NAE458787 NKA458783:NKA458787 NTW458783:NTW458787 ODS458783:ODS458787 ONO458783:ONO458787 OXK458783:OXK458787 PHG458783:PHG458787 PRC458783:PRC458787 QAY458783:QAY458787 QKU458783:QKU458787 QUQ458783:QUQ458787 REM458783:REM458787 ROI458783:ROI458787 RYE458783:RYE458787 SIA458783:SIA458787 SRW458783:SRW458787 TBS458783:TBS458787 TLO458783:TLO458787 TVK458783:TVK458787 UFG458783:UFG458787 UPC458783:UPC458787 UYY458783:UYY458787 VIU458783:VIU458787 VSQ458783:VSQ458787 WCM458783:WCM458787 WMI458783:WMI458787 WWE458783:WWE458787 AG524319:AG524323 JS524319:JS524323 TO524319:TO524323 ADK524319:ADK524323 ANG524319:ANG524323 AXC524319:AXC524323 BGY524319:BGY524323 BQU524319:BQU524323 CAQ524319:CAQ524323 CKM524319:CKM524323 CUI524319:CUI524323 DEE524319:DEE524323 DOA524319:DOA524323 DXW524319:DXW524323 EHS524319:EHS524323 ERO524319:ERO524323 FBK524319:FBK524323 FLG524319:FLG524323 FVC524319:FVC524323 GEY524319:GEY524323 GOU524319:GOU524323 GYQ524319:GYQ524323 HIM524319:HIM524323 HSI524319:HSI524323 ICE524319:ICE524323 IMA524319:IMA524323 IVW524319:IVW524323 JFS524319:JFS524323 JPO524319:JPO524323 JZK524319:JZK524323 KJG524319:KJG524323 KTC524319:KTC524323 LCY524319:LCY524323 LMU524319:LMU524323 LWQ524319:LWQ524323 MGM524319:MGM524323 MQI524319:MQI524323 NAE524319:NAE524323 NKA524319:NKA524323 NTW524319:NTW524323 ODS524319:ODS524323 ONO524319:ONO524323 OXK524319:OXK524323 PHG524319:PHG524323 PRC524319:PRC524323 QAY524319:QAY524323 QKU524319:QKU524323 QUQ524319:QUQ524323 REM524319:REM524323 ROI524319:ROI524323 RYE524319:RYE524323 SIA524319:SIA524323 SRW524319:SRW524323 TBS524319:TBS524323 TLO524319:TLO524323 TVK524319:TVK524323 UFG524319:UFG524323 UPC524319:UPC524323 UYY524319:UYY524323 VIU524319:VIU524323 VSQ524319:VSQ524323 WCM524319:WCM524323 WMI524319:WMI524323 WWE524319:WWE524323 AG589855:AG589859 JS589855:JS589859 TO589855:TO589859 ADK589855:ADK589859 ANG589855:ANG589859 AXC589855:AXC589859 BGY589855:BGY589859 BQU589855:BQU589859 CAQ589855:CAQ589859 CKM589855:CKM589859 CUI589855:CUI589859 DEE589855:DEE589859 DOA589855:DOA589859 DXW589855:DXW589859 EHS589855:EHS589859 ERO589855:ERO589859 FBK589855:FBK589859 FLG589855:FLG589859 FVC589855:FVC589859 GEY589855:GEY589859 GOU589855:GOU589859 GYQ589855:GYQ589859 HIM589855:HIM589859 HSI589855:HSI589859 ICE589855:ICE589859 IMA589855:IMA589859 IVW589855:IVW589859 JFS589855:JFS589859 JPO589855:JPO589859 JZK589855:JZK589859 KJG589855:KJG589859 KTC589855:KTC589859 LCY589855:LCY589859 LMU589855:LMU589859 LWQ589855:LWQ589859 MGM589855:MGM589859 MQI589855:MQI589859 NAE589855:NAE589859 NKA589855:NKA589859 NTW589855:NTW589859 ODS589855:ODS589859 ONO589855:ONO589859 OXK589855:OXK589859 PHG589855:PHG589859 PRC589855:PRC589859 QAY589855:QAY589859 QKU589855:QKU589859 QUQ589855:QUQ589859 REM589855:REM589859 ROI589855:ROI589859 RYE589855:RYE589859 SIA589855:SIA589859 SRW589855:SRW589859 TBS589855:TBS589859 TLO589855:TLO589859 TVK589855:TVK589859 UFG589855:UFG589859 UPC589855:UPC589859 UYY589855:UYY589859 VIU589855:VIU589859 VSQ589855:VSQ589859 WCM589855:WCM589859 WMI589855:WMI589859 WWE589855:WWE589859 AG655391:AG655395 JS655391:JS655395 TO655391:TO655395 ADK655391:ADK655395 ANG655391:ANG655395 AXC655391:AXC655395 BGY655391:BGY655395 BQU655391:BQU655395 CAQ655391:CAQ655395 CKM655391:CKM655395 CUI655391:CUI655395 DEE655391:DEE655395 DOA655391:DOA655395 DXW655391:DXW655395 EHS655391:EHS655395 ERO655391:ERO655395 FBK655391:FBK655395 FLG655391:FLG655395 FVC655391:FVC655395 GEY655391:GEY655395 GOU655391:GOU655395 GYQ655391:GYQ655395 HIM655391:HIM655395 HSI655391:HSI655395 ICE655391:ICE655395 IMA655391:IMA655395 IVW655391:IVW655395 JFS655391:JFS655395 JPO655391:JPO655395 JZK655391:JZK655395 KJG655391:KJG655395 KTC655391:KTC655395 LCY655391:LCY655395 LMU655391:LMU655395 LWQ655391:LWQ655395 MGM655391:MGM655395 MQI655391:MQI655395 NAE655391:NAE655395 NKA655391:NKA655395 NTW655391:NTW655395 ODS655391:ODS655395 ONO655391:ONO655395 OXK655391:OXK655395 PHG655391:PHG655395 PRC655391:PRC655395 QAY655391:QAY655395 QKU655391:QKU655395 QUQ655391:QUQ655395 REM655391:REM655395 ROI655391:ROI655395 RYE655391:RYE655395 SIA655391:SIA655395 SRW655391:SRW655395 TBS655391:TBS655395 TLO655391:TLO655395 TVK655391:TVK655395 UFG655391:UFG655395 UPC655391:UPC655395 UYY655391:UYY655395 VIU655391:VIU655395 VSQ655391:VSQ655395 WCM655391:WCM655395 WMI655391:WMI655395 WWE655391:WWE655395 AG720927:AG720931 JS720927:JS720931 TO720927:TO720931 ADK720927:ADK720931 ANG720927:ANG720931 AXC720927:AXC720931 BGY720927:BGY720931 BQU720927:BQU720931 CAQ720927:CAQ720931 CKM720927:CKM720931 CUI720927:CUI720931 DEE720927:DEE720931 DOA720927:DOA720931 DXW720927:DXW720931 EHS720927:EHS720931 ERO720927:ERO720931 FBK720927:FBK720931 FLG720927:FLG720931 FVC720927:FVC720931 GEY720927:GEY720931 GOU720927:GOU720931 GYQ720927:GYQ720931 HIM720927:HIM720931 HSI720927:HSI720931 ICE720927:ICE720931 IMA720927:IMA720931 IVW720927:IVW720931 JFS720927:JFS720931 JPO720927:JPO720931 JZK720927:JZK720931 KJG720927:KJG720931 KTC720927:KTC720931 LCY720927:LCY720931 LMU720927:LMU720931 LWQ720927:LWQ720931 MGM720927:MGM720931 MQI720927:MQI720931 NAE720927:NAE720931 NKA720927:NKA720931 NTW720927:NTW720931 ODS720927:ODS720931 ONO720927:ONO720931 OXK720927:OXK720931 PHG720927:PHG720931 PRC720927:PRC720931 QAY720927:QAY720931 QKU720927:QKU720931 QUQ720927:QUQ720931 REM720927:REM720931 ROI720927:ROI720931 RYE720927:RYE720931 SIA720927:SIA720931 SRW720927:SRW720931 TBS720927:TBS720931 TLO720927:TLO720931 TVK720927:TVK720931 UFG720927:UFG720931 UPC720927:UPC720931 UYY720927:UYY720931 VIU720927:VIU720931 VSQ720927:VSQ720931 WCM720927:WCM720931 WMI720927:WMI720931 WWE720927:WWE720931 AG786463:AG786467 JS786463:JS786467 TO786463:TO786467 ADK786463:ADK786467 ANG786463:ANG786467 AXC786463:AXC786467 BGY786463:BGY786467 BQU786463:BQU786467 CAQ786463:CAQ786467 CKM786463:CKM786467 CUI786463:CUI786467 DEE786463:DEE786467 DOA786463:DOA786467 DXW786463:DXW786467 EHS786463:EHS786467 ERO786463:ERO786467 FBK786463:FBK786467 FLG786463:FLG786467 FVC786463:FVC786467 GEY786463:GEY786467 GOU786463:GOU786467 GYQ786463:GYQ786467 HIM786463:HIM786467 HSI786463:HSI786467 ICE786463:ICE786467 IMA786463:IMA786467 IVW786463:IVW786467 JFS786463:JFS786467 JPO786463:JPO786467 JZK786463:JZK786467 KJG786463:KJG786467 KTC786463:KTC786467 LCY786463:LCY786467 LMU786463:LMU786467 LWQ786463:LWQ786467 MGM786463:MGM786467 MQI786463:MQI786467 NAE786463:NAE786467 NKA786463:NKA786467 NTW786463:NTW786467 ODS786463:ODS786467 ONO786463:ONO786467 OXK786463:OXK786467 PHG786463:PHG786467 PRC786463:PRC786467 QAY786463:QAY786467 QKU786463:QKU786467 QUQ786463:QUQ786467 REM786463:REM786467 ROI786463:ROI786467 RYE786463:RYE786467 SIA786463:SIA786467 SRW786463:SRW786467 TBS786463:TBS786467 TLO786463:TLO786467 TVK786463:TVK786467 UFG786463:UFG786467 UPC786463:UPC786467 UYY786463:UYY786467 VIU786463:VIU786467 VSQ786463:VSQ786467 WCM786463:WCM786467 WMI786463:WMI786467 WWE786463:WWE786467 AG851999:AG852003 JS851999:JS852003 TO851999:TO852003 ADK851999:ADK852003 ANG851999:ANG852003 AXC851999:AXC852003 BGY851999:BGY852003 BQU851999:BQU852003 CAQ851999:CAQ852003 CKM851999:CKM852003 CUI851999:CUI852003 DEE851999:DEE852003 DOA851999:DOA852003 DXW851999:DXW852003 EHS851999:EHS852003 ERO851999:ERO852003 FBK851999:FBK852003 FLG851999:FLG852003 FVC851999:FVC852003 GEY851999:GEY852003 GOU851999:GOU852003 GYQ851999:GYQ852003 HIM851999:HIM852003 HSI851999:HSI852003 ICE851999:ICE852003 IMA851999:IMA852003 IVW851999:IVW852003 JFS851999:JFS852003 JPO851999:JPO852003 JZK851999:JZK852003 KJG851999:KJG852003 KTC851999:KTC852003 LCY851999:LCY852003 LMU851999:LMU852003 LWQ851999:LWQ852003 MGM851999:MGM852003 MQI851999:MQI852003 NAE851999:NAE852003 NKA851999:NKA852003 NTW851999:NTW852003 ODS851999:ODS852003 ONO851999:ONO852003 OXK851999:OXK852003 PHG851999:PHG852003 PRC851999:PRC852003 QAY851999:QAY852003 QKU851999:QKU852003 QUQ851999:QUQ852003 REM851999:REM852003 ROI851999:ROI852003 RYE851999:RYE852003 SIA851999:SIA852003 SRW851999:SRW852003 TBS851999:TBS852003 TLO851999:TLO852003 TVK851999:TVK852003 UFG851999:UFG852003 UPC851999:UPC852003 UYY851999:UYY852003 VIU851999:VIU852003 VSQ851999:VSQ852003 WCM851999:WCM852003 WMI851999:WMI852003 WWE851999:WWE852003 AG917535:AG917539 JS917535:JS917539 TO917535:TO917539 ADK917535:ADK917539 ANG917535:ANG917539 AXC917535:AXC917539 BGY917535:BGY917539 BQU917535:BQU917539 CAQ917535:CAQ917539 CKM917535:CKM917539 CUI917535:CUI917539 DEE917535:DEE917539 DOA917535:DOA917539 DXW917535:DXW917539 EHS917535:EHS917539 ERO917535:ERO917539 FBK917535:FBK917539 FLG917535:FLG917539 FVC917535:FVC917539 GEY917535:GEY917539 GOU917535:GOU917539 GYQ917535:GYQ917539 HIM917535:HIM917539 HSI917535:HSI917539 ICE917535:ICE917539 IMA917535:IMA917539 IVW917535:IVW917539 JFS917535:JFS917539 JPO917535:JPO917539 JZK917535:JZK917539 KJG917535:KJG917539 KTC917535:KTC917539 LCY917535:LCY917539 LMU917535:LMU917539 LWQ917535:LWQ917539 MGM917535:MGM917539 MQI917535:MQI917539 NAE917535:NAE917539 NKA917535:NKA917539 NTW917535:NTW917539 ODS917535:ODS917539 ONO917535:ONO917539 OXK917535:OXK917539 PHG917535:PHG917539 PRC917535:PRC917539 QAY917535:QAY917539 QKU917535:QKU917539 QUQ917535:QUQ917539 REM917535:REM917539 ROI917535:ROI917539 RYE917535:RYE917539 SIA917535:SIA917539 SRW917535:SRW917539 TBS917535:TBS917539 TLO917535:TLO917539 TVK917535:TVK917539 UFG917535:UFG917539 UPC917535:UPC917539 UYY917535:UYY917539 VIU917535:VIU917539 VSQ917535:VSQ917539 WCM917535:WCM917539 WMI917535:WMI917539 WWE917535:WWE917539 AG983071:AG983075 JS983071:JS983075 TO983071:TO983075 ADK983071:ADK983075 ANG983071:ANG983075 AXC983071:AXC983075 BGY983071:BGY983075 BQU983071:BQU983075 CAQ983071:CAQ983075 CKM983071:CKM983075 CUI983071:CUI983075 DEE983071:DEE983075 DOA983071:DOA983075 DXW983071:DXW983075 EHS983071:EHS983075 ERO983071:ERO983075 FBK983071:FBK983075 FLG983071:FLG983075 FVC983071:FVC983075 GEY983071:GEY983075 GOU983071:GOU983075 GYQ983071:GYQ983075 HIM983071:HIM983075 HSI983071:HSI983075 ICE983071:ICE983075 IMA983071:IMA983075 IVW983071:IVW983075 JFS983071:JFS983075 JPO983071:JPO983075 JZK983071:JZK983075 KJG983071:KJG983075 KTC983071:KTC983075 LCY983071:LCY983075 LMU983071:LMU983075 LWQ983071:LWQ983075 MGM983071:MGM983075 MQI983071:MQI983075 NAE983071:NAE983075 NKA983071:NKA983075 NTW983071:NTW983075 ODS983071:ODS983075 ONO983071:ONO983075 OXK983071:OXK983075 PHG983071:PHG983075 PRC983071:PRC983075 QAY983071:QAY983075 QKU983071:QKU983075 QUQ983071:QUQ983075 REM983071:REM983075 ROI983071:ROI983075 RYE983071:RYE983075 SIA983071:SIA983075 SRW983071:SRW983075 TBS983071:TBS983075 TLO983071:TLO983075 TVK983071:TVK983075 UFG983071:UFG983075 UPC983071:UPC983075 UYY983071:UYY983075 VIU983071:VIU983075 VSQ983071:VSQ983075 WCM983071:WCM983075 WMI983071:WMI983075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WWO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9 KC39 TY39 ADU39 ANQ39 AXM39 BHI39 BRE39 CBA39 CKW39 CUS39 DEO39 DOK39 DYG39 EIC39 ERY39 FBU39 FLQ39 FVM39 GFI39 GPE39 GZA39 HIW39 HSS39 ICO39 IMK39 IWG39 JGC39 JPY39 JZU39 KJQ39 KTM39 LDI39 LNE39 LXA39 MGW39 MQS39 NAO39 NKK39 NUG39 OEC39 ONY39 OXU39 PHQ39 PRM39 QBI39 QLE39 QVA39 REW39 ROS39 RYO39 SIK39 SSG39 TCC39 TLY39 TVU39 UFQ39 UPM39 UZI39 VJE39 VTA39 WCW39 WMS39">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V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V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V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V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V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V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V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V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V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V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V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V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V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V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R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R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R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R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R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R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R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R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R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R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R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R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R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R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N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N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N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N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N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N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N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N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N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N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N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N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N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N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71:AC65572 JO65571:JO65572 TK65571:TK65572 ADG65571:ADG65572 ANC65571:ANC65572 AWY65571:AWY65572 BGU65571:BGU65572 BQQ65571:BQQ65572 CAM65571:CAM65572 CKI65571:CKI65572 CUE65571:CUE65572 DEA65571:DEA65572 DNW65571:DNW65572 DXS65571:DXS65572 EHO65571:EHO65572 ERK65571:ERK65572 FBG65571:FBG65572 FLC65571:FLC65572 FUY65571:FUY65572 GEU65571:GEU65572 GOQ65571:GOQ65572 GYM65571:GYM65572 HII65571:HII65572 HSE65571:HSE65572 ICA65571:ICA65572 ILW65571:ILW65572 IVS65571:IVS65572 JFO65571:JFO65572 JPK65571:JPK65572 JZG65571:JZG65572 KJC65571:KJC65572 KSY65571:KSY65572 LCU65571:LCU65572 LMQ65571:LMQ65572 LWM65571:LWM65572 MGI65571:MGI65572 MQE65571:MQE65572 NAA65571:NAA65572 NJW65571:NJW65572 NTS65571:NTS65572 ODO65571:ODO65572 ONK65571:ONK65572 OXG65571:OXG65572 PHC65571:PHC65572 PQY65571:PQY65572 QAU65571:QAU65572 QKQ65571:QKQ65572 QUM65571:QUM65572 REI65571:REI65572 ROE65571:ROE65572 RYA65571:RYA65572 SHW65571:SHW65572 SRS65571:SRS65572 TBO65571:TBO65572 TLK65571:TLK65572 TVG65571:TVG65572 UFC65571:UFC65572 UOY65571:UOY65572 UYU65571:UYU65572 VIQ65571:VIQ65572 VSM65571:VSM65572 WCI65571:WCI65572 WME65571:WME65572 WWA65571:WWA65572 AC131107:AC131108 JO131107:JO131108 TK131107:TK131108 ADG131107:ADG131108 ANC131107:ANC131108 AWY131107:AWY131108 BGU131107:BGU131108 BQQ131107:BQQ131108 CAM131107:CAM131108 CKI131107:CKI131108 CUE131107:CUE131108 DEA131107:DEA131108 DNW131107:DNW131108 DXS131107:DXS131108 EHO131107:EHO131108 ERK131107:ERK131108 FBG131107:FBG131108 FLC131107:FLC131108 FUY131107:FUY131108 GEU131107:GEU131108 GOQ131107:GOQ131108 GYM131107:GYM131108 HII131107:HII131108 HSE131107:HSE131108 ICA131107:ICA131108 ILW131107:ILW131108 IVS131107:IVS131108 JFO131107:JFO131108 JPK131107:JPK131108 JZG131107:JZG131108 KJC131107:KJC131108 KSY131107:KSY131108 LCU131107:LCU131108 LMQ131107:LMQ131108 LWM131107:LWM131108 MGI131107:MGI131108 MQE131107:MQE131108 NAA131107:NAA131108 NJW131107:NJW131108 NTS131107:NTS131108 ODO131107:ODO131108 ONK131107:ONK131108 OXG131107:OXG131108 PHC131107:PHC131108 PQY131107:PQY131108 QAU131107:QAU131108 QKQ131107:QKQ131108 QUM131107:QUM131108 REI131107:REI131108 ROE131107:ROE131108 RYA131107:RYA131108 SHW131107:SHW131108 SRS131107:SRS131108 TBO131107:TBO131108 TLK131107:TLK131108 TVG131107:TVG131108 UFC131107:UFC131108 UOY131107:UOY131108 UYU131107:UYU131108 VIQ131107:VIQ131108 VSM131107:VSM131108 WCI131107:WCI131108 WME131107:WME131108 WWA131107:WWA131108 AC196643:AC196644 JO196643:JO196644 TK196643:TK196644 ADG196643:ADG196644 ANC196643:ANC196644 AWY196643:AWY196644 BGU196643:BGU196644 BQQ196643:BQQ196644 CAM196643:CAM196644 CKI196643:CKI196644 CUE196643:CUE196644 DEA196643:DEA196644 DNW196643:DNW196644 DXS196643:DXS196644 EHO196643:EHO196644 ERK196643:ERK196644 FBG196643:FBG196644 FLC196643:FLC196644 FUY196643:FUY196644 GEU196643:GEU196644 GOQ196643:GOQ196644 GYM196643:GYM196644 HII196643:HII196644 HSE196643:HSE196644 ICA196643:ICA196644 ILW196643:ILW196644 IVS196643:IVS196644 JFO196643:JFO196644 JPK196643:JPK196644 JZG196643:JZG196644 KJC196643:KJC196644 KSY196643:KSY196644 LCU196643:LCU196644 LMQ196643:LMQ196644 LWM196643:LWM196644 MGI196643:MGI196644 MQE196643:MQE196644 NAA196643:NAA196644 NJW196643:NJW196644 NTS196643:NTS196644 ODO196643:ODO196644 ONK196643:ONK196644 OXG196643:OXG196644 PHC196643:PHC196644 PQY196643:PQY196644 QAU196643:QAU196644 QKQ196643:QKQ196644 QUM196643:QUM196644 REI196643:REI196644 ROE196643:ROE196644 RYA196643:RYA196644 SHW196643:SHW196644 SRS196643:SRS196644 TBO196643:TBO196644 TLK196643:TLK196644 TVG196643:TVG196644 UFC196643:UFC196644 UOY196643:UOY196644 UYU196643:UYU196644 VIQ196643:VIQ196644 VSM196643:VSM196644 WCI196643:WCI196644 WME196643:WME196644 WWA196643:WWA196644 AC262179:AC262180 JO262179:JO262180 TK262179:TK262180 ADG262179:ADG262180 ANC262179:ANC262180 AWY262179:AWY262180 BGU262179:BGU262180 BQQ262179:BQQ262180 CAM262179:CAM262180 CKI262179:CKI262180 CUE262179:CUE262180 DEA262179:DEA262180 DNW262179:DNW262180 DXS262179:DXS262180 EHO262179:EHO262180 ERK262179:ERK262180 FBG262179:FBG262180 FLC262179:FLC262180 FUY262179:FUY262180 GEU262179:GEU262180 GOQ262179:GOQ262180 GYM262179:GYM262180 HII262179:HII262180 HSE262179:HSE262180 ICA262179:ICA262180 ILW262179:ILW262180 IVS262179:IVS262180 JFO262179:JFO262180 JPK262179:JPK262180 JZG262179:JZG262180 KJC262179:KJC262180 KSY262179:KSY262180 LCU262179:LCU262180 LMQ262179:LMQ262180 LWM262179:LWM262180 MGI262179:MGI262180 MQE262179:MQE262180 NAA262179:NAA262180 NJW262179:NJW262180 NTS262179:NTS262180 ODO262179:ODO262180 ONK262179:ONK262180 OXG262179:OXG262180 PHC262179:PHC262180 PQY262179:PQY262180 QAU262179:QAU262180 QKQ262179:QKQ262180 QUM262179:QUM262180 REI262179:REI262180 ROE262179:ROE262180 RYA262179:RYA262180 SHW262179:SHW262180 SRS262179:SRS262180 TBO262179:TBO262180 TLK262179:TLK262180 TVG262179:TVG262180 UFC262179:UFC262180 UOY262179:UOY262180 UYU262179:UYU262180 VIQ262179:VIQ262180 VSM262179:VSM262180 WCI262179:WCI262180 WME262179:WME262180 WWA262179:WWA262180 AC327715:AC327716 JO327715:JO327716 TK327715:TK327716 ADG327715:ADG327716 ANC327715:ANC327716 AWY327715:AWY327716 BGU327715:BGU327716 BQQ327715:BQQ327716 CAM327715:CAM327716 CKI327715:CKI327716 CUE327715:CUE327716 DEA327715:DEA327716 DNW327715:DNW327716 DXS327715:DXS327716 EHO327715:EHO327716 ERK327715:ERK327716 FBG327715:FBG327716 FLC327715:FLC327716 FUY327715:FUY327716 GEU327715:GEU327716 GOQ327715:GOQ327716 GYM327715:GYM327716 HII327715:HII327716 HSE327715:HSE327716 ICA327715:ICA327716 ILW327715:ILW327716 IVS327715:IVS327716 JFO327715:JFO327716 JPK327715:JPK327716 JZG327715:JZG327716 KJC327715:KJC327716 KSY327715:KSY327716 LCU327715:LCU327716 LMQ327715:LMQ327716 LWM327715:LWM327716 MGI327715:MGI327716 MQE327715:MQE327716 NAA327715:NAA327716 NJW327715:NJW327716 NTS327715:NTS327716 ODO327715:ODO327716 ONK327715:ONK327716 OXG327715:OXG327716 PHC327715:PHC327716 PQY327715:PQY327716 QAU327715:QAU327716 QKQ327715:QKQ327716 QUM327715:QUM327716 REI327715:REI327716 ROE327715:ROE327716 RYA327715:RYA327716 SHW327715:SHW327716 SRS327715:SRS327716 TBO327715:TBO327716 TLK327715:TLK327716 TVG327715:TVG327716 UFC327715:UFC327716 UOY327715:UOY327716 UYU327715:UYU327716 VIQ327715:VIQ327716 VSM327715:VSM327716 WCI327715:WCI327716 WME327715:WME327716 WWA327715:WWA327716 AC393251:AC393252 JO393251:JO393252 TK393251:TK393252 ADG393251:ADG393252 ANC393251:ANC393252 AWY393251:AWY393252 BGU393251:BGU393252 BQQ393251:BQQ393252 CAM393251:CAM393252 CKI393251:CKI393252 CUE393251:CUE393252 DEA393251:DEA393252 DNW393251:DNW393252 DXS393251:DXS393252 EHO393251:EHO393252 ERK393251:ERK393252 FBG393251:FBG393252 FLC393251:FLC393252 FUY393251:FUY393252 GEU393251:GEU393252 GOQ393251:GOQ393252 GYM393251:GYM393252 HII393251:HII393252 HSE393251:HSE393252 ICA393251:ICA393252 ILW393251:ILW393252 IVS393251:IVS393252 JFO393251:JFO393252 JPK393251:JPK393252 JZG393251:JZG393252 KJC393251:KJC393252 KSY393251:KSY393252 LCU393251:LCU393252 LMQ393251:LMQ393252 LWM393251:LWM393252 MGI393251:MGI393252 MQE393251:MQE393252 NAA393251:NAA393252 NJW393251:NJW393252 NTS393251:NTS393252 ODO393251:ODO393252 ONK393251:ONK393252 OXG393251:OXG393252 PHC393251:PHC393252 PQY393251:PQY393252 QAU393251:QAU393252 QKQ393251:QKQ393252 QUM393251:QUM393252 REI393251:REI393252 ROE393251:ROE393252 RYA393251:RYA393252 SHW393251:SHW393252 SRS393251:SRS393252 TBO393251:TBO393252 TLK393251:TLK393252 TVG393251:TVG393252 UFC393251:UFC393252 UOY393251:UOY393252 UYU393251:UYU393252 VIQ393251:VIQ393252 VSM393251:VSM393252 WCI393251:WCI393252 WME393251:WME393252 WWA393251:WWA393252 AC458787:AC458788 JO458787:JO458788 TK458787:TK458788 ADG458787:ADG458788 ANC458787:ANC458788 AWY458787:AWY458788 BGU458787:BGU458788 BQQ458787:BQQ458788 CAM458787:CAM458788 CKI458787:CKI458788 CUE458787:CUE458788 DEA458787:DEA458788 DNW458787:DNW458788 DXS458787:DXS458788 EHO458787:EHO458788 ERK458787:ERK458788 FBG458787:FBG458788 FLC458787:FLC458788 FUY458787:FUY458788 GEU458787:GEU458788 GOQ458787:GOQ458788 GYM458787:GYM458788 HII458787:HII458788 HSE458787:HSE458788 ICA458787:ICA458788 ILW458787:ILW458788 IVS458787:IVS458788 JFO458787:JFO458788 JPK458787:JPK458788 JZG458787:JZG458788 KJC458787:KJC458788 KSY458787:KSY458788 LCU458787:LCU458788 LMQ458787:LMQ458788 LWM458787:LWM458788 MGI458787:MGI458788 MQE458787:MQE458788 NAA458787:NAA458788 NJW458787:NJW458788 NTS458787:NTS458788 ODO458787:ODO458788 ONK458787:ONK458788 OXG458787:OXG458788 PHC458787:PHC458788 PQY458787:PQY458788 QAU458787:QAU458788 QKQ458787:QKQ458788 QUM458787:QUM458788 REI458787:REI458788 ROE458787:ROE458788 RYA458787:RYA458788 SHW458787:SHW458788 SRS458787:SRS458788 TBO458787:TBO458788 TLK458787:TLK458788 TVG458787:TVG458788 UFC458787:UFC458788 UOY458787:UOY458788 UYU458787:UYU458788 VIQ458787:VIQ458788 VSM458787:VSM458788 WCI458787:WCI458788 WME458787:WME458788 WWA458787:WWA458788 AC524323:AC524324 JO524323:JO524324 TK524323:TK524324 ADG524323:ADG524324 ANC524323:ANC524324 AWY524323:AWY524324 BGU524323:BGU524324 BQQ524323:BQQ524324 CAM524323:CAM524324 CKI524323:CKI524324 CUE524323:CUE524324 DEA524323:DEA524324 DNW524323:DNW524324 DXS524323:DXS524324 EHO524323:EHO524324 ERK524323:ERK524324 FBG524323:FBG524324 FLC524323:FLC524324 FUY524323:FUY524324 GEU524323:GEU524324 GOQ524323:GOQ524324 GYM524323:GYM524324 HII524323:HII524324 HSE524323:HSE524324 ICA524323:ICA524324 ILW524323:ILW524324 IVS524323:IVS524324 JFO524323:JFO524324 JPK524323:JPK524324 JZG524323:JZG524324 KJC524323:KJC524324 KSY524323:KSY524324 LCU524323:LCU524324 LMQ524323:LMQ524324 LWM524323:LWM524324 MGI524323:MGI524324 MQE524323:MQE524324 NAA524323:NAA524324 NJW524323:NJW524324 NTS524323:NTS524324 ODO524323:ODO524324 ONK524323:ONK524324 OXG524323:OXG524324 PHC524323:PHC524324 PQY524323:PQY524324 QAU524323:QAU524324 QKQ524323:QKQ524324 QUM524323:QUM524324 REI524323:REI524324 ROE524323:ROE524324 RYA524323:RYA524324 SHW524323:SHW524324 SRS524323:SRS524324 TBO524323:TBO524324 TLK524323:TLK524324 TVG524323:TVG524324 UFC524323:UFC524324 UOY524323:UOY524324 UYU524323:UYU524324 VIQ524323:VIQ524324 VSM524323:VSM524324 WCI524323:WCI524324 WME524323:WME524324 WWA524323:WWA524324 AC589859:AC589860 JO589859:JO589860 TK589859:TK589860 ADG589859:ADG589860 ANC589859:ANC589860 AWY589859:AWY589860 BGU589859:BGU589860 BQQ589859:BQQ589860 CAM589859:CAM589860 CKI589859:CKI589860 CUE589859:CUE589860 DEA589859:DEA589860 DNW589859:DNW589860 DXS589859:DXS589860 EHO589859:EHO589860 ERK589859:ERK589860 FBG589859:FBG589860 FLC589859:FLC589860 FUY589859:FUY589860 GEU589859:GEU589860 GOQ589859:GOQ589860 GYM589859:GYM589860 HII589859:HII589860 HSE589859:HSE589860 ICA589859:ICA589860 ILW589859:ILW589860 IVS589859:IVS589860 JFO589859:JFO589860 JPK589859:JPK589860 JZG589859:JZG589860 KJC589859:KJC589860 KSY589859:KSY589860 LCU589859:LCU589860 LMQ589859:LMQ589860 LWM589859:LWM589860 MGI589859:MGI589860 MQE589859:MQE589860 NAA589859:NAA589860 NJW589859:NJW589860 NTS589859:NTS589860 ODO589859:ODO589860 ONK589859:ONK589860 OXG589859:OXG589860 PHC589859:PHC589860 PQY589859:PQY589860 QAU589859:QAU589860 QKQ589859:QKQ589860 QUM589859:QUM589860 REI589859:REI589860 ROE589859:ROE589860 RYA589859:RYA589860 SHW589859:SHW589860 SRS589859:SRS589860 TBO589859:TBO589860 TLK589859:TLK589860 TVG589859:TVG589860 UFC589859:UFC589860 UOY589859:UOY589860 UYU589859:UYU589860 VIQ589859:VIQ589860 VSM589859:VSM589860 WCI589859:WCI589860 WME589859:WME589860 WWA589859:WWA589860 AC655395:AC655396 JO655395:JO655396 TK655395:TK655396 ADG655395:ADG655396 ANC655395:ANC655396 AWY655395:AWY655396 BGU655395:BGU655396 BQQ655395:BQQ655396 CAM655395:CAM655396 CKI655395:CKI655396 CUE655395:CUE655396 DEA655395:DEA655396 DNW655395:DNW655396 DXS655395:DXS655396 EHO655395:EHO655396 ERK655395:ERK655396 FBG655395:FBG655396 FLC655395:FLC655396 FUY655395:FUY655396 GEU655395:GEU655396 GOQ655395:GOQ655396 GYM655395:GYM655396 HII655395:HII655396 HSE655395:HSE655396 ICA655395:ICA655396 ILW655395:ILW655396 IVS655395:IVS655396 JFO655395:JFO655396 JPK655395:JPK655396 JZG655395:JZG655396 KJC655395:KJC655396 KSY655395:KSY655396 LCU655395:LCU655396 LMQ655395:LMQ655396 LWM655395:LWM655396 MGI655395:MGI655396 MQE655395:MQE655396 NAA655395:NAA655396 NJW655395:NJW655396 NTS655395:NTS655396 ODO655395:ODO655396 ONK655395:ONK655396 OXG655395:OXG655396 PHC655395:PHC655396 PQY655395:PQY655396 QAU655395:QAU655396 QKQ655395:QKQ655396 QUM655395:QUM655396 REI655395:REI655396 ROE655395:ROE655396 RYA655395:RYA655396 SHW655395:SHW655396 SRS655395:SRS655396 TBO655395:TBO655396 TLK655395:TLK655396 TVG655395:TVG655396 UFC655395:UFC655396 UOY655395:UOY655396 UYU655395:UYU655396 VIQ655395:VIQ655396 VSM655395:VSM655396 WCI655395:WCI655396 WME655395:WME655396 WWA655395:WWA655396 AC720931:AC720932 JO720931:JO720932 TK720931:TK720932 ADG720931:ADG720932 ANC720931:ANC720932 AWY720931:AWY720932 BGU720931:BGU720932 BQQ720931:BQQ720932 CAM720931:CAM720932 CKI720931:CKI720932 CUE720931:CUE720932 DEA720931:DEA720932 DNW720931:DNW720932 DXS720931:DXS720932 EHO720931:EHO720932 ERK720931:ERK720932 FBG720931:FBG720932 FLC720931:FLC720932 FUY720931:FUY720932 GEU720931:GEU720932 GOQ720931:GOQ720932 GYM720931:GYM720932 HII720931:HII720932 HSE720931:HSE720932 ICA720931:ICA720932 ILW720931:ILW720932 IVS720931:IVS720932 JFO720931:JFO720932 JPK720931:JPK720932 JZG720931:JZG720932 KJC720931:KJC720932 KSY720931:KSY720932 LCU720931:LCU720932 LMQ720931:LMQ720932 LWM720931:LWM720932 MGI720931:MGI720932 MQE720931:MQE720932 NAA720931:NAA720932 NJW720931:NJW720932 NTS720931:NTS720932 ODO720931:ODO720932 ONK720931:ONK720932 OXG720931:OXG720932 PHC720931:PHC720932 PQY720931:PQY720932 QAU720931:QAU720932 QKQ720931:QKQ720932 QUM720931:QUM720932 REI720931:REI720932 ROE720931:ROE720932 RYA720931:RYA720932 SHW720931:SHW720932 SRS720931:SRS720932 TBO720931:TBO720932 TLK720931:TLK720932 TVG720931:TVG720932 UFC720931:UFC720932 UOY720931:UOY720932 UYU720931:UYU720932 VIQ720931:VIQ720932 VSM720931:VSM720932 WCI720931:WCI720932 WME720931:WME720932 WWA720931:WWA720932 AC786467:AC786468 JO786467:JO786468 TK786467:TK786468 ADG786467:ADG786468 ANC786467:ANC786468 AWY786467:AWY786468 BGU786467:BGU786468 BQQ786467:BQQ786468 CAM786467:CAM786468 CKI786467:CKI786468 CUE786467:CUE786468 DEA786467:DEA786468 DNW786467:DNW786468 DXS786467:DXS786468 EHO786467:EHO786468 ERK786467:ERK786468 FBG786467:FBG786468 FLC786467:FLC786468 FUY786467:FUY786468 GEU786467:GEU786468 GOQ786467:GOQ786468 GYM786467:GYM786468 HII786467:HII786468 HSE786467:HSE786468 ICA786467:ICA786468 ILW786467:ILW786468 IVS786467:IVS786468 JFO786467:JFO786468 JPK786467:JPK786468 JZG786467:JZG786468 KJC786467:KJC786468 KSY786467:KSY786468 LCU786467:LCU786468 LMQ786467:LMQ786468 LWM786467:LWM786468 MGI786467:MGI786468 MQE786467:MQE786468 NAA786467:NAA786468 NJW786467:NJW786468 NTS786467:NTS786468 ODO786467:ODO786468 ONK786467:ONK786468 OXG786467:OXG786468 PHC786467:PHC786468 PQY786467:PQY786468 QAU786467:QAU786468 QKQ786467:QKQ786468 QUM786467:QUM786468 REI786467:REI786468 ROE786467:ROE786468 RYA786467:RYA786468 SHW786467:SHW786468 SRS786467:SRS786468 TBO786467:TBO786468 TLK786467:TLK786468 TVG786467:TVG786468 UFC786467:UFC786468 UOY786467:UOY786468 UYU786467:UYU786468 VIQ786467:VIQ786468 VSM786467:VSM786468 WCI786467:WCI786468 WME786467:WME786468 WWA786467:WWA786468 AC852003:AC852004 JO852003:JO852004 TK852003:TK852004 ADG852003:ADG852004 ANC852003:ANC852004 AWY852003:AWY852004 BGU852003:BGU852004 BQQ852003:BQQ852004 CAM852003:CAM852004 CKI852003:CKI852004 CUE852003:CUE852004 DEA852003:DEA852004 DNW852003:DNW852004 DXS852003:DXS852004 EHO852003:EHO852004 ERK852003:ERK852004 FBG852003:FBG852004 FLC852003:FLC852004 FUY852003:FUY852004 GEU852003:GEU852004 GOQ852003:GOQ852004 GYM852003:GYM852004 HII852003:HII852004 HSE852003:HSE852004 ICA852003:ICA852004 ILW852003:ILW852004 IVS852003:IVS852004 JFO852003:JFO852004 JPK852003:JPK852004 JZG852003:JZG852004 KJC852003:KJC852004 KSY852003:KSY852004 LCU852003:LCU852004 LMQ852003:LMQ852004 LWM852003:LWM852004 MGI852003:MGI852004 MQE852003:MQE852004 NAA852003:NAA852004 NJW852003:NJW852004 NTS852003:NTS852004 ODO852003:ODO852004 ONK852003:ONK852004 OXG852003:OXG852004 PHC852003:PHC852004 PQY852003:PQY852004 QAU852003:QAU852004 QKQ852003:QKQ852004 QUM852003:QUM852004 REI852003:REI852004 ROE852003:ROE852004 RYA852003:RYA852004 SHW852003:SHW852004 SRS852003:SRS852004 TBO852003:TBO852004 TLK852003:TLK852004 TVG852003:TVG852004 UFC852003:UFC852004 UOY852003:UOY852004 UYU852003:UYU852004 VIQ852003:VIQ852004 VSM852003:VSM852004 WCI852003:WCI852004 WME852003:WME852004 WWA852003:WWA852004 AC917539:AC917540 JO917539:JO917540 TK917539:TK917540 ADG917539:ADG917540 ANC917539:ANC917540 AWY917539:AWY917540 BGU917539:BGU917540 BQQ917539:BQQ917540 CAM917539:CAM917540 CKI917539:CKI917540 CUE917539:CUE917540 DEA917539:DEA917540 DNW917539:DNW917540 DXS917539:DXS917540 EHO917539:EHO917540 ERK917539:ERK917540 FBG917539:FBG917540 FLC917539:FLC917540 FUY917539:FUY917540 GEU917539:GEU917540 GOQ917539:GOQ917540 GYM917539:GYM917540 HII917539:HII917540 HSE917539:HSE917540 ICA917539:ICA917540 ILW917539:ILW917540 IVS917539:IVS917540 JFO917539:JFO917540 JPK917539:JPK917540 JZG917539:JZG917540 KJC917539:KJC917540 KSY917539:KSY917540 LCU917539:LCU917540 LMQ917539:LMQ917540 LWM917539:LWM917540 MGI917539:MGI917540 MQE917539:MQE917540 NAA917539:NAA917540 NJW917539:NJW917540 NTS917539:NTS917540 ODO917539:ODO917540 ONK917539:ONK917540 OXG917539:OXG917540 PHC917539:PHC917540 PQY917539:PQY917540 QAU917539:QAU917540 QKQ917539:QKQ917540 QUM917539:QUM917540 REI917539:REI917540 ROE917539:ROE917540 RYA917539:RYA917540 SHW917539:SHW917540 SRS917539:SRS917540 TBO917539:TBO917540 TLK917539:TLK917540 TVG917539:TVG917540 UFC917539:UFC917540 UOY917539:UOY917540 UYU917539:UYU917540 VIQ917539:VIQ917540 VSM917539:VSM917540 WCI917539:WCI917540 WME917539:WME917540 WWA917539:WWA917540 AC983075:AC983076 JO983075:JO983076 TK983075:TK983076 ADG983075:ADG983076 ANC983075:ANC983076 AWY983075:AWY983076 BGU983075:BGU983076 BQQ983075:BQQ983076 CAM983075:CAM983076 CKI983075:CKI983076 CUE983075:CUE983076 DEA983075:DEA983076 DNW983075:DNW983076 DXS983075:DXS983076 EHO983075:EHO983076 ERK983075:ERK983076 FBG983075:FBG983076 FLC983075:FLC983076 FUY983075:FUY983076 GEU983075:GEU983076 GOQ983075:GOQ983076 GYM983075:GYM983076 HII983075:HII983076 HSE983075:HSE983076 ICA983075:ICA983076 ILW983075:ILW983076 IVS983075:IVS983076 JFO983075:JFO983076 JPK983075:JPK983076 JZG983075:JZG983076 KJC983075:KJC983076 KSY983075:KSY983076 LCU983075:LCU983076 LMQ983075:LMQ983076 LWM983075:LWM983076 MGI983075:MGI983076 MQE983075:MQE983076 NAA983075:NAA983076 NJW983075:NJW983076 NTS983075:NTS983076 ODO983075:ODO983076 ONK983075:ONK983076 OXG983075:OXG983076 PHC983075:PHC983076 PQY983075:PQY983076 QAU983075:QAU983076 QKQ983075:QKQ983076 QUM983075:QUM983076 REI983075:REI983076 ROE983075:ROE983076 RYA983075:RYA983076 SHW983075:SHW983076 SRS983075:SRS983076 TBO983075:TBO983076 TLK983075:TLK983076 TVG983075:TVG983076 UFC983075:UFC983076 UOY983075:UOY983076 UYU983075:UYU983076 VIQ983075:VIQ983076 VSM983075:VSM983076 WCI983075:WCI983076 WME983075:WME983076 WWA983075:WWA983076 AE589859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95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AE720931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AE786467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AE852003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AE917539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AE983075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AE65571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AE131107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AE196643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AE262179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AE327715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AE393251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AE2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WWC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AE458787 AE524323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E27 WMQ31 WWM31 V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AC31:AC32 JY31:JY32 TU31:TU32 ADQ31:ADQ32 ANM31:ANM32 AXI31:AXI32 BHE31:BHE32 BRA31:BRA32 CAW31:CAW32 CKS31:CKS32 CUO31:CUO32 DEK31:DEK32 DOG31:DOG32 DYC31:DYC32 EHY31:EHY32 ERU31:ERU32 FBQ31:FBQ32 FLM31:FLM32 FVI31:FVI32 GFE31:GFE32 GPA31:GPA32 GYW31:GYW32 HIS31:HIS32 HSO31:HSO32 ICK31:ICK32 IMG31:IMG32 IWC31:IWC32 JFY31:JFY32 JPU31:JPU32 JZQ31:JZQ32 KJM31:KJM32 KTI31:KTI32 LDE31:LDE32 LNA31:LNA32 LWW31:LWW32 MGS31:MGS32 MQO31:MQO32 NAK31:NAK32 NKG31:NKG32 NUC31:NUC32 ODY31:ODY32 ONU31:ONU32 OXQ31:OXQ32 PHM31:PHM32 PRI31:PRI32 QBE31:QBE32 QLA31:QLA32 QUW31:QUW32 RES31:RES32 ROO31:ROO32 RYK31:RYK32 SIG31:SIG32 SSC31:SSC32 TBY31:TBY32 TLU31:TLU32 TVQ31:TVQ32 UFM31:UFM32 UPI31:UPI32 UZE31:UZE32 VJA31:VJA32 VSW31:VSW32 WCS31:WCS32 WMO31:WMO32 WWK31:WWK32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AE31 WMQ35 WWM3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AC35:AC36 JY35:JY36 TU35:TU36 ADQ35:ADQ36 ANM35:ANM36 AXI35:AXI36 BHE35:BHE36 BRA35:BRA36 CAW35:CAW36 CKS35:CKS36 CUO35:CUO36 DEK35:DEK36 DOG35:DOG36 DYC35:DYC36 EHY35:EHY36 ERU35:ERU36 FBQ35:FBQ36 FLM35:FLM36 FVI35:FVI36 GFE35:GFE36 GPA35:GPA36 GYW35:GYW36 HIS35:HIS36 HSO35:HSO36 ICK35:ICK36 IMG35:IMG36 IWC35:IWC36 JFY35:JFY36 JPU35:JPU36 JZQ35:JZQ36 KJM35:KJM36 KTI35:KTI36 LDE35:LDE36 LNA35:LNA36 LWW35:LWW36 MGS35:MGS36 MQO35:MQO36 NAK35:NAK36 NKG35:NKG36 NUC35:NUC36 ODY35:ODY36 ONU35:ONU36 OXQ35:OXQ36 PHM35:PHM36 PRI35:PRI36 QBE35:QBE36 QLA35:QLA36 QUW35:QUW36 RES35:RES36 ROO35:ROO36 RYK35:RYK36 SIG35:SIG36 SSC35:SSC36 TBY35:TBY36 TLU35:TLU36 TVQ35:TVQ36 UFM35:UFM36 UPI35:UPI36 UZE35:UZE36 VJA35:VJA36 VSW35:VSW36 WCS35:WCS36 WMO35:WMO36 WWK35:WWK36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AE35 WMQ39 WWM3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AC39:AC40 JY39:JY40 TU39:TU40 ADQ39:ADQ40 ANM39:ANM40 AXI39:AXI40 BHE39:BHE40 BRA39:BRA40 CAW39:CAW40 CKS39:CKS40 CUO39:CUO40 DEK39:DEK40 DOG39:DOG40 DYC39:DYC40 EHY39:EHY40 ERU39:ERU40 FBQ39:FBQ40 FLM39:FLM40 FVI39:FVI40 GFE39:GFE40 GPA39:GPA40 GYW39:GYW40 HIS39:HIS40 HSO39:HSO40 ICK39:ICK40 IMG39:IMG40 IWC39:IWC40 JFY39:JFY40 JPU39:JPU40 JZQ39:JZQ40 KJM39:KJM40 KTI39:KTI40 LDE39:LDE40 LNA39:LNA40 LWW39:LWW40 MGS39:MGS40 MQO39:MQO40 NAK39:NAK40 NKG39:NKG40 NUC39:NUC40 ODY39:ODY40 ONU39:ONU40 OXQ39:OXQ40 PHM39:PHM40 PRI39:PRI40 QBE39:QBE40 QLA39:QLA40 QUW39:QUW40 RES39:RES40 ROO39:ROO40 RYK39:RYK40 SIG39:SIG40 SSC39:SSC40 TBY39:TBY40 TLU39:TLU40 TVQ39:TVQ40 UFM39:UFM40 UPI39:UPI40 UZE39:UZE40 VJA39:VJA40 VSW39:VSW40 WCS39:WCS40 WMO39:WMO40 WWK39:WWK40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AE39"/>
    <dataValidation type="list" allowBlank="1" showInputMessage="1" showErrorMessage="1" errorTitle="Ошибка" error="Выберите значение из списка" prompt="Выберите значение из списка" sqref="Q23 Q27 Q31 Q35">
      <formula1>kind_of_load4</formula1>
    </dataValidation>
    <dataValidation type="list" allowBlank="1" showInputMessage="1" showErrorMessage="1" errorTitle="Ошибка" error="Выберите значение из списка" prompt="Выберите значение из списка" sqref="U27 U31 U35">
      <formula1>kind_of_nets</formula1>
    </dataValidation>
    <dataValidation type="list" allowBlank="1" showInputMessage="1" showErrorMessage="1" errorTitle="Ошибка" error="Выберите значение из списка" prompt="Выберите значение из списка" sqref="Y27 Y31 Y35">
      <formula1>kind_of_diameters</formula1>
    </dataValidation>
    <dataValidation type="list" allowBlank="1" showInputMessage="1" showErrorMessage="1" errorTitle="Ошибка" error="Выберите значение из списка" prompt="Выберите значение из списка" sqref="Q39">
      <formula1>kind_of_load4</formula1>
    </dataValidation>
    <dataValidation type="list" allowBlank="1" showInputMessage="1" showErrorMessage="1" errorTitle="Ошибка" error="Выберите значение из списка" prompt="Выберите значение из списка" sqref="U39">
      <formula1>kind_of_nets</formula1>
    </dataValidation>
    <dataValidation type="list" allowBlank="1" showInputMessage="1" showErrorMessage="1" errorTitle="Ошибка" error="Выберите значение из списка" prompt="Выберите значение из списка" sqref="Y39">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46" t="str">
        <f>"Код шаблона: " &amp; GetCode()</f>
        <v>Код шаблона: FAS.JKH.OPEN.INFO.PRICE.WARM</v>
      </c>
      <c r="C2" s="1146"/>
      <c r="D2" s="1146"/>
      <c r="E2" s="1146"/>
      <c r="F2" s="1146"/>
      <c r="G2" s="1146"/>
      <c r="Q2" s="229"/>
      <c r="R2" s="229"/>
      <c r="S2" s="229"/>
      <c r="T2" s="229"/>
      <c r="U2" s="229"/>
      <c r="V2" s="229"/>
      <c r="W2" s="229"/>
    </row>
    <row r="3" spans="1:27" ht="18" customHeight="1">
      <c r="B3" s="1147" t="str">
        <f>"Версия " &amp; Getversion()</f>
        <v>Версия 1.0.2</v>
      </c>
      <c r="C3" s="1147"/>
      <c r="H3" s="43"/>
      <c r="I3" s="43"/>
      <c r="J3" s="43"/>
      <c r="K3" s="43"/>
      <c r="L3" s="43"/>
      <c r="M3" s="43"/>
      <c r="N3" s="43"/>
      <c r="O3" s="43"/>
      <c r="P3" s="43"/>
      <c r="Q3" s="229"/>
      <c r="R3" s="229"/>
      <c r="S3" s="229"/>
      <c r="T3" s="229"/>
      <c r="U3" s="229"/>
      <c r="V3" s="229"/>
      <c r="W3" s="259"/>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50" t="s">
        <v>767</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8" t="s">
        <v>588</v>
      </c>
      <c r="F7" s="1148"/>
      <c r="G7" s="1148"/>
      <c r="H7" s="1148"/>
      <c r="I7" s="1148"/>
      <c r="J7" s="1148"/>
      <c r="K7" s="1148"/>
      <c r="L7" s="1148"/>
      <c r="M7" s="1148"/>
      <c r="N7" s="1148"/>
      <c r="O7" s="1148"/>
      <c r="P7" s="1148"/>
      <c r="Q7" s="1148"/>
      <c r="R7" s="1148"/>
      <c r="S7" s="1148"/>
      <c r="T7" s="1148"/>
      <c r="U7" s="1148"/>
      <c r="V7" s="1148"/>
      <c r="W7" s="1148"/>
      <c r="X7" s="1148"/>
      <c r="Y7" s="59"/>
    </row>
    <row r="8" spans="1:27" ht="15" customHeight="1">
      <c r="A8" s="43"/>
      <c r="B8" s="78"/>
      <c r="C8" s="77"/>
      <c r="D8" s="60"/>
      <c r="E8" s="1148"/>
      <c r="F8" s="1148"/>
      <c r="G8" s="1148"/>
      <c r="H8" s="1148"/>
      <c r="I8" s="1148"/>
      <c r="J8" s="1148"/>
      <c r="K8" s="1148"/>
      <c r="L8" s="1148"/>
      <c r="M8" s="1148"/>
      <c r="N8" s="1148"/>
      <c r="O8" s="1148"/>
      <c r="P8" s="1148"/>
      <c r="Q8" s="1148"/>
      <c r="R8" s="1148"/>
      <c r="S8" s="1148"/>
      <c r="T8" s="1148"/>
      <c r="U8" s="1148"/>
      <c r="V8" s="1148"/>
      <c r="W8" s="1148"/>
      <c r="X8" s="1148"/>
      <c r="Y8" s="59"/>
    </row>
    <row r="9" spans="1:27" ht="15" customHeight="1">
      <c r="A9" s="43"/>
      <c r="B9" s="78"/>
      <c r="C9" s="77"/>
      <c r="D9" s="60"/>
      <c r="E9" s="1148"/>
      <c r="F9" s="1148"/>
      <c r="G9" s="1148"/>
      <c r="H9" s="1148"/>
      <c r="I9" s="1148"/>
      <c r="J9" s="1148"/>
      <c r="K9" s="1148"/>
      <c r="L9" s="1148"/>
      <c r="M9" s="1148"/>
      <c r="N9" s="1148"/>
      <c r="O9" s="1148"/>
      <c r="P9" s="1148"/>
      <c r="Q9" s="1148"/>
      <c r="R9" s="1148"/>
      <c r="S9" s="1148"/>
      <c r="T9" s="1148"/>
      <c r="U9" s="1148"/>
      <c r="V9" s="1148"/>
      <c r="W9" s="1148"/>
      <c r="X9" s="1148"/>
      <c r="Y9" s="59"/>
    </row>
    <row r="10" spans="1:27" ht="10.5" customHeight="1">
      <c r="A10" s="43"/>
      <c r="B10" s="78"/>
      <c r="C10" s="77"/>
      <c r="D10" s="60"/>
      <c r="E10" s="1148"/>
      <c r="F10" s="1148"/>
      <c r="G10" s="1148"/>
      <c r="H10" s="1148"/>
      <c r="I10" s="1148"/>
      <c r="J10" s="1148"/>
      <c r="K10" s="1148"/>
      <c r="L10" s="1148"/>
      <c r="M10" s="1148"/>
      <c r="N10" s="1148"/>
      <c r="O10" s="1148"/>
      <c r="P10" s="1148"/>
      <c r="Q10" s="1148"/>
      <c r="R10" s="1148"/>
      <c r="S10" s="1148"/>
      <c r="T10" s="1148"/>
      <c r="U10" s="1148"/>
      <c r="V10" s="1148"/>
      <c r="W10" s="1148"/>
      <c r="X10" s="1148"/>
      <c r="Y10" s="59"/>
    </row>
    <row r="11" spans="1:27" ht="27" customHeight="1">
      <c r="A11" s="43"/>
      <c r="B11" s="78"/>
      <c r="C11" s="77"/>
      <c r="D11" s="60"/>
      <c r="E11" s="1148"/>
      <c r="F11" s="1148"/>
      <c r="G11" s="1148"/>
      <c r="H11" s="1148"/>
      <c r="I11" s="1148"/>
      <c r="J11" s="1148"/>
      <c r="K11" s="1148"/>
      <c r="L11" s="1148"/>
      <c r="M11" s="1148"/>
      <c r="N11" s="1148"/>
      <c r="O11" s="1148"/>
      <c r="P11" s="1148"/>
      <c r="Q11" s="1148"/>
      <c r="R11" s="1148"/>
      <c r="S11" s="1148"/>
      <c r="T11" s="1148"/>
      <c r="U11" s="1148"/>
      <c r="V11" s="1148"/>
      <c r="W11" s="1148"/>
      <c r="X11" s="1148"/>
      <c r="Y11" s="59"/>
    </row>
    <row r="12" spans="1:27" ht="12" customHeight="1">
      <c r="A12" s="43"/>
      <c r="B12" s="78"/>
      <c r="C12" s="77"/>
      <c r="D12" s="60"/>
      <c r="E12" s="1148"/>
      <c r="F12" s="1148"/>
      <c r="G12" s="1148"/>
      <c r="H12" s="1148"/>
      <c r="I12" s="1148"/>
      <c r="J12" s="1148"/>
      <c r="K12" s="1148"/>
      <c r="L12" s="1148"/>
      <c r="M12" s="1148"/>
      <c r="N12" s="1148"/>
      <c r="O12" s="1148"/>
      <c r="P12" s="1148"/>
      <c r="Q12" s="1148"/>
      <c r="R12" s="1148"/>
      <c r="S12" s="1148"/>
      <c r="T12" s="1148"/>
      <c r="U12" s="1148"/>
      <c r="V12" s="1148"/>
      <c r="W12" s="1148"/>
      <c r="X12" s="1148"/>
      <c r="Y12" s="59"/>
    </row>
    <row r="13" spans="1:27" ht="38.25" customHeight="1">
      <c r="A13" s="43"/>
      <c r="B13" s="78"/>
      <c r="C13" s="77"/>
      <c r="D13" s="60"/>
      <c r="E13" s="1148"/>
      <c r="F13" s="1148"/>
      <c r="G13" s="1148"/>
      <c r="H13" s="1148"/>
      <c r="I13" s="1148"/>
      <c r="J13" s="1148"/>
      <c r="K13" s="1148"/>
      <c r="L13" s="1148"/>
      <c r="M13" s="1148"/>
      <c r="N13" s="1148"/>
      <c r="O13" s="1148"/>
      <c r="P13" s="1148"/>
      <c r="Q13" s="1148"/>
      <c r="R13" s="1148"/>
      <c r="S13" s="1148"/>
      <c r="T13" s="1148"/>
      <c r="U13" s="1148"/>
      <c r="V13" s="1148"/>
      <c r="W13" s="1148"/>
      <c r="X13" s="1148"/>
      <c r="Y13" s="73"/>
    </row>
    <row r="14" spans="1:27" ht="15" customHeight="1">
      <c r="A14" s="43"/>
      <c r="B14" s="78"/>
      <c r="C14" s="77"/>
      <c r="D14" s="60"/>
      <c r="E14" s="1148"/>
      <c r="F14" s="1148"/>
      <c r="G14" s="1148"/>
      <c r="H14" s="1148"/>
      <c r="I14" s="1148"/>
      <c r="J14" s="1148"/>
      <c r="K14" s="1148"/>
      <c r="L14" s="1148"/>
      <c r="M14" s="1148"/>
      <c r="N14" s="1148"/>
      <c r="O14" s="1148"/>
      <c r="P14" s="1148"/>
      <c r="Q14" s="1148"/>
      <c r="R14" s="1148"/>
      <c r="S14" s="1148"/>
      <c r="T14" s="1148"/>
      <c r="U14" s="1148"/>
      <c r="V14" s="1148"/>
      <c r="W14" s="1148"/>
      <c r="X14" s="1148"/>
      <c r="Y14" s="59"/>
    </row>
    <row r="15" spans="1:27" ht="15">
      <c r="A15" s="43"/>
      <c r="B15" s="78"/>
      <c r="C15" s="77"/>
      <c r="D15" s="60"/>
      <c r="E15" s="1148"/>
      <c r="F15" s="1148"/>
      <c r="G15" s="1148"/>
      <c r="H15" s="1148"/>
      <c r="I15" s="1148"/>
      <c r="J15" s="1148"/>
      <c r="K15" s="1148"/>
      <c r="L15" s="1148"/>
      <c r="M15" s="1148"/>
      <c r="N15" s="1148"/>
      <c r="O15" s="1148"/>
      <c r="P15" s="1148"/>
      <c r="Q15" s="1148"/>
      <c r="R15" s="1148"/>
      <c r="S15" s="1148"/>
      <c r="T15" s="1148"/>
      <c r="U15" s="1148"/>
      <c r="V15" s="1148"/>
      <c r="W15" s="1148"/>
      <c r="X15" s="1148"/>
      <c r="Y15" s="59"/>
    </row>
    <row r="16" spans="1:27" ht="15">
      <c r="A16" s="43"/>
      <c r="B16" s="78"/>
      <c r="C16" s="77"/>
      <c r="D16" s="60"/>
      <c r="E16" s="1148"/>
      <c r="F16" s="1148"/>
      <c r="G16" s="1148"/>
      <c r="H16" s="1148"/>
      <c r="I16" s="1148"/>
      <c r="J16" s="1148"/>
      <c r="K16" s="1148"/>
      <c r="L16" s="1148"/>
      <c r="M16" s="1148"/>
      <c r="N16" s="1148"/>
      <c r="O16" s="1148"/>
      <c r="P16" s="1148"/>
      <c r="Q16" s="1148"/>
      <c r="R16" s="1148"/>
      <c r="S16" s="1148"/>
      <c r="T16" s="1148"/>
      <c r="U16" s="1148"/>
      <c r="V16" s="1148"/>
      <c r="W16" s="1148"/>
      <c r="X16" s="1148"/>
      <c r="Y16" s="59"/>
    </row>
    <row r="17" spans="1:25" ht="15" customHeight="1">
      <c r="A17" s="43"/>
      <c r="B17" s="78"/>
      <c r="C17" s="77"/>
      <c r="D17" s="60"/>
      <c r="E17" s="1148"/>
      <c r="F17" s="1148"/>
      <c r="G17" s="1148"/>
      <c r="H17" s="1148"/>
      <c r="I17" s="1148"/>
      <c r="J17" s="1148"/>
      <c r="K17" s="1148"/>
      <c r="L17" s="1148"/>
      <c r="M17" s="1148"/>
      <c r="N17" s="1148"/>
      <c r="O17" s="1148"/>
      <c r="P17" s="1148"/>
      <c r="Q17" s="1148"/>
      <c r="R17" s="1148"/>
      <c r="S17" s="1148"/>
      <c r="T17" s="1148"/>
      <c r="U17" s="1148"/>
      <c r="V17" s="1148"/>
      <c r="W17" s="1148"/>
      <c r="X17" s="1148"/>
      <c r="Y17" s="59"/>
    </row>
    <row r="18" spans="1:25" ht="15">
      <c r="A18" s="43"/>
      <c r="B18" s="78"/>
      <c r="C18" s="77"/>
      <c r="D18" s="60"/>
      <c r="E18" s="1148"/>
      <c r="F18" s="1148"/>
      <c r="G18" s="1148"/>
      <c r="H18" s="1148"/>
      <c r="I18" s="1148"/>
      <c r="J18" s="1148"/>
      <c r="K18" s="1148"/>
      <c r="L18" s="1148"/>
      <c r="M18" s="1148"/>
      <c r="N18" s="1148"/>
      <c r="O18" s="1148"/>
      <c r="P18" s="1148"/>
      <c r="Q18" s="1148"/>
      <c r="R18" s="1148"/>
      <c r="S18" s="1148"/>
      <c r="T18" s="1148"/>
      <c r="U18" s="1148"/>
      <c r="V18" s="1148"/>
      <c r="W18" s="1148"/>
      <c r="X18" s="1148"/>
      <c r="Y18" s="59"/>
    </row>
    <row r="19" spans="1:25" ht="59.25" customHeight="1">
      <c r="A19" s="43"/>
      <c r="B19" s="78"/>
      <c r="C19" s="77"/>
      <c r="D19" s="66"/>
      <c r="E19" s="1148"/>
      <c r="F19" s="1148"/>
      <c r="G19" s="1148"/>
      <c r="H19" s="1148"/>
      <c r="I19" s="1148"/>
      <c r="J19" s="1148"/>
      <c r="K19" s="1148"/>
      <c r="L19" s="1148"/>
      <c r="M19" s="1148"/>
      <c r="N19" s="1148"/>
      <c r="O19" s="1148"/>
      <c r="P19" s="1148"/>
      <c r="Q19" s="1148"/>
      <c r="R19" s="1148"/>
      <c r="S19" s="1148"/>
      <c r="T19" s="1148"/>
      <c r="U19" s="1148"/>
      <c r="V19" s="1148"/>
      <c r="W19" s="1148"/>
      <c r="X19" s="114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53" t="s">
        <v>253</v>
      </c>
      <c r="G21" s="1154"/>
      <c r="H21" s="1154"/>
      <c r="I21" s="1154"/>
      <c r="J21" s="1154"/>
      <c r="K21" s="1154"/>
      <c r="L21" s="1154"/>
      <c r="M21" s="1154"/>
      <c r="N21" s="60"/>
      <c r="O21" s="71" t="s">
        <v>236</v>
      </c>
      <c r="P21" s="1155" t="s">
        <v>237</v>
      </c>
      <c r="Q21" s="1156"/>
      <c r="R21" s="1156"/>
      <c r="S21" s="1156"/>
      <c r="T21" s="1156"/>
      <c r="U21" s="1156"/>
      <c r="V21" s="1156"/>
      <c r="W21" s="1156"/>
      <c r="X21" s="1156"/>
      <c r="Y21" s="59"/>
    </row>
    <row r="22" spans="1:25" ht="14.25" hidden="1" customHeight="1">
      <c r="A22" s="43"/>
      <c r="B22" s="78"/>
      <c r="C22" s="77"/>
      <c r="D22" s="61"/>
      <c r="E22" s="94" t="s">
        <v>236</v>
      </c>
      <c r="F22" s="1153" t="s">
        <v>239</v>
      </c>
      <c r="G22" s="1154"/>
      <c r="H22" s="1154"/>
      <c r="I22" s="1154"/>
      <c r="J22" s="1154"/>
      <c r="K22" s="1154"/>
      <c r="L22" s="1154"/>
      <c r="M22" s="1154"/>
      <c r="N22" s="60"/>
      <c r="O22" s="74" t="s">
        <v>236</v>
      </c>
      <c r="P22" s="1155" t="s">
        <v>586</v>
      </c>
      <c r="Q22" s="1156"/>
      <c r="R22" s="1156"/>
      <c r="S22" s="1156"/>
      <c r="T22" s="1156"/>
      <c r="U22" s="1156"/>
      <c r="V22" s="1156"/>
      <c r="W22" s="1156"/>
      <c r="X22" s="1156"/>
      <c r="Y22" s="59"/>
    </row>
    <row r="23" spans="1:25" ht="27" hidden="1" customHeight="1">
      <c r="A23" s="43"/>
      <c r="B23" s="78"/>
      <c r="C23" s="77"/>
      <c r="D23" s="61"/>
      <c r="E23" s="60"/>
      <c r="F23" s="60"/>
      <c r="G23" s="60"/>
      <c r="H23" s="60"/>
      <c r="I23" s="60"/>
      <c r="J23" s="60"/>
      <c r="K23" s="60"/>
      <c r="L23" s="60"/>
      <c r="M23" s="60"/>
      <c r="N23" s="60"/>
      <c r="O23" s="60"/>
      <c r="P23" s="1149"/>
      <c r="Q23" s="1149"/>
      <c r="R23" s="1149"/>
      <c r="S23" s="1149"/>
      <c r="T23" s="1149"/>
      <c r="U23" s="1149"/>
      <c r="V23" s="1149"/>
      <c r="W23" s="114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52" t="s">
        <v>393</v>
      </c>
      <c r="F35" s="1152"/>
      <c r="G35" s="1152"/>
      <c r="H35" s="1152"/>
      <c r="I35" s="1152"/>
      <c r="J35" s="1152"/>
      <c r="K35" s="1152"/>
      <c r="L35" s="1152"/>
      <c r="M35" s="1152"/>
      <c r="N35" s="1152"/>
      <c r="O35" s="1152"/>
      <c r="P35" s="1152"/>
      <c r="Q35" s="1152"/>
      <c r="R35" s="1152"/>
      <c r="S35" s="1152"/>
      <c r="T35" s="1152"/>
      <c r="U35" s="1152"/>
      <c r="V35" s="1152"/>
      <c r="W35" s="1152"/>
      <c r="X35" s="1152"/>
      <c r="Y35" s="59"/>
    </row>
    <row r="36" spans="1:25" ht="38.25" hidden="1" customHeight="1">
      <c r="A36" s="43"/>
      <c r="B36" s="78"/>
      <c r="C36" s="77"/>
      <c r="D36" s="61"/>
      <c r="E36" s="1152"/>
      <c r="F36" s="1152"/>
      <c r="G36" s="1152"/>
      <c r="H36" s="1152"/>
      <c r="I36" s="1152"/>
      <c r="J36" s="1152"/>
      <c r="K36" s="1152"/>
      <c r="L36" s="1152"/>
      <c r="M36" s="1152"/>
      <c r="N36" s="1152"/>
      <c r="O36" s="1152"/>
      <c r="P36" s="1152"/>
      <c r="Q36" s="1152"/>
      <c r="R36" s="1152"/>
      <c r="S36" s="1152"/>
      <c r="T36" s="1152"/>
      <c r="U36" s="1152"/>
      <c r="V36" s="1152"/>
      <c r="W36" s="1152"/>
      <c r="X36" s="1152"/>
      <c r="Y36" s="59"/>
    </row>
    <row r="37" spans="1:25" ht="9.75" hidden="1" customHeight="1">
      <c r="A37" s="43"/>
      <c r="B37" s="78"/>
      <c r="C37" s="77"/>
      <c r="D37" s="61"/>
      <c r="E37" s="1152"/>
      <c r="F37" s="1152"/>
      <c r="G37" s="1152"/>
      <c r="H37" s="1152"/>
      <c r="I37" s="1152"/>
      <c r="J37" s="1152"/>
      <c r="K37" s="1152"/>
      <c r="L37" s="1152"/>
      <c r="M37" s="1152"/>
      <c r="N37" s="1152"/>
      <c r="O37" s="1152"/>
      <c r="P37" s="1152"/>
      <c r="Q37" s="1152"/>
      <c r="R37" s="1152"/>
      <c r="S37" s="1152"/>
      <c r="T37" s="1152"/>
      <c r="U37" s="1152"/>
      <c r="V37" s="1152"/>
      <c r="W37" s="1152"/>
      <c r="X37" s="1152"/>
      <c r="Y37" s="59"/>
    </row>
    <row r="38" spans="1:25" ht="51" hidden="1" customHeight="1">
      <c r="A38" s="43"/>
      <c r="B38" s="78"/>
      <c r="C38" s="77"/>
      <c r="D38" s="61"/>
      <c r="E38" s="1152"/>
      <c r="F38" s="1152"/>
      <c r="G38" s="1152"/>
      <c r="H38" s="1152"/>
      <c r="I38" s="1152"/>
      <c r="J38" s="1152"/>
      <c r="K38" s="1152"/>
      <c r="L38" s="1152"/>
      <c r="M38" s="1152"/>
      <c r="N38" s="1152"/>
      <c r="O38" s="1152"/>
      <c r="P38" s="1152"/>
      <c r="Q38" s="1152"/>
      <c r="R38" s="1152"/>
      <c r="S38" s="1152"/>
      <c r="T38" s="1152"/>
      <c r="U38" s="1152"/>
      <c r="V38" s="1152"/>
      <c r="W38" s="1152"/>
      <c r="X38" s="1152"/>
      <c r="Y38" s="59"/>
    </row>
    <row r="39" spans="1:25" ht="15" hidden="1" customHeight="1">
      <c r="A39" s="43"/>
      <c r="B39" s="78"/>
      <c r="C39" s="77"/>
      <c r="D39" s="61"/>
      <c r="E39" s="1152"/>
      <c r="F39" s="1152"/>
      <c r="G39" s="1152"/>
      <c r="H39" s="1152"/>
      <c r="I39" s="1152"/>
      <c r="J39" s="1152"/>
      <c r="K39" s="1152"/>
      <c r="L39" s="1152"/>
      <c r="M39" s="1152"/>
      <c r="N39" s="1152"/>
      <c r="O39" s="1152"/>
      <c r="P39" s="1152"/>
      <c r="Q39" s="1152"/>
      <c r="R39" s="1152"/>
      <c r="S39" s="1152"/>
      <c r="T39" s="1152"/>
      <c r="U39" s="1152"/>
      <c r="V39" s="1152"/>
      <c r="W39" s="1152"/>
      <c r="X39" s="1152"/>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52"/>
      <c r="F41" s="1152"/>
      <c r="G41" s="1152"/>
      <c r="H41" s="1152"/>
      <c r="I41" s="1152"/>
      <c r="J41" s="1152"/>
      <c r="K41" s="1152"/>
      <c r="L41" s="1152"/>
      <c r="M41" s="1152"/>
      <c r="N41" s="1152"/>
      <c r="O41" s="1152"/>
      <c r="P41" s="1152"/>
      <c r="Q41" s="1152"/>
      <c r="R41" s="1152"/>
      <c r="S41" s="1152"/>
      <c r="T41" s="1152"/>
      <c r="U41" s="1152"/>
      <c r="V41" s="1152"/>
      <c r="W41" s="1152"/>
      <c r="X41" s="1152"/>
      <c r="Y41" s="59"/>
    </row>
    <row r="42" spans="1:25" ht="15" hidden="1">
      <c r="A42" s="43"/>
      <c r="B42" s="78"/>
      <c r="C42" s="77"/>
      <c r="D42" s="61"/>
      <c r="E42" s="1152"/>
      <c r="F42" s="1152"/>
      <c r="G42" s="1152"/>
      <c r="H42" s="1152"/>
      <c r="I42" s="1152"/>
      <c r="J42" s="1152"/>
      <c r="K42" s="1152"/>
      <c r="L42" s="1152"/>
      <c r="M42" s="1152"/>
      <c r="N42" s="1152"/>
      <c r="O42" s="1152"/>
      <c r="P42" s="1152"/>
      <c r="Q42" s="1152"/>
      <c r="R42" s="1152"/>
      <c r="S42" s="1152"/>
      <c r="T42" s="1152"/>
      <c r="U42" s="1152"/>
      <c r="V42" s="1152"/>
      <c r="W42" s="1152"/>
      <c r="X42" s="1152"/>
      <c r="Y42" s="59"/>
    </row>
    <row r="43" spans="1:25" ht="15" hidden="1">
      <c r="A43" s="43"/>
      <c r="B43" s="78"/>
      <c r="C43" s="77"/>
      <c r="D43" s="61"/>
      <c r="E43" s="1152"/>
      <c r="F43" s="1152"/>
      <c r="G43" s="1152"/>
      <c r="H43" s="1152"/>
      <c r="I43" s="1152"/>
      <c r="J43" s="1152"/>
      <c r="K43" s="1152"/>
      <c r="L43" s="1152"/>
      <c r="M43" s="1152"/>
      <c r="N43" s="1152"/>
      <c r="O43" s="1152"/>
      <c r="P43" s="1152"/>
      <c r="Q43" s="1152"/>
      <c r="R43" s="1152"/>
      <c r="S43" s="1152"/>
      <c r="T43" s="1152"/>
      <c r="U43" s="1152"/>
      <c r="V43" s="1152"/>
      <c r="W43" s="1152"/>
      <c r="X43" s="1152"/>
      <c r="Y43" s="59"/>
    </row>
    <row r="44" spans="1:25" ht="33.75" hidden="1" customHeight="1">
      <c r="A44" s="43"/>
      <c r="B44" s="78"/>
      <c r="C44" s="77"/>
      <c r="D44" s="66"/>
      <c r="E44" s="1152"/>
      <c r="F44" s="1152"/>
      <c r="G44" s="1152"/>
      <c r="H44" s="1152"/>
      <c r="I44" s="1152"/>
      <c r="J44" s="1152"/>
      <c r="K44" s="1152"/>
      <c r="L44" s="1152"/>
      <c r="M44" s="1152"/>
      <c r="N44" s="1152"/>
      <c r="O44" s="1152"/>
      <c r="P44" s="1152"/>
      <c r="Q44" s="1152"/>
      <c r="R44" s="1152"/>
      <c r="S44" s="1152"/>
      <c r="T44" s="1152"/>
      <c r="U44" s="1152"/>
      <c r="V44" s="1152"/>
      <c r="W44" s="1152"/>
      <c r="X44" s="1152"/>
      <c r="Y44" s="59"/>
    </row>
    <row r="45" spans="1:25" ht="15" hidden="1">
      <c r="A45" s="43"/>
      <c r="B45" s="78"/>
      <c r="C45" s="77"/>
      <c r="D45" s="66"/>
      <c r="E45" s="1152"/>
      <c r="F45" s="1152"/>
      <c r="G45" s="1152"/>
      <c r="H45" s="1152"/>
      <c r="I45" s="1152"/>
      <c r="J45" s="1152"/>
      <c r="K45" s="1152"/>
      <c r="L45" s="1152"/>
      <c r="M45" s="1152"/>
      <c r="N45" s="1152"/>
      <c r="O45" s="1152"/>
      <c r="P45" s="1152"/>
      <c r="Q45" s="1152"/>
      <c r="R45" s="1152"/>
      <c r="S45" s="1152"/>
      <c r="T45" s="1152"/>
      <c r="U45" s="1152"/>
      <c r="V45" s="1152"/>
      <c r="W45" s="1152"/>
      <c r="X45" s="1152"/>
      <c r="Y45" s="59"/>
    </row>
    <row r="46" spans="1:25" ht="24" hidden="1" customHeight="1">
      <c r="A46" s="43"/>
      <c r="B46" s="78"/>
      <c r="C46" s="77"/>
      <c r="D46" s="61"/>
      <c r="E46" s="1140" t="s">
        <v>235</v>
      </c>
      <c r="F46" s="1140"/>
      <c r="G46" s="1140"/>
      <c r="H46" s="1140"/>
      <c r="I46" s="1140"/>
      <c r="J46" s="1140"/>
      <c r="K46" s="1140"/>
      <c r="L46" s="1140"/>
      <c r="M46" s="1140"/>
      <c r="N46" s="1140"/>
      <c r="O46" s="1140"/>
      <c r="P46" s="1140"/>
      <c r="Q46" s="1140"/>
      <c r="R46" s="1140"/>
      <c r="S46" s="1140"/>
      <c r="T46" s="1140"/>
      <c r="U46" s="1140"/>
      <c r="V46" s="1140"/>
      <c r="W46" s="1140"/>
      <c r="X46" s="1140"/>
      <c r="Y46" s="59"/>
    </row>
    <row r="47" spans="1:25" ht="37.5" hidden="1" customHeight="1">
      <c r="A47" s="43"/>
      <c r="B47" s="78"/>
      <c r="C47" s="77"/>
      <c r="D47" s="61"/>
      <c r="E47" s="1140"/>
      <c r="F47" s="1140"/>
      <c r="G47" s="1140"/>
      <c r="H47" s="1140"/>
      <c r="I47" s="1140"/>
      <c r="J47" s="1140"/>
      <c r="K47" s="1140"/>
      <c r="L47" s="1140"/>
      <c r="M47" s="1140"/>
      <c r="N47" s="1140"/>
      <c r="O47" s="1140"/>
      <c r="P47" s="1140"/>
      <c r="Q47" s="1140"/>
      <c r="R47" s="1140"/>
      <c r="S47" s="1140"/>
      <c r="T47" s="1140"/>
      <c r="U47" s="1140"/>
      <c r="V47" s="1140"/>
      <c r="W47" s="1140"/>
      <c r="X47" s="1140"/>
      <c r="Y47" s="59"/>
    </row>
    <row r="48" spans="1:25" ht="24" hidden="1" customHeight="1">
      <c r="A48" s="43"/>
      <c r="B48" s="78"/>
      <c r="C48" s="77"/>
      <c r="D48" s="61"/>
      <c r="E48" s="1140"/>
      <c r="F48" s="1140"/>
      <c r="G48" s="1140"/>
      <c r="H48" s="1140"/>
      <c r="I48" s="1140"/>
      <c r="J48" s="1140"/>
      <c r="K48" s="1140"/>
      <c r="L48" s="1140"/>
      <c r="M48" s="1140"/>
      <c r="N48" s="1140"/>
      <c r="O48" s="1140"/>
      <c r="P48" s="1140"/>
      <c r="Q48" s="1140"/>
      <c r="R48" s="1140"/>
      <c r="S48" s="1140"/>
      <c r="T48" s="1140"/>
      <c r="U48" s="1140"/>
      <c r="V48" s="1140"/>
      <c r="W48" s="1140"/>
      <c r="X48" s="1140"/>
      <c r="Y48" s="59"/>
    </row>
    <row r="49" spans="1:25" ht="51" hidden="1" customHeight="1">
      <c r="A49" s="43"/>
      <c r="B49" s="78"/>
      <c r="C49" s="77"/>
      <c r="D49" s="61"/>
      <c r="E49" s="1140"/>
      <c r="F49" s="1140"/>
      <c r="G49" s="1140"/>
      <c r="H49" s="1140"/>
      <c r="I49" s="1140"/>
      <c r="J49" s="1140"/>
      <c r="K49" s="1140"/>
      <c r="L49" s="1140"/>
      <c r="M49" s="1140"/>
      <c r="N49" s="1140"/>
      <c r="O49" s="1140"/>
      <c r="P49" s="1140"/>
      <c r="Q49" s="1140"/>
      <c r="R49" s="1140"/>
      <c r="S49" s="1140"/>
      <c r="T49" s="1140"/>
      <c r="U49" s="1140"/>
      <c r="V49" s="1140"/>
      <c r="W49" s="1140"/>
      <c r="X49" s="1140"/>
      <c r="Y49" s="59"/>
    </row>
    <row r="50" spans="1:25" ht="15" hidden="1">
      <c r="A50" s="43"/>
      <c r="B50" s="78"/>
      <c r="C50" s="77"/>
      <c r="D50" s="61"/>
      <c r="E50" s="1140"/>
      <c r="F50" s="1140"/>
      <c r="G50" s="1140"/>
      <c r="H50" s="1140"/>
      <c r="I50" s="1140"/>
      <c r="J50" s="1140"/>
      <c r="K50" s="1140"/>
      <c r="L50" s="1140"/>
      <c r="M50" s="1140"/>
      <c r="N50" s="1140"/>
      <c r="O50" s="1140"/>
      <c r="P50" s="1140"/>
      <c r="Q50" s="1140"/>
      <c r="R50" s="1140"/>
      <c r="S50" s="1140"/>
      <c r="T50" s="1140"/>
      <c r="U50" s="1140"/>
      <c r="V50" s="1140"/>
      <c r="W50" s="1140"/>
      <c r="X50" s="1140"/>
      <c r="Y50" s="59"/>
    </row>
    <row r="51" spans="1:25" ht="15" hidden="1">
      <c r="A51" s="43"/>
      <c r="B51" s="78"/>
      <c r="C51" s="77"/>
      <c r="D51" s="61"/>
      <c r="E51" s="1140"/>
      <c r="F51" s="1140"/>
      <c r="G51" s="1140"/>
      <c r="H51" s="1140"/>
      <c r="I51" s="1140"/>
      <c r="J51" s="1140"/>
      <c r="K51" s="1140"/>
      <c r="L51" s="1140"/>
      <c r="M51" s="1140"/>
      <c r="N51" s="1140"/>
      <c r="O51" s="1140"/>
      <c r="P51" s="1140"/>
      <c r="Q51" s="1140"/>
      <c r="R51" s="1140"/>
      <c r="S51" s="1140"/>
      <c r="T51" s="1140"/>
      <c r="U51" s="1140"/>
      <c r="V51" s="1140"/>
      <c r="W51" s="1140"/>
      <c r="X51" s="1140"/>
      <c r="Y51" s="59"/>
    </row>
    <row r="52" spans="1:25" ht="15" hidden="1">
      <c r="A52" s="43"/>
      <c r="B52" s="78"/>
      <c r="C52" s="77"/>
      <c r="D52" s="61"/>
      <c r="E52" s="1140"/>
      <c r="F52" s="1140"/>
      <c r="G52" s="1140"/>
      <c r="H52" s="1140"/>
      <c r="I52" s="1140"/>
      <c r="J52" s="1140"/>
      <c r="K52" s="1140"/>
      <c r="L52" s="1140"/>
      <c r="M52" s="1140"/>
      <c r="N52" s="1140"/>
      <c r="O52" s="1140"/>
      <c r="P52" s="1140"/>
      <c r="Q52" s="1140"/>
      <c r="R52" s="1140"/>
      <c r="S52" s="1140"/>
      <c r="T52" s="1140"/>
      <c r="U52" s="1140"/>
      <c r="V52" s="1140"/>
      <c r="W52" s="1140"/>
      <c r="X52" s="1140"/>
      <c r="Y52" s="59"/>
    </row>
    <row r="53" spans="1:25" ht="15" hidden="1">
      <c r="A53" s="43"/>
      <c r="B53" s="78"/>
      <c r="C53" s="77"/>
      <c r="D53" s="61"/>
      <c r="E53" s="1140"/>
      <c r="F53" s="1140"/>
      <c r="G53" s="1140"/>
      <c r="H53" s="1140"/>
      <c r="I53" s="1140"/>
      <c r="J53" s="1140"/>
      <c r="K53" s="1140"/>
      <c r="L53" s="1140"/>
      <c r="M53" s="1140"/>
      <c r="N53" s="1140"/>
      <c r="O53" s="1140"/>
      <c r="P53" s="1140"/>
      <c r="Q53" s="1140"/>
      <c r="R53" s="1140"/>
      <c r="S53" s="1140"/>
      <c r="T53" s="1140"/>
      <c r="U53" s="1140"/>
      <c r="V53" s="1140"/>
      <c r="W53" s="1140"/>
      <c r="X53" s="1140"/>
      <c r="Y53" s="59"/>
    </row>
    <row r="54" spans="1:25" ht="15" hidden="1">
      <c r="A54" s="43"/>
      <c r="B54" s="78"/>
      <c r="C54" s="77"/>
      <c r="D54" s="61"/>
      <c r="E54" s="1140"/>
      <c r="F54" s="1140"/>
      <c r="G54" s="1140"/>
      <c r="H54" s="1140"/>
      <c r="I54" s="1140"/>
      <c r="J54" s="1140"/>
      <c r="K54" s="1140"/>
      <c r="L54" s="1140"/>
      <c r="M54" s="1140"/>
      <c r="N54" s="1140"/>
      <c r="O54" s="1140"/>
      <c r="P54" s="1140"/>
      <c r="Q54" s="1140"/>
      <c r="R54" s="1140"/>
      <c r="S54" s="1140"/>
      <c r="T54" s="1140"/>
      <c r="U54" s="1140"/>
      <c r="V54" s="1140"/>
      <c r="W54" s="1140"/>
      <c r="X54" s="1140"/>
      <c r="Y54" s="59"/>
    </row>
    <row r="55" spans="1:25" ht="15" hidden="1">
      <c r="A55" s="43"/>
      <c r="B55" s="78"/>
      <c r="C55" s="77"/>
      <c r="D55" s="61"/>
      <c r="E55" s="1140"/>
      <c r="F55" s="1140"/>
      <c r="G55" s="1140"/>
      <c r="H55" s="1140"/>
      <c r="I55" s="1140"/>
      <c r="J55" s="1140"/>
      <c r="K55" s="1140"/>
      <c r="L55" s="1140"/>
      <c r="M55" s="1140"/>
      <c r="N55" s="1140"/>
      <c r="O55" s="1140"/>
      <c r="P55" s="1140"/>
      <c r="Q55" s="1140"/>
      <c r="R55" s="1140"/>
      <c r="S55" s="1140"/>
      <c r="T55" s="1140"/>
      <c r="U55" s="1140"/>
      <c r="V55" s="1140"/>
      <c r="W55" s="1140"/>
      <c r="X55" s="1140"/>
      <c r="Y55" s="59"/>
    </row>
    <row r="56" spans="1:25" ht="25.5" hidden="1" customHeight="1">
      <c r="A56" s="43"/>
      <c r="B56" s="78"/>
      <c r="C56" s="77"/>
      <c r="D56" s="66"/>
      <c r="E56" s="1140"/>
      <c r="F56" s="1140"/>
      <c r="G56" s="1140"/>
      <c r="H56" s="1140"/>
      <c r="I56" s="1140"/>
      <c r="J56" s="1140"/>
      <c r="K56" s="1140"/>
      <c r="L56" s="1140"/>
      <c r="M56" s="1140"/>
      <c r="N56" s="1140"/>
      <c r="O56" s="1140"/>
      <c r="P56" s="1140"/>
      <c r="Q56" s="1140"/>
      <c r="R56" s="1140"/>
      <c r="S56" s="1140"/>
      <c r="T56" s="1140"/>
      <c r="U56" s="1140"/>
      <c r="V56" s="1140"/>
      <c r="W56" s="1140"/>
      <c r="X56" s="1140"/>
      <c r="Y56" s="59"/>
    </row>
    <row r="57" spans="1:25" ht="15" hidden="1">
      <c r="A57" s="43"/>
      <c r="B57" s="78"/>
      <c r="C57" s="77"/>
      <c r="D57" s="66"/>
      <c r="E57" s="1140"/>
      <c r="F57" s="1140"/>
      <c r="G57" s="1140"/>
      <c r="H57" s="1140"/>
      <c r="I57" s="1140"/>
      <c r="J57" s="1140"/>
      <c r="K57" s="1140"/>
      <c r="L57" s="1140"/>
      <c r="M57" s="1140"/>
      <c r="N57" s="1140"/>
      <c r="O57" s="1140"/>
      <c r="P57" s="1140"/>
      <c r="Q57" s="1140"/>
      <c r="R57" s="1140"/>
      <c r="S57" s="1140"/>
      <c r="T57" s="1140"/>
      <c r="U57" s="1140"/>
      <c r="V57" s="1140"/>
      <c r="W57" s="1140"/>
      <c r="X57" s="1140"/>
      <c r="Y57" s="59"/>
    </row>
    <row r="58" spans="1:25" ht="15" hidden="1" customHeight="1">
      <c r="A58" s="43"/>
      <c r="B58" s="78"/>
      <c r="C58" s="77"/>
      <c r="D58" s="61"/>
      <c r="E58" s="1141" t="s">
        <v>394</v>
      </c>
      <c r="F58" s="1141"/>
      <c r="G58" s="1141"/>
      <c r="H58" s="1141"/>
      <c r="I58" s="1141"/>
      <c r="J58" s="1141"/>
      <c r="K58" s="1141"/>
      <c r="L58" s="1141"/>
      <c r="M58" s="1141"/>
      <c r="N58" s="1141"/>
      <c r="O58" s="1141"/>
      <c r="P58" s="1141"/>
      <c r="Q58" s="1141"/>
      <c r="R58" s="1141"/>
      <c r="S58" s="1141"/>
      <c r="T58" s="1141"/>
      <c r="U58" s="1141"/>
      <c r="V58" s="229"/>
      <c r="W58" s="229"/>
      <c r="X58" s="229"/>
      <c r="Y58" s="59"/>
    </row>
    <row r="59" spans="1:25" ht="15" hidden="1" customHeight="1">
      <c r="A59" s="43"/>
      <c r="B59" s="78"/>
      <c r="C59" s="77"/>
      <c r="D59" s="61"/>
      <c r="E59" s="1143"/>
      <c r="F59" s="1143"/>
      <c r="G59" s="1143"/>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2"/>
      <c r="F60" s="1142"/>
      <c r="G60" s="1142"/>
      <c r="H60" s="1137"/>
      <c r="I60" s="1137"/>
      <c r="J60" s="1137"/>
      <c r="K60" s="1137"/>
      <c r="L60" s="1137"/>
      <c r="M60" s="1137"/>
      <c r="N60" s="1137"/>
      <c r="O60" s="1137"/>
      <c r="P60" s="1137"/>
      <c r="Q60" s="1137"/>
      <c r="R60" s="1137"/>
      <c r="S60" s="1137"/>
      <c r="T60" s="1137"/>
      <c r="U60" s="1137"/>
      <c r="V60" s="1137"/>
      <c r="W60" s="1137"/>
      <c r="X60" s="1137"/>
      <c r="Y60" s="59"/>
    </row>
    <row r="61" spans="1:25" ht="15" hidden="1">
      <c r="A61" s="43"/>
      <c r="B61" s="78"/>
      <c r="C61" s="77"/>
      <c r="D61" s="61"/>
      <c r="E61" s="70"/>
      <c r="F61" s="68"/>
      <c r="G61" s="69"/>
      <c r="H61" s="1137"/>
      <c r="I61" s="1137"/>
      <c r="J61" s="1137"/>
      <c r="K61" s="1137"/>
      <c r="L61" s="1137"/>
      <c r="M61" s="1137"/>
      <c r="N61" s="1137"/>
      <c r="O61" s="1137"/>
      <c r="P61" s="1137"/>
      <c r="Q61" s="1137"/>
      <c r="R61" s="1137"/>
      <c r="S61" s="1137"/>
      <c r="T61" s="1137"/>
      <c r="U61" s="1137"/>
      <c r="V61" s="1137"/>
      <c r="W61" s="1137"/>
      <c r="X61" s="113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41" t="s">
        <v>395</v>
      </c>
      <c r="F70" s="1141"/>
      <c r="G70" s="1141"/>
      <c r="H70" s="1141"/>
      <c r="I70" s="1141"/>
      <c r="J70" s="1141"/>
      <c r="K70" s="1141"/>
      <c r="L70" s="1141"/>
      <c r="M70" s="1141"/>
      <c r="N70" s="1141"/>
      <c r="O70" s="1141"/>
      <c r="P70" s="1141"/>
      <c r="Q70" s="1141"/>
      <c r="R70" s="1141"/>
      <c r="S70" s="1141"/>
      <c r="T70" s="1141"/>
      <c r="U70" s="443"/>
      <c r="V70" s="443"/>
      <c r="W70" s="443"/>
      <c r="X70" s="443"/>
      <c r="Y70" s="59"/>
    </row>
    <row r="71" spans="1:25" ht="15" hidden="1">
      <c r="A71" s="43"/>
      <c r="B71" s="78"/>
      <c r="C71" s="77"/>
      <c r="D71" s="61"/>
      <c r="E71" s="1141" t="s">
        <v>585</v>
      </c>
      <c r="F71" s="1141"/>
      <c r="G71" s="1141"/>
      <c r="H71" s="1141"/>
      <c r="I71" s="1141"/>
      <c r="J71" s="1141"/>
      <c r="K71" s="1141"/>
      <c r="L71" s="1141"/>
      <c r="M71" s="1141"/>
      <c r="N71" s="1141"/>
      <c r="O71" s="1141"/>
      <c r="P71" s="1141"/>
      <c r="Q71" s="1141"/>
      <c r="R71" s="1141"/>
      <c r="S71" s="1141"/>
      <c r="T71" s="1141"/>
      <c r="U71" s="444"/>
      <c r="V71" s="444"/>
      <c r="W71" s="444"/>
      <c r="X71" s="444"/>
      <c r="Y71" s="59"/>
    </row>
    <row r="72" spans="1:25" ht="40.5" hidden="1" customHeight="1">
      <c r="A72" s="43"/>
      <c r="B72" s="78"/>
      <c r="C72" s="77"/>
      <c r="D72" s="61"/>
      <c r="E72" s="444"/>
      <c r="F72" s="444"/>
      <c r="G72" s="444"/>
      <c r="H72" s="444"/>
      <c r="I72" s="444"/>
      <c r="J72" s="444"/>
      <c r="K72" s="444"/>
      <c r="L72" s="444"/>
      <c r="M72" s="444"/>
      <c r="N72" s="444"/>
      <c r="O72" s="444"/>
      <c r="P72" s="444"/>
      <c r="Q72" s="444"/>
      <c r="R72" s="444"/>
      <c r="S72" s="444"/>
      <c r="T72" s="444"/>
      <c r="U72" s="444"/>
      <c r="V72" s="444"/>
      <c r="W72" s="444"/>
      <c r="X72" s="444"/>
      <c r="Y72" s="59"/>
    </row>
    <row r="73" spans="1:25" ht="63" hidden="1" customHeight="1">
      <c r="A73" s="43"/>
      <c r="B73" s="78"/>
      <c r="C73" s="77"/>
      <c r="D73" s="61"/>
      <c r="E73" s="444"/>
      <c r="F73" s="444"/>
      <c r="G73" s="444"/>
      <c r="H73" s="444"/>
      <c r="I73" s="444"/>
      <c r="J73" s="444"/>
      <c r="K73" s="444"/>
      <c r="L73" s="444"/>
      <c r="M73" s="444"/>
      <c r="N73" s="444"/>
      <c r="O73" s="444"/>
      <c r="P73" s="444"/>
      <c r="Q73" s="444"/>
      <c r="R73" s="444"/>
      <c r="S73" s="444"/>
      <c r="T73" s="444"/>
      <c r="U73" s="444"/>
      <c r="V73" s="444"/>
      <c r="W73" s="444"/>
      <c r="X73" s="444"/>
      <c r="Y73" s="59"/>
    </row>
    <row r="74" spans="1:25" ht="30" hidden="1" customHeight="1">
      <c r="A74" s="43"/>
      <c r="B74" s="78"/>
      <c r="C74" s="77"/>
      <c r="D74" s="61"/>
      <c r="E74" s="444"/>
      <c r="F74" s="444"/>
      <c r="G74" s="444"/>
      <c r="H74" s="444"/>
      <c r="I74" s="444"/>
      <c r="J74" s="444"/>
      <c r="K74" s="444"/>
      <c r="L74" s="444"/>
      <c r="M74" s="444"/>
      <c r="N74" s="444"/>
      <c r="O74" s="444"/>
      <c r="P74" s="444"/>
      <c r="Q74" s="444"/>
      <c r="R74" s="444"/>
      <c r="S74" s="444"/>
      <c r="T74" s="444"/>
      <c r="U74" s="444"/>
      <c r="V74" s="444"/>
      <c r="W74" s="444"/>
      <c r="X74" s="444"/>
      <c r="Y74" s="59"/>
    </row>
    <row r="75" spans="1:25" ht="30" hidden="1" customHeight="1">
      <c r="A75" s="43"/>
      <c r="B75" s="78"/>
      <c r="C75" s="77"/>
      <c r="D75" s="61"/>
      <c r="E75" s="444"/>
      <c r="F75" s="444"/>
      <c r="G75" s="444"/>
      <c r="H75" s="444"/>
      <c r="I75" s="444"/>
      <c r="J75" s="444"/>
      <c r="K75" s="444"/>
      <c r="L75" s="444"/>
      <c r="M75" s="444"/>
      <c r="N75" s="444"/>
      <c r="O75" s="444"/>
      <c r="P75" s="444"/>
      <c r="Q75" s="444"/>
      <c r="R75" s="444"/>
      <c r="S75" s="444"/>
      <c r="T75" s="444"/>
      <c r="U75" s="444"/>
      <c r="V75" s="444"/>
      <c r="W75" s="444"/>
      <c r="X75" s="444"/>
      <c r="Y75" s="59"/>
    </row>
    <row r="76" spans="1:25" ht="15" hidden="1">
      <c r="A76" s="43"/>
      <c r="B76" s="78"/>
      <c r="C76" s="77"/>
      <c r="D76" s="61"/>
      <c r="E76" s="444"/>
      <c r="F76" s="444"/>
      <c r="G76" s="444"/>
      <c r="H76" s="444"/>
      <c r="I76" s="444"/>
      <c r="J76" s="444"/>
      <c r="K76" s="444"/>
      <c r="L76" s="444"/>
      <c r="M76" s="444"/>
      <c r="N76" s="444"/>
      <c r="O76" s="444"/>
      <c r="P76" s="444"/>
      <c r="Q76" s="444"/>
      <c r="R76" s="444"/>
      <c r="S76" s="444"/>
      <c r="T76" s="444"/>
      <c r="U76" s="444"/>
      <c r="V76" s="444"/>
      <c r="W76" s="444"/>
      <c r="X76" s="444"/>
      <c r="Y76" s="59"/>
    </row>
    <row r="77" spans="1:25" ht="15" hidden="1">
      <c r="A77" s="43"/>
      <c r="B77" s="78"/>
      <c r="C77" s="77"/>
      <c r="D77" s="61"/>
      <c r="E77" s="444"/>
      <c r="F77" s="444"/>
      <c r="G77" s="444"/>
      <c r="H77" s="444"/>
      <c r="I77" s="444"/>
      <c r="J77" s="444"/>
      <c r="K77" s="444"/>
      <c r="L77" s="444"/>
      <c r="M77" s="444"/>
      <c r="N77" s="444"/>
      <c r="O77" s="444"/>
      <c r="P77" s="444"/>
      <c r="Q77" s="444"/>
      <c r="R77" s="444"/>
      <c r="S77" s="444"/>
      <c r="T77" s="444"/>
      <c r="U77" s="444"/>
      <c r="V77" s="444"/>
      <c r="W77" s="444"/>
      <c r="X77" s="444"/>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45"/>
      <c r="F79" s="445"/>
      <c r="G79" s="445"/>
      <c r="H79" s="445"/>
      <c r="I79" s="445"/>
      <c r="J79" s="445"/>
      <c r="K79" s="445"/>
      <c r="L79" s="445"/>
      <c r="M79" s="445"/>
      <c r="N79" s="445"/>
      <c r="O79" s="445"/>
      <c r="P79" s="445"/>
      <c r="Q79" s="445"/>
      <c r="R79" s="445"/>
      <c r="S79" s="445"/>
      <c r="T79" s="445"/>
      <c r="U79" s="445"/>
      <c r="V79" s="445"/>
      <c r="W79" s="445"/>
      <c r="X79" s="445"/>
      <c r="Y79" s="59"/>
    </row>
    <row r="80" spans="1:25" ht="14.25" hidden="1" customHeight="1">
      <c r="A80" s="43"/>
      <c r="B80" s="78"/>
      <c r="C80" s="77"/>
      <c r="D80" s="61"/>
      <c r="E80" s="446"/>
      <c r="F80" s="446"/>
      <c r="G80" s="446"/>
      <c r="H80" s="446"/>
      <c r="Y80" s="59"/>
    </row>
    <row r="81" spans="1:25" ht="15" hidden="1">
      <c r="A81" s="43"/>
      <c r="B81" s="78"/>
      <c r="C81" s="77"/>
      <c r="D81" s="61"/>
      <c r="E81" s="1141" t="s">
        <v>394</v>
      </c>
      <c r="F81" s="1141"/>
      <c r="G81" s="1141"/>
      <c r="H81" s="1141"/>
      <c r="I81" s="1141"/>
      <c r="J81" s="1141"/>
      <c r="K81" s="1141"/>
      <c r="L81" s="1141"/>
      <c r="M81" s="1141"/>
      <c r="N81" s="1141"/>
      <c r="O81" s="1141"/>
      <c r="P81" s="1141"/>
      <c r="Q81" s="1141"/>
      <c r="R81" s="1141"/>
      <c r="S81" s="1141"/>
      <c r="T81" s="1141"/>
      <c r="U81" s="1141"/>
      <c r="V81" s="229"/>
      <c r="W81" s="229"/>
      <c r="X81" s="229"/>
      <c r="Y81" s="59"/>
    </row>
    <row r="82" spans="1:25" ht="15" hidden="1" customHeight="1">
      <c r="A82" s="43"/>
      <c r="B82" s="78"/>
      <c r="C82" s="77"/>
      <c r="D82" s="61"/>
      <c r="E82" s="1142"/>
      <c r="F82" s="1142"/>
      <c r="G82" s="1142"/>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37"/>
      <c r="I84" s="1137"/>
      <c r="J84" s="1137"/>
      <c r="K84" s="1137"/>
      <c r="L84" s="1137"/>
      <c r="M84" s="1137"/>
      <c r="N84" s="1137"/>
      <c r="O84" s="1137"/>
      <c r="P84" s="1137"/>
      <c r="Q84" s="1137"/>
      <c r="R84" s="1137"/>
      <c r="S84" s="1137"/>
      <c r="T84" s="1137"/>
      <c r="U84" s="1137"/>
      <c r="V84" s="1137"/>
      <c r="W84" s="1137"/>
      <c r="X84" s="113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5" t="s">
        <v>234</v>
      </c>
      <c r="F98" s="1145"/>
      <c r="G98" s="1145"/>
      <c r="H98" s="1145"/>
      <c r="I98" s="1145"/>
      <c r="J98" s="1145"/>
      <c r="K98" s="1145"/>
      <c r="L98" s="1145"/>
      <c r="M98" s="1145"/>
      <c r="N98" s="1145"/>
      <c r="O98" s="1145"/>
      <c r="P98" s="1145"/>
      <c r="Q98" s="1145"/>
      <c r="R98" s="1145"/>
      <c r="S98" s="1145"/>
      <c r="T98" s="1145"/>
      <c r="U98" s="1145"/>
      <c r="V98" s="1145"/>
      <c r="W98" s="1145"/>
      <c r="X98" s="114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4" t="s">
        <v>233</v>
      </c>
      <c r="G100" s="1144"/>
      <c r="H100" s="1144"/>
      <c r="I100" s="1144"/>
      <c r="J100" s="1144"/>
      <c r="K100" s="1144"/>
      <c r="L100" s="1144"/>
      <c r="M100" s="1144"/>
      <c r="N100" s="1144"/>
      <c r="O100" s="1144"/>
      <c r="P100" s="1144"/>
      <c r="Q100" s="1144"/>
      <c r="R100" s="1144"/>
      <c r="S100" s="1144"/>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4" t="s">
        <v>232</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V2JaD2t7s0flx6jjSe74tqopUXZqfCc/ObdnsVhBSgTVoFRYvAbIyu8q+snMtM2Je17+A2QzJvGHrjaQnqiWGg==" saltValue="v7umndjJZ1ADrEIYMJkJ7w=="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207</v>
      </c>
    </row>
    <row r="2" spans="1:20" ht="22.5">
      <c r="F2" s="1211" t="s">
        <v>490</v>
      </c>
      <c r="G2" s="1212"/>
      <c r="H2" s="1213"/>
      <c r="I2" s="429"/>
    </row>
    <row r="3" spans="1:20" ht="3" customHeight="1"/>
    <row r="4" spans="1:20" s="189" customFormat="1" ht="11.25">
      <c r="A4" s="212"/>
      <c r="B4" s="212"/>
      <c r="C4" s="212"/>
      <c r="D4" s="212"/>
      <c r="F4" s="1169" t="s">
        <v>453</v>
      </c>
      <c r="G4" s="1169"/>
      <c r="H4" s="1169"/>
      <c r="I4" s="1214"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4"/>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14.06.2019</v>
      </c>
      <c r="I7" s="194" t="s">
        <v>492</v>
      </c>
      <c r="J7" s="331"/>
      <c r="K7" s="212"/>
      <c r="L7" s="212"/>
      <c r="M7" s="212"/>
      <c r="N7" s="212"/>
      <c r="O7" s="212"/>
      <c r="P7" s="212"/>
      <c r="Q7" s="212"/>
      <c r="R7" s="212"/>
      <c r="S7" s="212"/>
      <c r="T7" s="212"/>
    </row>
    <row r="8" spans="1:20" s="189" customFormat="1" ht="45">
      <c r="A8" s="1215">
        <v>1</v>
      </c>
      <c r="B8" s="212"/>
      <c r="C8" s="212"/>
      <c r="D8" s="212"/>
      <c r="F8" s="332" t="str">
        <f>"2." &amp;mergeValue(A8)</f>
        <v>2.1</v>
      </c>
      <c r="G8" s="413" t="s">
        <v>493</v>
      </c>
      <c r="H8" s="315" t="str">
        <f>IF('Перечень тарифов'!R47="","наименование отсутствует","" &amp; 'Перечень тарифов'!R47 &amp; "")</f>
        <v>наименование отсутствует</v>
      </c>
      <c r="I8" s="194" t="s">
        <v>589</v>
      </c>
      <c r="J8" s="331"/>
      <c r="K8" s="212"/>
      <c r="L8" s="212"/>
      <c r="M8" s="212"/>
      <c r="N8" s="212"/>
      <c r="O8" s="212"/>
      <c r="P8" s="212"/>
      <c r="Q8" s="212"/>
      <c r="R8" s="212"/>
      <c r="S8" s="212"/>
      <c r="T8" s="212"/>
    </row>
    <row r="9" spans="1:20" s="189" customFormat="1" ht="22.5">
      <c r="A9" s="1215"/>
      <c r="B9" s="212"/>
      <c r="C9" s="212"/>
      <c r="D9" s="212"/>
      <c r="F9" s="332" t="str">
        <f>"3." &amp;mergeValue(A9)</f>
        <v>3.1</v>
      </c>
      <c r="G9" s="413" t="s">
        <v>494</v>
      </c>
      <c r="H9" s="315" t="str">
        <f>IF('Перечень тарифов'!F47="","наименование отсутствует","" &amp; 'Перечень тарифов'!F47 &amp; "")</f>
        <v>Подключение (технологическое присоединение) к системе теплоснабжения</v>
      </c>
      <c r="I9" s="194" t="s">
        <v>587</v>
      </c>
      <c r="J9" s="331"/>
      <c r="K9" s="212"/>
      <c r="L9" s="212"/>
      <c r="M9" s="212"/>
      <c r="N9" s="212"/>
      <c r="O9" s="212"/>
      <c r="P9" s="212"/>
      <c r="Q9" s="212"/>
      <c r="R9" s="212"/>
      <c r="S9" s="212"/>
      <c r="T9" s="212"/>
    </row>
    <row r="10" spans="1:20" s="189" customFormat="1" ht="22.5">
      <c r="A10" s="1215"/>
      <c r="B10" s="212"/>
      <c r="C10" s="212"/>
      <c r="D10" s="212"/>
      <c r="F10" s="332" t="str">
        <f>"4."&amp;mergeValue(A10)</f>
        <v>4.1</v>
      </c>
      <c r="G10" s="413" t="s">
        <v>495</v>
      </c>
      <c r="H10" s="316" t="s">
        <v>457</v>
      </c>
      <c r="I10" s="194"/>
      <c r="J10" s="331"/>
      <c r="K10" s="212"/>
      <c r="L10" s="212"/>
      <c r="M10" s="212"/>
      <c r="N10" s="212"/>
      <c r="O10" s="212"/>
      <c r="P10" s="212"/>
      <c r="Q10" s="212"/>
      <c r="R10" s="212"/>
      <c r="S10" s="212"/>
      <c r="T10" s="212"/>
    </row>
    <row r="11" spans="1:20" s="189" customFormat="1" ht="18.75">
      <c r="A11" s="1215"/>
      <c r="B11" s="1215">
        <v>1</v>
      </c>
      <c r="C11" s="340"/>
      <c r="D11" s="340"/>
      <c r="F11" s="332" t="str">
        <f>"4."&amp;mergeValue(A11) &amp;"."&amp;mergeValue(B11)</f>
        <v>4.1.1</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5"/>
      <c r="B12" s="1215"/>
      <c r="C12" s="1215">
        <v>1</v>
      </c>
      <c r="D12" s="340"/>
      <c r="F12" s="332" t="str">
        <f>"4."&amp;mergeValue(A12) &amp;"."&amp;mergeValue(B12)&amp;"."&amp;mergeValue(C12)</f>
        <v>4.1.1.1</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5"/>
      <c r="B13" s="1215"/>
      <c r="C13" s="1215"/>
      <c r="D13" s="340">
        <v>1</v>
      </c>
      <c r="F13" s="332" t="str">
        <f>"4."&amp;mergeValue(A13) &amp;"."&amp;mergeValue(B13)&amp;"."&amp;mergeValue(C13)&amp;"."&amp;mergeValue(D13)</f>
        <v>4.1.1.1.1</v>
      </c>
      <c r="G13" s="416" t="s">
        <v>497</v>
      </c>
      <c r="H13" s="315" t="str">
        <f>IF(Территории!R14="","","" &amp; Территории!R14 &amp; "")</f>
        <v>город Санкт-Петербург (40000000)</v>
      </c>
      <c r="I13" s="1097" t="s">
        <v>590</v>
      </c>
      <c r="J13" s="331"/>
      <c r="K13" s="212"/>
      <c r="L13" s="212"/>
      <c r="M13" s="212"/>
      <c r="N13" s="212"/>
      <c r="O13" s="212"/>
      <c r="P13" s="212"/>
      <c r="Q13" s="212"/>
      <c r="R13" s="212"/>
      <c r="S13" s="212"/>
      <c r="T13" s="212"/>
    </row>
    <row r="14" spans="1:20" s="324" customFormat="1" ht="3" customHeight="1">
      <c r="A14" s="325"/>
      <c r="B14" s="325"/>
      <c r="C14" s="325"/>
      <c r="D14" s="325"/>
      <c r="F14" s="341"/>
      <c r="G14" s="342"/>
      <c r="H14" s="343"/>
      <c r="I14" s="344"/>
      <c r="J14" s="325"/>
      <c r="K14" s="325"/>
      <c r="L14" s="325"/>
      <c r="M14" s="325"/>
      <c r="N14" s="325"/>
      <c r="O14" s="325"/>
      <c r="P14" s="325"/>
      <c r="Q14" s="325"/>
      <c r="R14" s="325"/>
      <c r="S14" s="325"/>
      <c r="T14" s="325"/>
    </row>
    <row r="15" spans="1:20" s="324" customFormat="1" ht="15" customHeight="1">
      <c r="A15" s="325"/>
      <c r="B15" s="325"/>
      <c r="C15" s="325"/>
      <c r="D15" s="325"/>
      <c r="F15" s="323"/>
      <c r="G15" s="1210" t="s">
        <v>592</v>
      </c>
      <c r="H15" s="1210"/>
      <c r="I15" s="224"/>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G33"/>
  <sheetViews>
    <sheetView showGridLines="0" topLeftCell="I7" zoomScaleNormal="100" workbookViewId="0">
      <selection activeCell="X23" sqref="X23:X30"/>
    </sheetView>
  </sheetViews>
  <sheetFormatPr defaultColWidth="10.5703125" defaultRowHeight="14.25"/>
  <cols>
    <col min="1" max="6" width="10.5703125" style="494" hidden="1" customWidth="1"/>
    <col min="7" max="8" width="9.140625" style="500" hidden="1" customWidth="1"/>
    <col min="9" max="9" width="3.7109375" style="478" customWidth="1"/>
    <col min="10" max="11" width="3.7109375" style="477" customWidth="1"/>
    <col min="12" max="12" width="12.7109375" style="471" customWidth="1"/>
    <col min="13" max="13" width="30.28515625" style="471" customWidth="1"/>
    <col min="14" max="14" width="2.7109375" style="471" hidden="1" customWidth="1"/>
    <col min="15" max="15" width="42.5703125" style="471" customWidth="1"/>
    <col min="16" max="18" width="23.7109375" style="471" customWidth="1"/>
    <col min="19" max="19" width="11.7109375" style="471" customWidth="1"/>
    <col min="20" max="20" width="3.7109375" style="471" customWidth="1"/>
    <col min="21" max="21" width="11.7109375" style="471" customWidth="1"/>
    <col min="22" max="22" width="8.5703125" style="471" hidden="1" customWidth="1"/>
    <col min="23" max="23" width="4.7109375" style="471" customWidth="1"/>
    <col min="24" max="24" width="115.7109375" style="471" customWidth="1"/>
    <col min="25" max="25" width="10.5703125" style="1001"/>
    <col min="26" max="29" width="10.5703125" style="494"/>
    <col min="30" max="246" width="10.5703125" style="471"/>
    <col min="247" max="254" width="0" style="471" hidden="1" customWidth="1"/>
    <col min="255" max="257" width="3.7109375" style="471" customWidth="1"/>
    <col min="258" max="258" width="12.7109375" style="471" customWidth="1"/>
    <col min="259" max="259" width="47.42578125" style="471" customWidth="1"/>
    <col min="260" max="260" width="0" style="471" hidden="1" customWidth="1"/>
    <col min="261" max="261" width="24.7109375" style="471" customWidth="1"/>
    <col min="262" max="262" width="14.7109375" style="471" customWidth="1"/>
    <col min="263" max="264" width="15.7109375" style="471" customWidth="1"/>
    <col min="265" max="265" width="11.7109375" style="471" customWidth="1"/>
    <col min="266" max="266" width="6.42578125" style="471" bestFit="1" customWidth="1"/>
    <col min="267" max="267" width="11.7109375" style="471" customWidth="1"/>
    <col min="268" max="268" width="0" style="471" hidden="1" customWidth="1"/>
    <col min="269" max="269" width="3.7109375" style="471" customWidth="1"/>
    <col min="270" max="270" width="11.140625" style="471" bestFit="1" customWidth="1"/>
    <col min="271" max="502" width="10.5703125" style="471"/>
    <col min="503" max="510" width="0" style="471" hidden="1" customWidth="1"/>
    <col min="511" max="513" width="3.7109375" style="471" customWidth="1"/>
    <col min="514" max="514" width="12.7109375" style="471" customWidth="1"/>
    <col min="515" max="515" width="47.42578125" style="471" customWidth="1"/>
    <col min="516" max="516" width="0" style="471" hidden="1" customWidth="1"/>
    <col min="517" max="517" width="24.7109375" style="471" customWidth="1"/>
    <col min="518" max="518" width="14.7109375" style="471" customWidth="1"/>
    <col min="519" max="520" width="15.7109375" style="471" customWidth="1"/>
    <col min="521" max="521" width="11.7109375" style="471" customWidth="1"/>
    <col min="522" max="522" width="6.42578125" style="471" bestFit="1" customWidth="1"/>
    <col min="523" max="523" width="11.7109375" style="471" customWidth="1"/>
    <col min="524" max="524" width="0" style="471" hidden="1" customWidth="1"/>
    <col min="525" max="525" width="3.7109375" style="471" customWidth="1"/>
    <col min="526" max="526" width="11.140625" style="471" bestFit="1" customWidth="1"/>
    <col min="527" max="758" width="10.5703125" style="471"/>
    <col min="759" max="766" width="0" style="471" hidden="1" customWidth="1"/>
    <col min="767" max="769" width="3.7109375" style="471" customWidth="1"/>
    <col min="770" max="770" width="12.7109375" style="471" customWidth="1"/>
    <col min="771" max="771" width="47.42578125" style="471" customWidth="1"/>
    <col min="772" max="772" width="0" style="471" hidden="1" customWidth="1"/>
    <col min="773" max="773" width="24.7109375" style="471" customWidth="1"/>
    <col min="774" max="774" width="14.7109375" style="471" customWidth="1"/>
    <col min="775" max="776" width="15.7109375" style="471" customWidth="1"/>
    <col min="777" max="777" width="11.7109375" style="471" customWidth="1"/>
    <col min="778" max="778" width="6.42578125" style="471" bestFit="1" customWidth="1"/>
    <col min="779" max="779" width="11.7109375" style="471" customWidth="1"/>
    <col min="780" max="780" width="0" style="471" hidden="1" customWidth="1"/>
    <col min="781" max="781" width="3.7109375" style="471" customWidth="1"/>
    <col min="782" max="782" width="11.140625" style="471" bestFit="1" customWidth="1"/>
    <col min="783" max="1014" width="10.5703125" style="471"/>
    <col min="1015" max="1022" width="0" style="471" hidden="1" customWidth="1"/>
    <col min="1023" max="1025" width="3.7109375" style="471" customWidth="1"/>
    <col min="1026" max="1026" width="12.7109375" style="471" customWidth="1"/>
    <col min="1027" max="1027" width="47.42578125" style="471" customWidth="1"/>
    <col min="1028" max="1028" width="0" style="471" hidden="1" customWidth="1"/>
    <col min="1029" max="1029" width="24.7109375" style="471" customWidth="1"/>
    <col min="1030" max="1030" width="14.7109375" style="471" customWidth="1"/>
    <col min="1031" max="1032" width="15.7109375" style="471" customWidth="1"/>
    <col min="1033" max="1033" width="11.7109375" style="471" customWidth="1"/>
    <col min="1034" max="1034" width="6.42578125" style="471" bestFit="1" customWidth="1"/>
    <col min="1035" max="1035" width="11.7109375" style="471" customWidth="1"/>
    <col min="1036" max="1036" width="0" style="471" hidden="1" customWidth="1"/>
    <col min="1037" max="1037" width="3.7109375" style="471" customWidth="1"/>
    <col min="1038" max="1038" width="11.140625" style="471" bestFit="1" customWidth="1"/>
    <col min="1039" max="1270" width="10.5703125" style="471"/>
    <col min="1271" max="1278" width="0" style="471" hidden="1" customWidth="1"/>
    <col min="1279" max="1281" width="3.7109375" style="471" customWidth="1"/>
    <col min="1282" max="1282" width="12.7109375" style="471" customWidth="1"/>
    <col min="1283" max="1283" width="47.42578125" style="471" customWidth="1"/>
    <col min="1284" max="1284" width="0" style="471" hidden="1" customWidth="1"/>
    <col min="1285" max="1285" width="24.7109375" style="471" customWidth="1"/>
    <col min="1286" max="1286" width="14.7109375" style="471" customWidth="1"/>
    <col min="1287" max="1288" width="15.7109375" style="471" customWidth="1"/>
    <col min="1289" max="1289" width="11.7109375" style="471" customWidth="1"/>
    <col min="1290" max="1290" width="6.42578125" style="471" bestFit="1" customWidth="1"/>
    <col min="1291" max="1291" width="11.7109375" style="471" customWidth="1"/>
    <col min="1292" max="1292" width="0" style="471" hidden="1" customWidth="1"/>
    <col min="1293" max="1293" width="3.7109375" style="471" customWidth="1"/>
    <col min="1294" max="1294" width="11.140625" style="471" bestFit="1" customWidth="1"/>
    <col min="1295" max="1526" width="10.5703125" style="471"/>
    <col min="1527" max="1534" width="0" style="471" hidden="1" customWidth="1"/>
    <col min="1535" max="1537" width="3.7109375" style="471" customWidth="1"/>
    <col min="1538" max="1538" width="12.7109375" style="471" customWidth="1"/>
    <col min="1539" max="1539" width="47.42578125" style="471" customWidth="1"/>
    <col min="1540" max="1540" width="0" style="471" hidden="1" customWidth="1"/>
    <col min="1541" max="1541" width="24.7109375" style="471" customWidth="1"/>
    <col min="1542" max="1542" width="14.7109375" style="471" customWidth="1"/>
    <col min="1543" max="1544" width="15.7109375" style="471" customWidth="1"/>
    <col min="1545" max="1545" width="11.7109375" style="471" customWidth="1"/>
    <col min="1546" max="1546" width="6.42578125" style="471" bestFit="1" customWidth="1"/>
    <col min="1547" max="1547" width="11.7109375" style="471" customWidth="1"/>
    <col min="1548" max="1548" width="0" style="471" hidden="1" customWidth="1"/>
    <col min="1549" max="1549" width="3.7109375" style="471" customWidth="1"/>
    <col min="1550" max="1550" width="11.140625" style="471" bestFit="1" customWidth="1"/>
    <col min="1551" max="1782" width="10.5703125" style="471"/>
    <col min="1783" max="1790" width="0" style="471" hidden="1" customWidth="1"/>
    <col min="1791" max="1793" width="3.7109375" style="471" customWidth="1"/>
    <col min="1794" max="1794" width="12.7109375" style="471" customWidth="1"/>
    <col min="1795" max="1795" width="47.42578125" style="471" customWidth="1"/>
    <col min="1796" max="1796" width="0" style="471" hidden="1" customWidth="1"/>
    <col min="1797" max="1797" width="24.7109375" style="471" customWidth="1"/>
    <col min="1798" max="1798" width="14.7109375" style="471" customWidth="1"/>
    <col min="1799" max="1800" width="15.7109375" style="471" customWidth="1"/>
    <col min="1801" max="1801" width="11.7109375" style="471" customWidth="1"/>
    <col min="1802" max="1802" width="6.42578125" style="471" bestFit="1" customWidth="1"/>
    <col min="1803" max="1803" width="11.7109375" style="471" customWidth="1"/>
    <col min="1804" max="1804" width="0" style="471" hidden="1" customWidth="1"/>
    <col min="1805" max="1805" width="3.7109375" style="471" customWidth="1"/>
    <col min="1806" max="1806" width="11.140625" style="471" bestFit="1" customWidth="1"/>
    <col min="1807" max="2038" width="10.5703125" style="471"/>
    <col min="2039" max="2046" width="0" style="471" hidden="1" customWidth="1"/>
    <col min="2047" max="2049" width="3.7109375" style="471" customWidth="1"/>
    <col min="2050" max="2050" width="12.7109375" style="471" customWidth="1"/>
    <col min="2051" max="2051" width="47.42578125" style="471" customWidth="1"/>
    <col min="2052" max="2052" width="0" style="471" hidden="1" customWidth="1"/>
    <col min="2053" max="2053" width="24.7109375" style="471" customWidth="1"/>
    <col min="2054" max="2054" width="14.7109375" style="471" customWidth="1"/>
    <col min="2055" max="2056" width="15.7109375" style="471" customWidth="1"/>
    <col min="2057" max="2057" width="11.7109375" style="471" customWidth="1"/>
    <col min="2058" max="2058" width="6.42578125" style="471" bestFit="1" customWidth="1"/>
    <col min="2059" max="2059" width="11.7109375" style="471" customWidth="1"/>
    <col min="2060" max="2060" width="0" style="471" hidden="1" customWidth="1"/>
    <col min="2061" max="2061" width="3.7109375" style="471" customWidth="1"/>
    <col min="2062" max="2062" width="11.140625" style="471" bestFit="1" customWidth="1"/>
    <col min="2063" max="2294" width="10.5703125" style="471"/>
    <col min="2295" max="2302" width="0" style="471" hidden="1" customWidth="1"/>
    <col min="2303" max="2305" width="3.7109375" style="471" customWidth="1"/>
    <col min="2306" max="2306" width="12.7109375" style="471" customWidth="1"/>
    <col min="2307" max="2307" width="47.42578125" style="471" customWidth="1"/>
    <col min="2308" max="2308" width="0" style="471" hidden="1" customWidth="1"/>
    <col min="2309" max="2309" width="24.7109375" style="471" customWidth="1"/>
    <col min="2310" max="2310" width="14.7109375" style="471" customWidth="1"/>
    <col min="2311" max="2312" width="15.7109375" style="471" customWidth="1"/>
    <col min="2313" max="2313" width="11.7109375" style="471" customWidth="1"/>
    <col min="2314" max="2314" width="6.42578125" style="471" bestFit="1" customWidth="1"/>
    <col min="2315" max="2315" width="11.7109375" style="471" customWidth="1"/>
    <col min="2316" max="2316" width="0" style="471" hidden="1" customWidth="1"/>
    <col min="2317" max="2317" width="3.7109375" style="471" customWidth="1"/>
    <col min="2318" max="2318" width="11.140625" style="471" bestFit="1" customWidth="1"/>
    <col min="2319" max="2550" width="10.5703125" style="471"/>
    <col min="2551" max="2558" width="0" style="471" hidden="1" customWidth="1"/>
    <col min="2559" max="2561" width="3.7109375" style="471" customWidth="1"/>
    <col min="2562" max="2562" width="12.7109375" style="471" customWidth="1"/>
    <col min="2563" max="2563" width="47.42578125" style="471" customWidth="1"/>
    <col min="2564" max="2564" width="0" style="471" hidden="1" customWidth="1"/>
    <col min="2565" max="2565" width="24.7109375" style="471" customWidth="1"/>
    <col min="2566" max="2566" width="14.7109375" style="471" customWidth="1"/>
    <col min="2567" max="2568" width="15.7109375" style="471" customWidth="1"/>
    <col min="2569" max="2569" width="11.7109375" style="471" customWidth="1"/>
    <col min="2570" max="2570" width="6.42578125" style="471" bestFit="1" customWidth="1"/>
    <col min="2571" max="2571" width="11.7109375" style="471" customWidth="1"/>
    <col min="2572" max="2572" width="0" style="471" hidden="1" customWidth="1"/>
    <col min="2573" max="2573" width="3.7109375" style="471" customWidth="1"/>
    <col min="2574" max="2574" width="11.140625" style="471" bestFit="1" customWidth="1"/>
    <col min="2575" max="2806" width="10.5703125" style="471"/>
    <col min="2807" max="2814" width="0" style="471" hidden="1" customWidth="1"/>
    <col min="2815" max="2817" width="3.7109375" style="471" customWidth="1"/>
    <col min="2818" max="2818" width="12.7109375" style="471" customWidth="1"/>
    <col min="2819" max="2819" width="47.42578125" style="471" customWidth="1"/>
    <col min="2820" max="2820" width="0" style="471" hidden="1" customWidth="1"/>
    <col min="2821" max="2821" width="24.7109375" style="471" customWidth="1"/>
    <col min="2822" max="2822" width="14.7109375" style="471" customWidth="1"/>
    <col min="2823" max="2824" width="15.7109375" style="471" customWidth="1"/>
    <col min="2825" max="2825" width="11.7109375" style="471" customWidth="1"/>
    <col min="2826" max="2826" width="6.42578125" style="471" bestFit="1" customWidth="1"/>
    <col min="2827" max="2827" width="11.7109375" style="471" customWidth="1"/>
    <col min="2828" max="2828" width="0" style="471" hidden="1" customWidth="1"/>
    <col min="2829" max="2829" width="3.7109375" style="471" customWidth="1"/>
    <col min="2830" max="2830" width="11.140625" style="471" bestFit="1" customWidth="1"/>
    <col min="2831" max="3062" width="10.5703125" style="471"/>
    <col min="3063" max="3070" width="0" style="471" hidden="1" customWidth="1"/>
    <col min="3071" max="3073" width="3.7109375" style="471" customWidth="1"/>
    <col min="3074" max="3074" width="12.7109375" style="471" customWidth="1"/>
    <col min="3075" max="3075" width="47.42578125" style="471" customWidth="1"/>
    <col min="3076" max="3076" width="0" style="471" hidden="1" customWidth="1"/>
    <col min="3077" max="3077" width="24.7109375" style="471" customWidth="1"/>
    <col min="3078" max="3078" width="14.7109375" style="471" customWidth="1"/>
    <col min="3079" max="3080" width="15.7109375" style="471" customWidth="1"/>
    <col min="3081" max="3081" width="11.7109375" style="471" customWidth="1"/>
    <col min="3082" max="3082" width="6.42578125" style="471" bestFit="1" customWidth="1"/>
    <col min="3083" max="3083" width="11.7109375" style="471" customWidth="1"/>
    <col min="3084" max="3084" width="0" style="471" hidden="1" customWidth="1"/>
    <col min="3085" max="3085" width="3.7109375" style="471" customWidth="1"/>
    <col min="3086" max="3086" width="11.140625" style="471" bestFit="1" customWidth="1"/>
    <col min="3087" max="3318" width="10.5703125" style="471"/>
    <col min="3319" max="3326" width="0" style="471" hidden="1" customWidth="1"/>
    <col min="3327" max="3329" width="3.7109375" style="471" customWidth="1"/>
    <col min="3330" max="3330" width="12.7109375" style="471" customWidth="1"/>
    <col min="3331" max="3331" width="47.42578125" style="471" customWidth="1"/>
    <col min="3332" max="3332" width="0" style="471" hidden="1" customWidth="1"/>
    <col min="3333" max="3333" width="24.7109375" style="471" customWidth="1"/>
    <col min="3334" max="3334" width="14.7109375" style="471" customWidth="1"/>
    <col min="3335" max="3336" width="15.7109375" style="471" customWidth="1"/>
    <col min="3337" max="3337" width="11.7109375" style="471" customWidth="1"/>
    <col min="3338" max="3338" width="6.42578125" style="471" bestFit="1" customWidth="1"/>
    <col min="3339" max="3339" width="11.7109375" style="471" customWidth="1"/>
    <col min="3340" max="3340" width="0" style="471" hidden="1" customWidth="1"/>
    <col min="3341" max="3341" width="3.7109375" style="471" customWidth="1"/>
    <col min="3342" max="3342" width="11.140625" style="471" bestFit="1" customWidth="1"/>
    <col min="3343" max="3574" width="10.5703125" style="471"/>
    <col min="3575" max="3582" width="0" style="471" hidden="1" customWidth="1"/>
    <col min="3583" max="3585" width="3.7109375" style="471" customWidth="1"/>
    <col min="3586" max="3586" width="12.7109375" style="471" customWidth="1"/>
    <col min="3587" max="3587" width="47.42578125" style="471" customWidth="1"/>
    <col min="3588" max="3588" width="0" style="471" hidden="1" customWidth="1"/>
    <col min="3589" max="3589" width="24.7109375" style="471" customWidth="1"/>
    <col min="3590" max="3590" width="14.7109375" style="471" customWidth="1"/>
    <col min="3591" max="3592" width="15.7109375" style="471" customWidth="1"/>
    <col min="3593" max="3593" width="11.7109375" style="471" customWidth="1"/>
    <col min="3594" max="3594" width="6.42578125" style="471" bestFit="1" customWidth="1"/>
    <col min="3595" max="3595" width="11.7109375" style="471" customWidth="1"/>
    <col min="3596" max="3596" width="0" style="471" hidden="1" customWidth="1"/>
    <col min="3597" max="3597" width="3.7109375" style="471" customWidth="1"/>
    <col min="3598" max="3598" width="11.140625" style="471" bestFit="1" customWidth="1"/>
    <col min="3599" max="3830" width="10.5703125" style="471"/>
    <col min="3831" max="3838" width="0" style="471" hidden="1" customWidth="1"/>
    <col min="3839" max="3841" width="3.7109375" style="471" customWidth="1"/>
    <col min="3842" max="3842" width="12.7109375" style="471" customWidth="1"/>
    <col min="3843" max="3843" width="47.42578125" style="471" customWidth="1"/>
    <col min="3844" max="3844" width="0" style="471" hidden="1" customWidth="1"/>
    <col min="3845" max="3845" width="24.7109375" style="471" customWidth="1"/>
    <col min="3846" max="3846" width="14.7109375" style="471" customWidth="1"/>
    <col min="3847" max="3848" width="15.7109375" style="471" customWidth="1"/>
    <col min="3849" max="3849" width="11.7109375" style="471" customWidth="1"/>
    <col min="3850" max="3850" width="6.42578125" style="471" bestFit="1" customWidth="1"/>
    <col min="3851" max="3851" width="11.7109375" style="471" customWidth="1"/>
    <col min="3852" max="3852" width="0" style="471" hidden="1" customWidth="1"/>
    <col min="3853" max="3853" width="3.7109375" style="471" customWidth="1"/>
    <col min="3854" max="3854" width="11.140625" style="471" bestFit="1" customWidth="1"/>
    <col min="3855" max="4086" width="10.5703125" style="471"/>
    <col min="4087" max="4094" width="0" style="471" hidden="1" customWidth="1"/>
    <col min="4095" max="4097" width="3.7109375" style="471" customWidth="1"/>
    <col min="4098" max="4098" width="12.7109375" style="471" customWidth="1"/>
    <col min="4099" max="4099" width="47.42578125" style="471" customWidth="1"/>
    <col min="4100" max="4100" width="0" style="471" hidden="1" customWidth="1"/>
    <col min="4101" max="4101" width="24.7109375" style="471" customWidth="1"/>
    <col min="4102" max="4102" width="14.7109375" style="471" customWidth="1"/>
    <col min="4103" max="4104" width="15.7109375" style="471" customWidth="1"/>
    <col min="4105" max="4105" width="11.7109375" style="471" customWidth="1"/>
    <col min="4106" max="4106" width="6.42578125" style="471" bestFit="1" customWidth="1"/>
    <col min="4107" max="4107" width="11.7109375" style="471" customWidth="1"/>
    <col min="4108" max="4108" width="0" style="471" hidden="1" customWidth="1"/>
    <col min="4109" max="4109" width="3.7109375" style="471" customWidth="1"/>
    <col min="4110" max="4110" width="11.140625" style="471" bestFit="1" customWidth="1"/>
    <col min="4111" max="4342" width="10.5703125" style="471"/>
    <col min="4343" max="4350" width="0" style="471" hidden="1" customWidth="1"/>
    <col min="4351" max="4353" width="3.7109375" style="471" customWidth="1"/>
    <col min="4354" max="4354" width="12.7109375" style="471" customWidth="1"/>
    <col min="4355" max="4355" width="47.42578125" style="471" customWidth="1"/>
    <col min="4356" max="4356" width="0" style="471" hidden="1" customWidth="1"/>
    <col min="4357" max="4357" width="24.7109375" style="471" customWidth="1"/>
    <col min="4358" max="4358" width="14.7109375" style="471" customWidth="1"/>
    <col min="4359" max="4360" width="15.7109375" style="471" customWidth="1"/>
    <col min="4361" max="4361" width="11.7109375" style="471" customWidth="1"/>
    <col min="4362" max="4362" width="6.42578125" style="471" bestFit="1" customWidth="1"/>
    <col min="4363" max="4363" width="11.7109375" style="471" customWidth="1"/>
    <col min="4364" max="4364" width="0" style="471" hidden="1" customWidth="1"/>
    <col min="4365" max="4365" width="3.7109375" style="471" customWidth="1"/>
    <col min="4366" max="4366" width="11.140625" style="471" bestFit="1" customWidth="1"/>
    <col min="4367" max="4598" width="10.5703125" style="471"/>
    <col min="4599" max="4606" width="0" style="471" hidden="1" customWidth="1"/>
    <col min="4607" max="4609" width="3.7109375" style="471" customWidth="1"/>
    <col min="4610" max="4610" width="12.7109375" style="471" customWidth="1"/>
    <col min="4611" max="4611" width="47.42578125" style="471" customWidth="1"/>
    <col min="4612" max="4612" width="0" style="471" hidden="1" customWidth="1"/>
    <col min="4613" max="4613" width="24.7109375" style="471" customWidth="1"/>
    <col min="4614" max="4614" width="14.7109375" style="471" customWidth="1"/>
    <col min="4615" max="4616" width="15.7109375" style="471" customWidth="1"/>
    <col min="4617" max="4617" width="11.7109375" style="471" customWidth="1"/>
    <col min="4618" max="4618" width="6.42578125" style="471" bestFit="1" customWidth="1"/>
    <col min="4619" max="4619" width="11.7109375" style="471" customWidth="1"/>
    <col min="4620" max="4620" width="0" style="471" hidden="1" customWidth="1"/>
    <col min="4621" max="4621" width="3.7109375" style="471" customWidth="1"/>
    <col min="4622" max="4622" width="11.140625" style="471" bestFit="1" customWidth="1"/>
    <col min="4623" max="4854" width="10.5703125" style="471"/>
    <col min="4855" max="4862" width="0" style="471" hidden="1" customWidth="1"/>
    <col min="4863" max="4865" width="3.7109375" style="471" customWidth="1"/>
    <col min="4866" max="4866" width="12.7109375" style="471" customWidth="1"/>
    <col min="4867" max="4867" width="47.42578125" style="471" customWidth="1"/>
    <col min="4868" max="4868" width="0" style="471" hidden="1" customWidth="1"/>
    <col min="4869" max="4869" width="24.7109375" style="471" customWidth="1"/>
    <col min="4870" max="4870" width="14.7109375" style="471" customWidth="1"/>
    <col min="4871" max="4872" width="15.7109375" style="471" customWidth="1"/>
    <col min="4873" max="4873" width="11.7109375" style="471" customWidth="1"/>
    <col min="4874" max="4874" width="6.42578125" style="471" bestFit="1" customWidth="1"/>
    <col min="4875" max="4875" width="11.7109375" style="471" customWidth="1"/>
    <col min="4876" max="4876" width="0" style="471" hidden="1" customWidth="1"/>
    <col min="4877" max="4877" width="3.7109375" style="471" customWidth="1"/>
    <col min="4878" max="4878" width="11.140625" style="471" bestFit="1" customWidth="1"/>
    <col min="4879" max="5110" width="10.5703125" style="471"/>
    <col min="5111" max="5118" width="0" style="471" hidden="1" customWidth="1"/>
    <col min="5119" max="5121" width="3.7109375" style="471" customWidth="1"/>
    <col min="5122" max="5122" width="12.7109375" style="471" customWidth="1"/>
    <col min="5123" max="5123" width="47.42578125" style="471" customWidth="1"/>
    <col min="5124" max="5124" width="0" style="471" hidden="1" customWidth="1"/>
    <col min="5125" max="5125" width="24.7109375" style="471" customWidth="1"/>
    <col min="5126" max="5126" width="14.7109375" style="471" customWidth="1"/>
    <col min="5127" max="5128" width="15.7109375" style="471" customWidth="1"/>
    <col min="5129" max="5129" width="11.7109375" style="471" customWidth="1"/>
    <col min="5130" max="5130" width="6.42578125" style="471" bestFit="1" customWidth="1"/>
    <col min="5131" max="5131" width="11.7109375" style="471" customWidth="1"/>
    <col min="5132" max="5132" width="0" style="471" hidden="1" customWidth="1"/>
    <col min="5133" max="5133" width="3.7109375" style="471" customWidth="1"/>
    <col min="5134" max="5134" width="11.140625" style="471" bestFit="1" customWidth="1"/>
    <col min="5135" max="5366" width="10.5703125" style="471"/>
    <col min="5367" max="5374" width="0" style="471" hidden="1" customWidth="1"/>
    <col min="5375" max="5377" width="3.7109375" style="471" customWidth="1"/>
    <col min="5378" max="5378" width="12.7109375" style="471" customWidth="1"/>
    <col min="5379" max="5379" width="47.42578125" style="471" customWidth="1"/>
    <col min="5380" max="5380" width="0" style="471" hidden="1" customWidth="1"/>
    <col min="5381" max="5381" width="24.7109375" style="471" customWidth="1"/>
    <col min="5382" max="5382" width="14.7109375" style="471" customWidth="1"/>
    <col min="5383" max="5384" width="15.7109375" style="471" customWidth="1"/>
    <col min="5385" max="5385" width="11.7109375" style="471" customWidth="1"/>
    <col min="5386" max="5386" width="6.42578125" style="471" bestFit="1" customWidth="1"/>
    <col min="5387" max="5387" width="11.7109375" style="471" customWidth="1"/>
    <col min="5388" max="5388" width="0" style="471" hidden="1" customWidth="1"/>
    <col min="5389" max="5389" width="3.7109375" style="471" customWidth="1"/>
    <col min="5390" max="5390" width="11.140625" style="471" bestFit="1" customWidth="1"/>
    <col min="5391" max="5622" width="10.5703125" style="471"/>
    <col min="5623" max="5630" width="0" style="471" hidden="1" customWidth="1"/>
    <col min="5631" max="5633" width="3.7109375" style="471" customWidth="1"/>
    <col min="5634" max="5634" width="12.7109375" style="471" customWidth="1"/>
    <col min="5635" max="5635" width="47.42578125" style="471" customWidth="1"/>
    <col min="5636" max="5636" width="0" style="471" hidden="1" customWidth="1"/>
    <col min="5637" max="5637" width="24.7109375" style="471" customWidth="1"/>
    <col min="5638" max="5638" width="14.7109375" style="471" customWidth="1"/>
    <col min="5639" max="5640" width="15.7109375" style="471" customWidth="1"/>
    <col min="5641" max="5641" width="11.7109375" style="471" customWidth="1"/>
    <col min="5642" max="5642" width="6.42578125" style="471" bestFit="1" customWidth="1"/>
    <col min="5643" max="5643" width="11.7109375" style="471" customWidth="1"/>
    <col min="5644" max="5644" width="0" style="471" hidden="1" customWidth="1"/>
    <col min="5645" max="5645" width="3.7109375" style="471" customWidth="1"/>
    <col min="5646" max="5646" width="11.140625" style="471" bestFit="1" customWidth="1"/>
    <col min="5647" max="5878" width="10.5703125" style="471"/>
    <col min="5879" max="5886" width="0" style="471" hidden="1" customWidth="1"/>
    <col min="5887" max="5889" width="3.7109375" style="471" customWidth="1"/>
    <col min="5890" max="5890" width="12.7109375" style="471" customWidth="1"/>
    <col min="5891" max="5891" width="47.42578125" style="471" customWidth="1"/>
    <col min="5892" max="5892" width="0" style="471" hidden="1" customWidth="1"/>
    <col min="5893" max="5893" width="24.7109375" style="471" customWidth="1"/>
    <col min="5894" max="5894" width="14.7109375" style="471" customWidth="1"/>
    <col min="5895" max="5896" width="15.7109375" style="471" customWidth="1"/>
    <col min="5897" max="5897" width="11.7109375" style="471" customWidth="1"/>
    <col min="5898" max="5898" width="6.42578125" style="471" bestFit="1" customWidth="1"/>
    <col min="5899" max="5899" width="11.7109375" style="471" customWidth="1"/>
    <col min="5900" max="5900" width="0" style="471" hidden="1" customWidth="1"/>
    <col min="5901" max="5901" width="3.7109375" style="471" customWidth="1"/>
    <col min="5902" max="5902" width="11.140625" style="471" bestFit="1" customWidth="1"/>
    <col min="5903" max="6134" width="10.5703125" style="471"/>
    <col min="6135" max="6142" width="0" style="471" hidden="1" customWidth="1"/>
    <col min="6143" max="6145" width="3.7109375" style="471" customWidth="1"/>
    <col min="6146" max="6146" width="12.7109375" style="471" customWidth="1"/>
    <col min="6147" max="6147" width="47.42578125" style="471" customWidth="1"/>
    <col min="6148" max="6148" width="0" style="471" hidden="1" customWidth="1"/>
    <col min="6149" max="6149" width="24.7109375" style="471" customWidth="1"/>
    <col min="6150" max="6150" width="14.7109375" style="471" customWidth="1"/>
    <col min="6151" max="6152" width="15.7109375" style="471" customWidth="1"/>
    <col min="6153" max="6153" width="11.7109375" style="471" customWidth="1"/>
    <col min="6154" max="6154" width="6.42578125" style="471" bestFit="1" customWidth="1"/>
    <col min="6155" max="6155" width="11.7109375" style="471" customWidth="1"/>
    <col min="6156" max="6156" width="0" style="471" hidden="1" customWidth="1"/>
    <col min="6157" max="6157" width="3.7109375" style="471" customWidth="1"/>
    <col min="6158" max="6158" width="11.140625" style="471" bestFit="1" customWidth="1"/>
    <col min="6159" max="6390" width="10.5703125" style="471"/>
    <col min="6391" max="6398" width="0" style="471" hidden="1" customWidth="1"/>
    <col min="6399" max="6401" width="3.7109375" style="471" customWidth="1"/>
    <col min="6402" max="6402" width="12.7109375" style="471" customWidth="1"/>
    <col min="6403" max="6403" width="47.42578125" style="471" customWidth="1"/>
    <col min="6404" max="6404" width="0" style="471" hidden="1" customWidth="1"/>
    <col min="6405" max="6405" width="24.7109375" style="471" customWidth="1"/>
    <col min="6406" max="6406" width="14.7109375" style="471" customWidth="1"/>
    <col min="6407" max="6408" width="15.7109375" style="471" customWidth="1"/>
    <col min="6409" max="6409" width="11.7109375" style="471" customWidth="1"/>
    <col min="6410" max="6410" width="6.42578125" style="471" bestFit="1" customWidth="1"/>
    <col min="6411" max="6411" width="11.7109375" style="471" customWidth="1"/>
    <col min="6412" max="6412" width="0" style="471" hidden="1" customWidth="1"/>
    <col min="6413" max="6413" width="3.7109375" style="471" customWidth="1"/>
    <col min="6414" max="6414" width="11.140625" style="471" bestFit="1" customWidth="1"/>
    <col min="6415" max="6646" width="10.5703125" style="471"/>
    <col min="6647" max="6654" width="0" style="471" hidden="1" customWidth="1"/>
    <col min="6655" max="6657" width="3.7109375" style="471" customWidth="1"/>
    <col min="6658" max="6658" width="12.7109375" style="471" customWidth="1"/>
    <col min="6659" max="6659" width="47.42578125" style="471" customWidth="1"/>
    <col min="6660" max="6660" width="0" style="471" hidden="1" customWidth="1"/>
    <col min="6661" max="6661" width="24.7109375" style="471" customWidth="1"/>
    <col min="6662" max="6662" width="14.7109375" style="471" customWidth="1"/>
    <col min="6663" max="6664" width="15.7109375" style="471" customWidth="1"/>
    <col min="6665" max="6665" width="11.7109375" style="471" customWidth="1"/>
    <col min="6666" max="6666" width="6.42578125" style="471" bestFit="1" customWidth="1"/>
    <col min="6667" max="6667" width="11.7109375" style="471" customWidth="1"/>
    <col min="6668" max="6668" width="0" style="471" hidden="1" customWidth="1"/>
    <col min="6669" max="6669" width="3.7109375" style="471" customWidth="1"/>
    <col min="6670" max="6670" width="11.140625" style="471" bestFit="1" customWidth="1"/>
    <col min="6671" max="6902" width="10.5703125" style="471"/>
    <col min="6903" max="6910" width="0" style="471" hidden="1" customWidth="1"/>
    <col min="6911" max="6913" width="3.7109375" style="471" customWidth="1"/>
    <col min="6914" max="6914" width="12.7109375" style="471" customWidth="1"/>
    <col min="6915" max="6915" width="47.42578125" style="471" customWidth="1"/>
    <col min="6916" max="6916" width="0" style="471" hidden="1" customWidth="1"/>
    <col min="6917" max="6917" width="24.7109375" style="471" customWidth="1"/>
    <col min="6918" max="6918" width="14.7109375" style="471" customWidth="1"/>
    <col min="6919" max="6920" width="15.7109375" style="471" customWidth="1"/>
    <col min="6921" max="6921" width="11.7109375" style="471" customWidth="1"/>
    <col min="6922" max="6922" width="6.42578125" style="471" bestFit="1" customWidth="1"/>
    <col min="6923" max="6923" width="11.7109375" style="471" customWidth="1"/>
    <col min="6924" max="6924" width="0" style="471" hidden="1" customWidth="1"/>
    <col min="6925" max="6925" width="3.7109375" style="471" customWidth="1"/>
    <col min="6926" max="6926" width="11.140625" style="471" bestFit="1" customWidth="1"/>
    <col min="6927" max="7158" width="10.5703125" style="471"/>
    <col min="7159" max="7166" width="0" style="471" hidden="1" customWidth="1"/>
    <col min="7167" max="7169" width="3.7109375" style="471" customWidth="1"/>
    <col min="7170" max="7170" width="12.7109375" style="471" customWidth="1"/>
    <col min="7171" max="7171" width="47.42578125" style="471" customWidth="1"/>
    <col min="7172" max="7172" width="0" style="471" hidden="1" customWidth="1"/>
    <col min="7173" max="7173" width="24.7109375" style="471" customWidth="1"/>
    <col min="7174" max="7174" width="14.7109375" style="471" customWidth="1"/>
    <col min="7175" max="7176" width="15.7109375" style="471" customWidth="1"/>
    <col min="7177" max="7177" width="11.7109375" style="471" customWidth="1"/>
    <col min="7178" max="7178" width="6.42578125" style="471" bestFit="1" customWidth="1"/>
    <col min="7179" max="7179" width="11.7109375" style="471" customWidth="1"/>
    <col min="7180" max="7180" width="0" style="471" hidden="1" customWidth="1"/>
    <col min="7181" max="7181" width="3.7109375" style="471" customWidth="1"/>
    <col min="7182" max="7182" width="11.140625" style="471" bestFit="1" customWidth="1"/>
    <col min="7183" max="7414" width="10.5703125" style="471"/>
    <col min="7415" max="7422" width="0" style="471" hidden="1" customWidth="1"/>
    <col min="7423" max="7425" width="3.7109375" style="471" customWidth="1"/>
    <col min="7426" max="7426" width="12.7109375" style="471" customWidth="1"/>
    <col min="7427" max="7427" width="47.42578125" style="471" customWidth="1"/>
    <col min="7428" max="7428" width="0" style="471" hidden="1" customWidth="1"/>
    <col min="7429" max="7429" width="24.7109375" style="471" customWidth="1"/>
    <col min="7430" max="7430" width="14.7109375" style="471" customWidth="1"/>
    <col min="7431" max="7432" width="15.7109375" style="471" customWidth="1"/>
    <col min="7433" max="7433" width="11.7109375" style="471" customWidth="1"/>
    <col min="7434" max="7434" width="6.42578125" style="471" bestFit="1" customWidth="1"/>
    <col min="7435" max="7435" width="11.7109375" style="471" customWidth="1"/>
    <col min="7436" max="7436" width="0" style="471" hidden="1" customWidth="1"/>
    <col min="7437" max="7437" width="3.7109375" style="471" customWidth="1"/>
    <col min="7438" max="7438" width="11.140625" style="471" bestFit="1" customWidth="1"/>
    <col min="7439" max="7670" width="10.5703125" style="471"/>
    <col min="7671" max="7678" width="0" style="471" hidden="1" customWidth="1"/>
    <col min="7679" max="7681" width="3.7109375" style="471" customWidth="1"/>
    <col min="7682" max="7682" width="12.7109375" style="471" customWidth="1"/>
    <col min="7683" max="7683" width="47.42578125" style="471" customWidth="1"/>
    <col min="7684" max="7684" width="0" style="471" hidden="1" customWidth="1"/>
    <col min="7685" max="7685" width="24.7109375" style="471" customWidth="1"/>
    <col min="7686" max="7686" width="14.7109375" style="471" customWidth="1"/>
    <col min="7687" max="7688" width="15.7109375" style="471" customWidth="1"/>
    <col min="7689" max="7689" width="11.7109375" style="471" customWidth="1"/>
    <col min="7690" max="7690" width="6.42578125" style="471" bestFit="1" customWidth="1"/>
    <col min="7691" max="7691" width="11.7109375" style="471" customWidth="1"/>
    <col min="7692" max="7692" width="0" style="471" hidden="1" customWidth="1"/>
    <col min="7693" max="7693" width="3.7109375" style="471" customWidth="1"/>
    <col min="7694" max="7694" width="11.140625" style="471" bestFit="1" customWidth="1"/>
    <col min="7695" max="7926" width="10.5703125" style="471"/>
    <col min="7927" max="7934" width="0" style="471" hidden="1" customWidth="1"/>
    <col min="7935" max="7937" width="3.7109375" style="471" customWidth="1"/>
    <col min="7938" max="7938" width="12.7109375" style="471" customWidth="1"/>
    <col min="7939" max="7939" width="47.42578125" style="471" customWidth="1"/>
    <col min="7940" max="7940" width="0" style="471" hidden="1" customWidth="1"/>
    <col min="7941" max="7941" width="24.7109375" style="471" customWidth="1"/>
    <col min="7942" max="7942" width="14.7109375" style="471" customWidth="1"/>
    <col min="7943" max="7944" width="15.7109375" style="471" customWidth="1"/>
    <col min="7945" max="7945" width="11.7109375" style="471" customWidth="1"/>
    <col min="7946" max="7946" width="6.42578125" style="471" bestFit="1" customWidth="1"/>
    <col min="7947" max="7947" width="11.7109375" style="471" customWidth="1"/>
    <col min="7948" max="7948" width="0" style="471" hidden="1" customWidth="1"/>
    <col min="7949" max="7949" width="3.7109375" style="471" customWidth="1"/>
    <col min="7950" max="7950" width="11.140625" style="471" bestFit="1" customWidth="1"/>
    <col min="7951" max="8182" width="10.5703125" style="471"/>
    <col min="8183" max="8190" width="0" style="471" hidden="1" customWidth="1"/>
    <col min="8191" max="8193" width="3.7109375" style="471" customWidth="1"/>
    <col min="8194" max="8194" width="12.7109375" style="471" customWidth="1"/>
    <col min="8195" max="8195" width="47.42578125" style="471" customWidth="1"/>
    <col min="8196" max="8196" width="0" style="471" hidden="1" customWidth="1"/>
    <col min="8197" max="8197" width="24.7109375" style="471" customWidth="1"/>
    <col min="8198" max="8198" width="14.7109375" style="471" customWidth="1"/>
    <col min="8199" max="8200" width="15.7109375" style="471" customWidth="1"/>
    <col min="8201" max="8201" width="11.7109375" style="471" customWidth="1"/>
    <col min="8202" max="8202" width="6.42578125" style="471" bestFit="1" customWidth="1"/>
    <col min="8203" max="8203" width="11.7109375" style="471" customWidth="1"/>
    <col min="8204" max="8204" width="0" style="471" hidden="1" customWidth="1"/>
    <col min="8205" max="8205" width="3.7109375" style="471" customWidth="1"/>
    <col min="8206" max="8206" width="11.140625" style="471" bestFit="1" customWidth="1"/>
    <col min="8207" max="8438" width="10.5703125" style="471"/>
    <col min="8439" max="8446" width="0" style="471" hidden="1" customWidth="1"/>
    <col min="8447" max="8449" width="3.7109375" style="471" customWidth="1"/>
    <col min="8450" max="8450" width="12.7109375" style="471" customWidth="1"/>
    <col min="8451" max="8451" width="47.42578125" style="471" customWidth="1"/>
    <col min="8452" max="8452" width="0" style="471" hidden="1" customWidth="1"/>
    <col min="8453" max="8453" width="24.7109375" style="471" customWidth="1"/>
    <col min="8454" max="8454" width="14.7109375" style="471" customWidth="1"/>
    <col min="8455" max="8456" width="15.7109375" style="471" customWidth="1"/>
    <col min="8457" max="8457" width="11.7109375" style="471" customWidth="1"/>
    <col min="8458" max="8458" width="6.42578125" style="471" bestFit="1" customWidth="1"/>
    <col min="8459" max="8459" width="11.7109375" style="471" customWidth="1"/>
    <col min="8460" max="8460" width="0" style="471" hidden="1" customWidth="1"/>
    <col min="8461" max="8461" width="3.7109375" style="471" customWidth="1"/>
    <col min="8462" max="8462" width="11.140625" style="471" bestFit="1" customWidth="1"/>
    <col min="8463" max="8694" width="10.5703125" style="471"/>
    <col min="8695" max="8702" width="0" style="471" hidden="1" customWidth="1"/>
    <col min="8703" max="8705" width="3.7109375" style="471" customWidth="1"/>
    <col min="8706" max="8706" width="12.7109375" style="471" customWidth="1"/>
    <col min="8707" max="8707" width="47.42578125" style="471" customWidth="1"/>
    <col min="8708" max="8708" width="0" style="471" hidden="1" customWidth="1"/>
    <col min="8709" max="8709" width="24.7109375" style="471" customWidth="1"/>
    <col min="8710" max="8710" width="14.7109375" style="471" customWidth="1"/>
    <col min="8711" max="8712" width="15.7109375" style="471" customWidth="1"/>
    <col min="8713" max="8713" width="11.7109375" style="471" customWidth="1"/>
    <col min="8714" max="8714" width="6.42578125" style="471" bestFit="1" customWidth="1"/>
    <col min="8715" max="8715" width="11.7109375" style="471" customWidth="1"/>
    <col min="8716" max="8716" width="0" style="471" hidden="1" customWidth="1"/>
    <col min="8717" max="8717" width="3.7109375" style="471" customWidth="1"/>
    <col min="8718" max="8718" width="11.140625" style="471" bestFit="1" customWidth="1"/>
    <col min="8719" max="8950" width="10.5703125" style="471"/>
    <col min="8951" max="8958" width="0" style="471" hidden="1" customWidth="1"/>
    <col min="8959" max="8961" width="3.7109375" style="471" customWidth="1"/>
    <col min="8962" max="8962" width="12.7109375" style="471" customWidth="1"/>
    <col min="8963" max="8963" width="47.42578125" style="471" customWidth="1"/>
    <col min="8964" max="8964" width="0" style="471" hidden="1" customWidth="1"/>
    <col min="8965" max="8965" width="24.7109375" style="471" customWidth="1"/>
    <col min="8966" max="8966" width="14.7109375" style="471" customWidth="1"/>
    <col min="8967" max="8968" width="15.7109375" style="471" customWidth="1"/>
    <col min="8969" max="8969" width="11.7109375" style="471" customWidth="1"/>
    <col min="8970" max="8970" width="6.42578125" style="471" bestFit="1" customWidth="1"/>
    <col min="8971" max="8971" width="11.7109375" style="471" customWidth="1"/>
    <col min="8972" max="8972" width="0" style="471" hidden="1" customWidth="1"/>
    <col min="8973" max="8973" width="3.7109375" style="471" customWidth="1"/>
    <col min="8974" max="8974" width="11.140625" style="471" bestFit="1" customWidth="1"/>
    <col min="8975" max="9206" width="10.5703125" style="471"/>
    <col min="9207" max="9214" width="0" style="471" hidden="1" customWidth="1"/>
    <col min="9215" max="9217" width="3.7109375" style="471" customWidth="1"/>
    <col min="9218" max="9218" width="12.7109375" style="471" customWidth="1"/>
    <col min="9219" max="9219" width="47.42578125" style="471" customWidth="1"/>
    <col min="9220" max="9220" width="0" style="471" hidden="1" customWidth="1"/>
    <col min="9221" max="9221" width="24.7109375" style="471" customWidth="1"/>
    <col min="9222" max="9222" width="14.7109375" style="471" customWidth="1"/>
    <col min="9223" max="9224" width="15.7109375" style="471" customWidth="1"/>
    <col min="9225" max="9225" width="11.7109375" style="471" customWidth="1"/>
    <col min="9226" max="9226" width="6.42578125" style="471" bestFit="1" customWidth="1"/>
    <col min="9227" max="9227" width="11.7109375" style="471" customWidth="1"/>
    <col min="9228" max="9228" width="0" style="471" hidden="1" customWidth="1"/>
    <col min="9229" max="9229" width="3.7109375" style="471" customWidth="1"/>
    <col min="9230" max="9230" width="11.140625" style="471" bestFit="1" customWidth="1"/>
    <col min="9231" max="9462" width="10.5703125" style="471"/>
    <col min="9463" max="9470" width="0" style="471" hidden="1" customWidth="1"/>
    <col min="9471" max="9473" width="3.7109375" style="471" customWidth="1"/>
    <col min="9474" max="9474" width="12.7109375" style="471" customWidth="1"/>
    <col min="9475" max="9475" width="47.42578125" style="471" customWidth="1"/>
    <col min="9476" max="9476" width="0" style="471" hidden="1" customWidth="1"/>
    <col min="9477" max="9477" width="24.7109375" style="471" customWidth="1"/>
    <col min="9478" max="9478" width="14.7109375" style="471" customWidth="1"/>
    <col min="9479" max="9480" width="15.7109375" style="471" customWidth="1"/>
    <col min="9481" max="9481" width="11.7109375" style="471" customWidth="1"/>
    <col min="9482" max="9482" width="6.42578125" style="471" bestFit="1" customWidth="1"/>
    <col min="9483" max="9483" width="11.7109375" style="471" customWidth="1"/>
    <col min="9484" max="9484" width="0" style="471" hidden="1" customWidth="1"/>
    <col min="9485" max="9485" width="3.7109375" style="471" customWidth="1"/>
    <col min="9486" max="9486" width="11.140625" style="471" bestFit="1" customWidth="1"/>
    <col min="9487" max="9718" width="10.5703125" style="471"/>
    <col min="9719" max="9726" width="0" style="471" hidden="1" customWidth="1"/>
    <col min="9727" max="9729" width="3.7109375" style="471" customWidth="1"/>
    <col min="9730" max="9730" width="12.7109375" style="471" customWidth="1"/>
    <col min="9731" max="9731" width="47.42578125" style="471" customWidth="1"/>
    <col min="9732" max="9732" width="0" style="471" hidden="1" customWidth="1"/>
    <col min="9733" max="9733" width="24.7109375" style="471" customWidth="1"/>
    <col min="9734" max="9734" width="14.7109375" style="471" customWidth="1"/>
    <col min="9735" max="9736" width="15.7109375" style="471" customWidth="1"/>
    <col min="9737" max="9737" width="11.7109375" style="471" customWidth="1"/>
    <col min="9738" max="9738" width="6.42578125" style="471" bestFit="1" customWidth="1"/>
    <col min="9739" max="9739" width="11.7109375" style="471" customWidth="1"/>
    <col min="9740" max="9740" width="0" style="471" hidden="1" customWidth="1"/>
    <col min="9741" max="9741" width="3.7109375" style="471" customWidth="1"/>
    <col min="9742" max="9742" width="11.140625" style="471" bestFit="1" customWidth="1"/>
    <col min="9743" max="9974" width="10.5703125" style="471"/>
    <col min="9975" max="9982" width="0" style="471" hidden="1" customWidth="1"/>
    <col min="9983" max="9985" width="3.7109375" style="471" customWidth="1"/>
    <col min="9986" max="9986" width="12.7109375" style="471" customWidth="1"/>
    <col min="9987" max="9987" width="47.42578125" style="471" customWidth="1"/>
    <col min="9988" max="9988" width="0" style="471" hidden="1" customWidth="1"/>
    <col min="9989" max="9989" width="24.7109375" style="471" customWidth="1"/>
    <col min="9990" max="9990" width="14.7109375" style="471" customWidth="1"/>
    <col min="9991" max="9992" width="15.7109375" style="471" customWidth="1"/>
    <col min="9993" max="9993" width="11.7109375" style="471" customWidth="1"/>
    <col min="9994" max="9994" width="6.42578125" style="471" bestFit="1" customWidth="1"/>
    <col min="9995" max="9995" width="11.7109375" style="471" customWidth="1"/>
    <col min="9996" max="9996" width="0" style="471" hidden="1" customWidth="1"/>
    <col min="9997" max="9997" width="3.7109375" style="471" customWidth="1"/>
    <col min="9998" max="9998" width="11.140625" style="471" bestFit="1" customWidth="1"/>
    <col min="9999" max="10230" width="10.5703125" style="471"/>
    <col min="10231" max="10238" width="0" style="471" hidden="1" customWidth="1"/>
    <col min="10239" max="10241" width="3.7109375" style="471" customWidth="1"/>
    <col min="10242" max="10242" width="12.7109375" style="471" customWidth="1"/>
    <col min="10243" max="10243" width="47.42578125" style="471" customWidth="1"/>
    <col min="10244" max="10244" width="0" style="471" hidden="1" customWidth="1"/>
    <col min="10245" max="10245" width="24.7109375" style="471" customWidth="1"/>
    <col min="10246" max="10246" width="14.7109375" style="471" customWidth="1"/>
    <col min="10247" max="10248" width="15.7109375" style="471" customWidth="1"/>
    <col min="10249" max="10249" width="11.7109375" style="471" customWidth="1"/>
    <col min="10250" max="10250" width="6.42578125" style="471" bestFit="1" customWidth="1"/>
    <col min="10251" max="10251" width="11.7109375" style="471" customWidth="1"/>
    <col min="10252" max="10252" width="0" style="471" hidden="1" customWidth="1"/>
    <col min="10253" max="10253" width="3.7109375" style="471" customWidth="1"/>
    <col min="10254" max="10254" width="11.140625" style="471" bestFit="1" customWidth="1"/>
    <col min="10255" max="10486" width="10.5703125" style="471"/>
    <col min="10487" max="10494" width="0" style="471" hidden="1" customWidth="1"/>
    <col min="10495" max="10497" width="3.7109375" style="471" customWidth="1"/>
    <col min="10498" max="10498" width="12.7109375" style="471" customWidth="1"/>
    <col min="10499" max="10499" width="47.42578125" style="471" customWidth="1"/>
    <col min="10500" max="10500" width="0" style="471" hidden="1" customWidth="1"/>
    <col min="10501" max="10501" width="24.7109375" style="471" customWidth="1"/>
    <col min="10502" max="10502" width="14.7109375" style="471" customWidth="1"/>
    <col min="10503" max="10504" width="15.7109375" style="471" customWidth="1"/>
    <col min="10505" max="10505" width="11.7109375" style="471" customWidth="1"/>
    <col min="10506" max="10506" width="6.42578125" style="471" bestFit="1" customWidth="1"/>
    <col min="10507" max="10507" width="11.7109375" style="471" customWidth="1"/>
    <col min="10508" max="10508" width="0" style="471" hidden="1" customWidth="1"/>
    <col min="10509" max="10509" width="3.7109375" style="471" customWidth="1"/>
    <col min="10510" max="10510" width="11.140625" style="471" bestFit="1" customWidth="1"/>
    <col min="10511" max="10742" width="10.5703125" style="471"/>
    <col min="10743" max="10750" width="0" style="471" hidden="1" customWidth="1"/>
    <col min="10751" max="10753" width="3.7109375" style="471" customWidth="1"/>
    <col min="10754" max="10754" width="12.7109375" style="471" customWidth="1"/>
    <col min="10755" max="10755" width="47.42578125" style="471" customWidth="1"/>
    <col min="10756" max="10756" width="0" style="471" hidden="1" customWidth="1"/>
    <col min="10757" max="10757" width="24.7109375" style="471" customWidth="1"/>
    <col min="10758" max="10758" width="14.7109375" style="471" customWidth="1"/>
    <col min="10759" max="10760" width="15.7109375" style="471" customWidth="1"/>
    <col min="10761" max="10761" width="11.7109375" style="471" customWidth="1"/>
    <col min="10762" max="10762" width="6.42578125" style="471" bestFit="1" customWidth="1"/>
    <col min="10763" max="10763" width="11.7109375" style="471" customWidth="1"/>
    <col min="10764" max="10764" width="0" style="471" hidden="1" customWidth="1"/>
    <col min="10765" max="10765" width="3.7109375" style="471" customWidth="1"/>
    <col min="10766" max="10766" width="11.140625" style="471" bestFit="1" customWidth="1"/>
    <col min="10767" max="10998" width="10.5703125" style="471"/>
    <col min="10999" max="11006" width="0" style="471" hidden="1" customWidth="1"/>
    <col min="11007" max="11009" width="3.7109375" style="471" customWidth="1"/>
    <col min="11010" max="11010" width="12.7109375" style="471" customWidth="1"/>
    <col min="11011" max="11011" width="47.42578125" style="471" customWidth="1"/>
    <col min="11012" max="11012" width="0" style="471" hidden="1" customWidth="1"/>
    <col min="11013" max="11013" width="24.7109375" style="471" customWidth="1"/>
    <col min="11014" max="11014" width="14.7109375" style="471" customWidth="1"/>
    <col min="11015" max="11016" width="15.7109375" style="471" customWidth="1"/>
    <col min="11017" max="11017" width="11.7109375" style="471" customWidth="1"/>
    <col min="11018" max="11018" width="6.42578125" style="471" bestFit="1" customWidth="1"/>
    <col min="11019" max="11019" width="11.7109375" style="471" customWidth="1"/>
    <col min="11020" max="11020" width="0" style="471" hidden="1" customWidth="1"/>
    <col min="11021" max="11021" width="3.7109375" style="471" customWidth="1"/>
    <col min="11022" max="11022" width="11.140625" style="471" bestFit="1" customWidth="1"/>
    <col min="11023" max="11254" width="10.5703125" style="471"/>
    <col min="11255" max="11262" width="0" style="471" hidden="1" customWidth="1"/>
    <col min="11263" max="11265" width="3.7109375" style="471" customWidth="1"/>
    <col min="11266" max="11266" width="12.7109375" style="471" customWidth="1"/>
    <col min="11267" max="11267" width="47.42578125" style="471" customWidth="1"/>
    <col min="11268" max="11268" width="0" style="471" hidden="1" customWidth="1"/>
    <col min="11269" max="11269" width="24.7109375" style="471" customWidth="1"/>
    <col min="11270" max="11270" width="14.7109375" style="471" customWidth="1"/>
    <col min="11271" max="11272" width="15.7109375" style="471" customWidth="1"/>
    <col min="11273" max="11273" width="11.7109375" style="471" customWidth="1"/>
    <col min="11274" max="11274" width="6.42578125" style="471" bestFit="1" customWidth="1"/>
    <col min="11275" max="11275" width="11.7109375" style="471" customWidth="1"/>
    <col min="11276" max="11276" width="0" style="471" hidden="1" customWidth="1"/>
    <col min="11277" max="11277" width="3.7109375" style="471" customWidth="1"/>
    <col min="11278" max="11278" width="11.140625" style="471" bestFit="1" customWidth="1"/>
    <col min="11279" max="11510" width="10.5703125" style="471"/>
    <col min="11511" max="11518" width="0" style="471" hidden="1" customWidth="1"/>
    <col min="11519" max="11521" width="3.7109375" style="471" customWidth="1"/>
    <col min="11522" max="11522" width="12.7109375" style="471" customWidth="1"/>
    <col min="11523" max="11523" width="47.42578125" style="471" customWidth="1"/>
    <col min="11524" max="11524" width="0" style="471" hidden="1" customWidth="1"/>
    <col min="11525" max="11525" width="24.7109375" style="471" customWidth="1"/>
    <col min="11526" max="11526" width="14.7109375" style="471" customWidth="1"/>
    <col min="11527" max="11528" width="15.7109375" style="471" customWidth="1"/>
    <col min="11529" max="11529" width="11.7109375" style="471" customWidth="1"/>
    <col min="11530" max="11530" width="6.42578125" style="471" bestFit="1" customWidth="1"/>
    <col min="11531" max="11531" width="11.7109375" style="471" customWidth="1"/>
    <col min="11532" max="11532" width="0" style="471" hidden="1" customWidth="1"/>
    <col min="11533" max="11533" width="3.7109375" style="471" customWidth="1"/>
    <col min="11534" max="11534" width="11.140625" style="471" bestFit="1" customWidth="1"/>
    <col min="11535" max="11766" width="10.5703125" style="471"/>
    <col min="11767" max="11774" width="0" style="471" hidden="1" customWidth="1"/>
    <col min="11775" max="11777" width="3.7109375" style="471" customWidth="1"/>
    <col min="11778" max="11778" width="12.7109375" style="471" customWidth="1"/>
    <col min="11779" max="11779" width="47.42578125" style="471" customWidth="1"/>
    <col min="11780" max="11780" width="0" style="471" hidden="1" customWidth="1"/>
    <col min="11781" max="11781" width="24.7109375" style="471" customWidth="1"/>
    <col min="11782" max="11782" width="14.7109375" style="471" customWidth="1"/>
    <col min="11783" max="11784" width="15.7109375" style="471" customWidth="1"/>
    <col min="11785" max="11785" width="11.7109375" style="471" customWidth="1"/>
    <col min="11786" max="11786" width="6.42578125" style="471" bestFit="1" customWidth="1"/>
    <col min="11787" max="11787" width="11.7109375" style="471" customWidth="1"/>
    <col min="11788" max="11788" width="0" style="471" hidden="1" customWidth="1"/>
    <col min="11789" max="11789" width="3.7109375" style="471" customWidth="1"/>
    <col min="11790" max="11790" width="11.140625" style="471" bestFit="1" customWidth="1"/>
    <col min="11791" max="12022" width="10.5703125" style="471"/>
    <col min="12023" max="12030" width="0" style="471" hidden="1" customWidth="1"/>
    <col min="12031" max="12033" width="3.7109375" style="471" customWidth="1"/>
    <col min="12034" max="12034" width="12.7109375" style="471" customWidth="1"/>
    <col min="12035" max="12035" width="47.42578125" style="471" customWidth="1"/>
    <col min="12036" max="12036" width="0" style="471" hidden="1" customWidth="1"/>
    <col min="12037" max="12037" width="24.7109375" style="471" customWidth="1"/>
    <col min="12038" max="12038" width="14.7109375" style="471" customWidth="1"/>
    <col min="12039" max="12040" width="15.7109375" style="471" customWidth="1"/>
    <col min="12041" max="12041" width="11.7109375" style="471" customWidth="1"/>
    <col min="12042" max="12042" width="6.42578125" style="471" bestFit="1" customWidth="1"/>
    <col min="12043" max="12043" width="11.7109375" style="471" customWidth="1"/>
    <col min="12044" max="12044" width="0" style="471" hidden="1" customWidth="1"/>
    <col min="12045" max="12045" width="3.7109375" style="471" customWidth="1"/>
    <col min="12046" max="12046" width="11.140625" style="471" bestFit="1" customWidth="1"/>
    <col min="12047" max="12278" width="10.5703125" style="471"/>
    <col min="12279" max="12286" width="0" style="471" hidden="1" customWidth="1"/>
    <col min="12287" max="12289" width="3.7109375" style="471" customWidth="1"/>
    <col min="12290" max="12290" width="12.7109375" style="471" customWidth="1"/>
    <col min="12291" max="12291" width="47.42578125" style="471" customWidth="1"/>
    <col min="12292" max="12292" width="0" style="471" hidden="1" customWidth="1"/>
    <col min="12293" max="12293" width="24.7109375" style="471" customWidth="1"/>
    <col min="12294" max="12294" width="14.7109375" style="471" customWidth="1"/>
    <col min="12295" max="12296" width="15.7109375" style="471" customWidth="1"/>
    <col min="12297" max="12297" width="11.7109375" style="471" customWidth="1"/>
    <col min="12298" max="12298" width="6.42578125" style="471" bestFit="1" customWidth="1"/>
    <col min="12299" max="12299" width="11.7109375" style="471" customWidth="1"/>
    <col min="12300" max="12300" width="0" style="471" hidden="1" customWidth="1"/>
    <col min="12301" max="12301" width="3.7109375" style="471" customWidth="1"/>
    <col min="12302" max="12302" width="11.140625" style="471" bestFit="1" customWidth="1"/>
    <col min="12303" max="12534" width="10.5703125" style="471"/>
    <col min="12535" max="12542" width="0" style="471" hidden="1" customWidth="1"/>
    <col min="12543" max="12545" width="3.7109375" style="471" customWidth="1"/>
    <col min="12546" max="12546" width="12.7109375" style="471" customWidth="1"/>
    <col min="12547" max="12547" width="47.42578125" style="471" customWidth="1"/>
    <col min="12548" max="12548" width="0" style="471" hidden="1" customWidth="1"/>
    <col min="12549" max="12549" width="24.7109375" style="471" customWidth="1"/>
    <col min="12550" max="12550" width="14.7109375" style="471" customWidth="1"/>
    <col min="12551" max="12552" width="15.7109375" style="471" customWidth="1"/>
    <col min="12553" max="12553" width="11.7109375" style="471" customWidth="1"/>
    <col min="12554" max="12554" width="6.42578125" style="471" bestFit="1" customWidth="1"/>
    <col min="12555" max="12555" width="11.7109375" style="471" customWidth="1"/>
    <col min="12556" max="12556" width="0" style="471" hidden="1" customWidth="1"/>
    <col min="12557" max="12557" width="3.7109375" style="471" customWidth="1"/>
    <col min="12558" max="12558" width="11.140625" style="471" bestFit="1" customWidth="1"/>
    <col min="12559" max="12790" width="10.5703125" style="471"/>
    <col min="12791" max="12798" width="0" style="471" hidden="1" customWidth="1"/>
    <col min="12799" max="12801" width="3.7109375" style="471" customWidth="1"/>
    <col min="12802" max="12802" width="12.7109375" style="471" customWidth="1"/>
    <col min="12803" max="12803" width="47.42578125" style="471" customWidth="1"/>
    <col min="12804" max="12804" width="0" style="471" hidden="1" customWidth="1"/>
    <col min="12805" max="12805" width="24.7109375" style="471" customWidth="1"/>
    <col min="12806" max="12806" width="14.7109375" style="471" customWidth="1"/>
    <col min="12807" max="12808" width="15.7109375" style="471" customWidth="1"/>
    <col min="12809" max="12809" width="11.7109375" style="471" customWidth="1"/>
    <col min="12810" max="12810" width="6.42578125" style="471" bestFit="1" customWidth="1"/>
    <col min="12811" max="12811" width="11.7109375" style="471" customWidth="1"/>
    <col min="12812" max="12812" width="0" style="471" hidden="1" customWidth="1"/>
    <col min="12813" max="12813" width="3.7109375" style="471" customWidth="1"/>
    <col min="12814" max="12814" width="11.140625" style="471" bestFit="1" customWidth="1"/>
    <col min="12815" max="13046" width="10.5703125" style="471"/>
    <col min="13047" max="13054" width="0" style="471" hidden="1" customWidth="1"/>
    <col min="13055" max="13057" width="3.7109375" style="471" customWidth="1"/>
    <col min="13058" max="13058" width="12.7109375" style="471" customWidth="1"/>
    <col min="13059" max="13059" width="47.42578125" style="471" customWidth="1"/>
    <col min="13060" max="13060" width="0" style="471" hidden="1" customWidth="1"/>
    <col min="13061" max="13061" width="24.7109375" style="471" customWidth="1"/>
    <col min="13062" max="13062" width="14.7109375" style="471" customWidth="1"/>
    <col min="13063" max="13064" width="15.7109375" style="471" customWidth="1"/>
    <col min="13065" max="13065" width="11.7109375" style="471" customWidth="1"/>
    <col min="13066" max="13066" width="6.42578125" style="471" bestFit="1" customWidth="1"/>
    <col min="13067" max="13067" width="11.7109375" style="471" customWidth="1"/>
    <col min="13068" max="13068" width="0" style="471" hidden="1" customWidth="1"/>
    <col min="13069" max="13069" width="3.7109375" style="471" customWidth="1"/>
    <col min="13070" max="13070" width="11.140625" style="471" bestFit="1" customWidth="1"/>
    <col min="13071" max="13302" width="10.5703125" style="471"/>
    <col min="13303" max="13310" width="0" style="471" hidden="1" customWidth="1"/>
    <col min="13311" max="13313" width="3.7109375" style="471" customWidth="1"/>
    <col min="13314" max="13314" width="12.7109375" style="471" customWidth="1"/>
    <col min="13315" max="13315" width="47.42578125" style="471" customWidth="1"/>
    <col min="13316" max="13316" width="0" style="471" hidden="1" customWidth="1"/>
    <col min="13317" max="13317" width="24.7109375" style="471" customWidth="1"/>
    <col min="13318" max="13318" width="14.7109375" style="471" customWidth="1"/>
    <col min="13319" max="13320" width="15.7109375" style="471" customWidth="1"/>
    <col min="13321" max="13321" width="11.7109375" style="471" customWidth="1"/>
    <col min="13322" max="13322" width="6.42578125" style="471" bestFit="1" customWidth="1"/>
    <col min="13323" max="13323" width="11.7109375" style="471" customWidth="1"/>
    <col min="13324" max="13324" width="0" style="471" hidden="1" customWidth="1"/>
    <col min="13325" max="13325" width="3.7109375" style="471" customWidth="1"/>
    <col min="13326" max="13326" width="11.140625" style="471" bestFit="1" customWidth="1"/>
    <col min="13327" max="13558" width="10.5703125" style="471"/>
    <col min="13559" max="13566" width="0" style="471" hidden="1" customWidth="1"/>
    <col min="13567" max="13569" width="3.7109375" style="471" customWidth="1"/>
    <col min="13570" max="13570" width="12.7109375" style="471" customWidth="1"/>
    <col min="13571" max="13571" width="47.42578125" style="471" customWidth="1"/>
    <col min="13572" max="13572" width="0" style="471" hidden="1" customWidth="1"/>
    <col min="13573" max="13573" width="24.7109375" style="471" customWidth="1"/>
    <col min="13574" max="13574" width="14.7109375" style="471" customWidth="1"/>
    <col min="13575" max="13576" width="15.7109375" style="471" customWidth="1"/>
    <col min="13577" max="13577" width="11.7109375" style="471" customWidth="1"/>
    <col min="13578" max="13578" width="6.42578125" style="471" bestFit="1" customWidth="1"/>
    <col min="13579" max="13579" width="11.7109375" style="471" customWidth="1"/>
    <col min="13580" max="13580" width="0" style="471" hidden="1" customWidth="1"/>
    <col min="13581" max="13581" width="3.7109375" style="471" customWidth="1"/>
    <col min="13582" max="13582" width="11.140625" style="471" bestFit="1" customWidth="1"/>
    <col min="13583" max="13814" width="10.5703125" style="471"/>
    <col min="13815" max="13822" width="0" style="471" hidden="1" customWidth="1"/>
    <col min="13823" max="13825" width="3.7109375" style="471" customWidth="1"/>
    <col min="13826" max="13826" width="12.7109375" style="471" customWidth="1"/>
    <col min="13827" max="13827" width="47.42578125" style="471" customWidth="1"/>
    <col min="13828" max="13828" width="0" style="471" hidden="1" customWidth="1"/>
    <col min="13829" max="13829" width="24.7109375" style="471" customWidth="1"/>
    <col min="13830" max="13830" width="14.7109375" style="471" customWidth="1"/>
    <col min="13831" max="13832" width="15.7109375" style="471" customWidth="1"/>
    <col min="13833" max="13833" width="11.7109375" style="471" customWidth="1"/>
    <col min="13834" max="13834" width="6.42578125" style="471" bestFit="1" customWidth="1"/>
    <col min="13835" max="13835" width="11.7109375" style="471" customWidth="1"/>
    <col min="13836" max="13836" width="0" style="471" hidden="1" customWidth="1"/>
    <col min="13837" max="13837" width="3.7109375" style="471" customWidth="1"/>
    <col min="13838" max="13838" width="11.140625" style="471" bestFit="1" customWidth="1"/>
    <col min="13839" max="14070" width="10.5703125" style="471"/>
    <col min="14071" max="14078" width="0" style="471" hidden="1" customWidth="1"/>
    <col min="14079" max="14081" width="3.7109375" style="471" customWidth="1"/>
    <col min="14082" max="14082" width="12.7109375" style="471" customWidth="1"/>
    <col min="14083" max="14083" width="47.42578125" style="471" customWidth="1"/>
    <col min="14084" max="14084" width="0" style="471" hidden="1" customWidth="1"/>
    <col min="14085" max="14085" width="24.7109375" style="471" customWidth="1"/>
    <col min="14086" max="14086" width="14.7109375" style="471" customWidth="1"/>
    <col min="14087" max="14088" width="15.7109375" style="471" customWidth="1"/>
    <col min="14089" max="14089" width="11.7109375" style="471" customWidth="1"/>
    <col min="14090" max="14090" width="6.42578125" style="471" bestFit="1" customWidth="1"/>
    <col min="14091" max="14091" width="11.7109375" style="471" customWidth="1"/>
    <col min="14092" max="14092" width="0" style="471" hidden="1" customWidth="1"/>
    <col min="14093" max="14093" width="3.7109375" style="471" customWidth="1"/>
    <col min="14094" max="14094" width="11.140625" style="471" bestFit="1" customWidth="1"/>
    <col min="14095" max="14326" width="10.5703125" style="471"/>
    <col min="14327" max="14334" width="0" style="471" hidden="1" customWidth="1"/>
    <col min="14335" max="14337" width="3.7109375" style="471" customWidth="1"/>
    <col min="14338" max="14338" width="12.7109375" style="471" customWidth="1"/>
    <col min="14339" max="14339" width="47.42578125" style="471" customWidth="1"/>
    <col min="14340" max="14340" width="0" style="471" hidden="1" customWidth="1"/>
    <col min="14341" max="14341" width="24.7109375" style="471" customWidth="1"/>
    <col min="14342" max="14342" width="14.7109375" style="471" customWidth="1"/>
    <col min="14343" max="14344" width="15.7109375" style="471" customWidth="1"/>
    <col min="14345" max="14345" width="11.7109375" style="471" customWidth="1"/>
    <col min="14346" max="14346" width="6.42578125" style="471" bestFit="1" customWidth="1"/>
    <col min="14347" max="14347" width="11.7109375" style="471" customWidth="1"/>
    <col min="14348" max="14348" width="0" style="471" hidden="1" customWidth="1"/>
    <col min="14349" max="14349" width="3.7109375" style="471" customWidth="1"/>
    <col min="14350" max="14350" width="11.140625" style="471" bestFit="1" customWidth="1"/>
    <col min="14351" max="14582" width="10.5703125" style="471"/>
    <col min="14583" max="14590" width="0" style="471" hidden="1" customWidth="1"/>
    <col min="14591" max="14593" width="3.7109375" style="471" customWidth="1"/>
    <col min="14594" max="14594" width="12.7109375" style="471" customWidth="1"/>
    <col min="14595" max="14595" width="47.42578125" style="471" customWidth="1"/>
    <col min="14596" max="14596" width="0" style="471" hidden="1" customWidth="1"/>
    <col min="14597" max="14597" width="24.7109375" style="471" customWidth="1"/>
    <col min="14598" max="14598" width="14.7109375" style="471" customWidth="1"/>
    <col min="14599" max="14600" width="15.7109375" style="471" customWidth="1"/>
    <col min="14601" max="14601" width="11.7109375" style="471" customWidth="1"/>
    <col min="14602" max="14602" width="6.42578125" style="471" bestFit="1" customWidth="1"/>
    <col min="14603" max="14603" width="11.7109375" style="471" customWidth="1"/>
    <col min="14604" max="14604" width="0" style="471" hidden="1" customWidth="1"/>
    <col min="14605" max="14605" width="3.7109375" style="471" customWidth="1"/>
    <col min="14606" max="14606" width="11.140625" style="471" bestFit="1" customWidth="1"/>
    <col min="14607" max="14838" width="10.5703125" style="471"/>
    <col min="14839" max="14846" width="0" style="471" hidden="1" customWidth="1"/>
    <col min="14847" max="14849" width="3.7109375" style="471" customWidth="1"/>
    <col min="14850" max="14850" width="12.7109375" style="471" customWidth="1"/>
    <col min="14851" max="14851" width="47.42578125" style="471" customWidth="1"/>
    <col min="14852" max="14852" width="0" style="471" hidden="1" customWidth="1"/>
    <col min="14853" max="14853" width="24.7109375" style="471" customWidth="1"/>
    <col min="14854" max="14854" width="14.7109375" style="471" customWidth="1"/>
    <col min="14855" max="14856" width="15.7109375" style="471" customWidth="1"/>
    <col min="14857" max="14857" width="11.7109375" style="471" customWidth="1"/>
    <col min="14858" max="14858" width="6.42578125" style="471" bestFit="1" customWidth="1"/>
    <col min="14859" max="14859" width="11.7109375" style="471" customWidth="1"/>
    <col min="14860" max="14860" width="0" style="471" hidden="1" customWidth="1"/>
    <col min="14861" max="14861" width="3.7109375" style="471" customWidth="1"/>
    <col min="14862" max="14862" width="11.140625" style="471" bestFit="1" customWidth="1"/>
    <col min="14863" max="15094" width="10.5703125" style="471"/>
    <col min="15095" max="15102" width="0" style="471" hidden="1" customWidth="1"/>
    <col min="15103" max="15105" width="3.7109375" style="471" customWidth="1"/>
    <col min="15106" max="15106" width="12.7109375" style="471" customWidth="1"/>
    <col min="15107" max="15107" width="47.42578125" style="471" customWidth="1"/>
    <col min="15108" max="15108" width="0" style="471" hidden="1" customWidth="1"/>
    <col min="15109" max="15109" width="24.7109375" style="471" customWidth="1"/>
    <col min="15110" max="15110" width="14.7109375" style="471" customWidth="1"/>
    <col min="15111" max="15112" width="15.7109375" style="471" customWidth="1"/>
    <col min="15113" max="15113" width="11.7109375" style="471" customWidth="1"/>
    <col min="15114" max="15114" width="6.42578125" style="471" bestFit="1" customWidth="1"/>
    <col min="15115" max="15115" width="11.7109375" style="471" customWidth="1"/>
    <col min="15116" max="15116" width="0" style="471" hidden="1" customWidth="1"/>
    <col min="15117" max="15117" width="3.7109375" style="471" customWidth="1"/>
    <col min="15118" max="15118" width="11.140625" style="471" bestFit="1" customWidth="1"/>
    <col min="15119" max="15350" width="10.5703125" style="471"/>
    <col min="15351" max="15358" width="0" style="471" hidden="1" customWidth="1"/>
    <col min="15359" max="15361" width="3.7109375" style="471" customWidth="1"/>
    <col min="15362" max="15362" width="12.7109375" style="471" customWidth="1"/>
    <col min="15363" max="15363" width="47.42578125" style="471" customWidth="1"/>
    <col min="15364" max="15364" width="0" style="471" hidden="1" customWidth="1"/>
    <col min="15365" max="15365" width="24.7109375" style="471" customWidth="1"/>
    <col min="15366" max="15366" width="14.7109375" style="471" customWidth="1"/>
    <col min="15367" max="15368" width="15.7109375" style="471" customWidth="1"/>
    <col min="15369" max="15369" width="11.7109375" style="471" customWidth="1"/>
    <col min="15370" max="15370" width="6.42578125" style="471" bestFit="1" customWidth="1"/>
    <col min="15371" max="15371" width="11.7109375" style="471" customWidth="1"/>
    <col min="15372" max="15372" width="0" style="471" hidden="1" customWidth="1"/>
    <col min="15373" max="15373" width="3.7109375" style="471" customWidth="1"/>
    <col min="15374" max="15374" width="11.140625" style="471" bestFit="1" customWidth="1"/>
    <col min="15375" max="15606" width="10.5703125" style="471"/>
    <col min="15607" max="15614" width="0" style="471" hidden="1" customWidth="1"/>
    <col min="15615" max="15617" width="3.7109375" style="471" customWidth="1"/>
    <col min="15618" max="15618" width="12.7109375" style="471" customWidth="1"/>
    <col min="15619" max="15619" width="47.42578125" style="471" customWidth="1"/>
    <col min="15620" max="15620" width="0" style="471" hidden="1" customWidth="1"/>
    <col min="15621" max="15621" width="24.7109375" style="471" customWidth="1"/>
    <col min="15622" max="15622" width="14.7109375" style="471" customWidth="1"/>
    <col min="15623" max="15624" width="15.7109375" style="471" customWidth="1"/>
    <col min="15625" max="15625" width="11.7109375" style="471" customWidth="1"/>
    <col min="15626" max="15626" width="6.42578125" style="471" bestFit="1" customWidth="1"/>
    <col min="15627" max="15627" width="11.7109375" style="471" customWidth="1"/>
    <col min="15628" max="15628" width="0" style="471" hidden="1" customWidth="1"/>
    <col min="15629" max="15629" width="3.7109375" style="471" customWidth="1"/>
    <col min="15630" max="15630" width="11.140625" style="471" bestFit="1" customWidth="1"/>
    <col min="15631" max="15862" width="10.5703125" style="471"/>
    <col min="15863" max="15870" width="0" style="471" hidden="1" customWidth="1"/>
    <col min="15871" max="15873" width="3.7109375" style="471" customWidth="1"/>
    <col min="15874" max="15874" width="12.7109375" style="471" customWidth="1"/>
    <col min="15875" max="15875" width="47.42578125" style="471" customWidth="1"/>
    <col min="15876" max="15876" width="0" style="471" hidden="1" customWidth="1"/>
    <col min="15877" max="15877" width="24.7109375" style="471" customWidth="1"/>
    <col min="15878" max="15878" width="14.7109375" style="471" customWidth="1"/>
    <col min="15879" max="15880" width="15.7109375" style="471" customWidth="1"/>
    <col min="15881" max="15881" width="11.7109375" style="471" customWidth="1"/>
    <col min="15882" max="15882" width="6.42578125" style="471" bestFit="1" customWidth="1"/>
    <col min="15883" max="15883" width="11.7109375" style="471" customWidth="1"/>
    <col min="15884" max="15884" width="0" style="471" hidden="1" customWidth="1"/>
    <col min="15885" max="15885" width="3.7109375" style="471" customWidth="1"/>
    <col min="15886" max="15886" width="11.140625" style="471" bestFit="1" customWidth="1"/>
    <col min="15887" max="16118" width="10.5703125" style="471"/>
    <col min="16119" max="16126" width="0" style="471" hidden="1" customWidth="1"/>
    <col min="16127" max="16129" width="3.7109375" style="471" customWidth="1"/>
    <col min="16130" max="16130" width="12.7109375" style="471" customWidth="1"/>
    <col min="16131" max="16131" width="47.42578125" style="471" customWidth="1"/>
    <col min="16132" max="16132" width="0" style="471" hidden="1" customWidth="1"/>
    <col min="16133" max="16133" width="24.7109375" style="471" customWidth="1"/>
    <col min="16134" max="16134" width="14.7109375" style="471" customWidth="1"/>
    <col min="16135" max="16136" width="15.7109375" style="471" customWidth="1"/>
    <col min="16137" max="16137" width="11.7109375" style="471" customWidth="1"/>
    <col min="16138" max="16138" width="6.42578125" style="471" bestFit="1" customWidth="1"/>
    <col min="16139" max="16139" width="11.7109375" style="471" customWidth="1"/>
    <col min="16140" max="16140" width="0" style="471" hidden="1" customWidth="1"/>
    <col min="16141" max="16141" width="3.7109375" style="471" customWidth="1"/>
    <col min="16142" max="16142" width="11.140625" style="471" bestFit="1" customWidth="1"/>
    <col min="16143" max="16384" width="10.5703125" style="471"/>
  </cols>
  <sheetData>
    <row r="1" spans="1:29" hidden="1"/>
    <row r="2" spans="1:29" hidden="1"/>
    <row r="3" spans="1:29" hidden="1"/>
    <row r="4" spans="1:29" ht="3" customHeight="1">
      <c r="J4" s="476"/>
      <c r="K4" s="476"/>
      <c r="L4" s="472"/>
      <c r="M4" s="472"/>
      <c r="N4" s="472"/>
      <c r="O4" s="479"/>
      <c r="P4" s="479"/>
      <c r="Q4" s="479"/>
      <c r="R4" s="479"/>
      <c r="S4" s="479"/>
      <c r="T4" s="479"/>
      <c r="U4" s="479"/>
      <c r="V4" s="472"/>
    </row>
    <row r="5" spans="1:29" ht="22.5" customHeight="1">
      <c r="J5" s="476"/>
      <c r="K5" s="476"/>
      <c r="L5" s="1231" t="s">
        <v>684</v>
      </c>
      <c r="M5" s="1231"/>
      <c r="N5" s="1231"/>
      <c r="O5" s="1231"/>
      <c r="P5" s="1231"/>
      <c r="Q5" s="1231"/>
      <c r="R5" s="1231"/>
      <c r="S5" s="1231"/>
      <c r="T5" s="1231"/>
      <c r="U5" s="573"/>
      <c r="V5" s="491"/>
    </row>
    <row r="6" spans="1:29" ht="3" customHeight="1">
      <c r="J6" s="476"/>
      <c r="K6" s="476"/>
      <c r="L6" s="472"/>
      <c r="M6" s="472"/>
      <c r="N6" s="472"/>
      <c r="O6" s="475"/>
      <c r="P6" s="475"/>
      <c r="Q6" s="475"/>
      <c r="R6" s="475"/>
      <c r="S6" s="475"/>
      <c r="T6" s="475"/>
      <c r="U6" s="472"/>
    </row>
    <row r="7" spans="1:29" s="486" customFormat="1" ht="45">
      <c r="A7" s="499"/>
      <c r="B7" s="499"/>
      <c r="C7" s="499"/>
      <c r="D7" s="499"/>
      <c r="E7" s="499"/>
      <c r="F7" s="499"/>
      <c r="G7" s="499"/>
      <c r="H7" s="499"/>
      <c r="L7" s="493"/>
      <c r="M7" s="611" t="s">
        <v>501</v>
      </c>
      <c r="N7" s="660"/>
      <c r="O7" s="1270" t="str">
        <f>IF(NameOrPr_ch="",IF(NameOrPr="","",NameOrPr),NameOrPr_ch)</f>
        <v>Комитет по тарифам Санкт-Петербурга</v>
      </c>
      <c r="P7" s="1271"/>
      <c r="Q7" s="1271"/>
      <c r="R7" s="1271"/>
      <c r="S7" s="1271"/>
      <c r="T7" s="1272"/>
      <c r="U7" s="661"/>
      <c r="Y7" s="1006"/>
      <c r="Z7" s="499"/>
      <c r="AA7" s="499"/>
      <c r="AB7" s="499"/>
      <c r="AC7" s="499"/>
    </row>
    <row r="8" spans="1:29" s="564" customFormat="1" ht="22.5">
      <c r="A8" s="584"/>
      <c r="B8" s="584"/>
      <c r="C8" s="584"/>
      <c r="D8" s="584"/>
      <c r="E8" s="584"/>
      <c r="F8" s="584"/>
      <c r="G8" s="584"/>
      <c r="H8" s="584"/>
      <c r="L8" s="493"/>
      <c r="M8" s="611" t="s">
        <v>595</v>
      </c>
      <c r="N8" s="660"/>
      <c r="O8" s="1270" t="str">
        <f>IF(datePr_ch="",IF(datePr="","",datePr),datePr_ch)</f>
        <v>14.06.2019</v>
      </c>
      <c r="P8" s="1271"/>
      <c r="Q8" s="1271"/>
      <c r="R8" s="1271"/>
      <c r="S8" s="1271"/>
      <c r="T8" s="1272"/>
      <c r="U8" s="661"/>
      <c r="Y8" s="1006"/>
      <c r="Z8" s="584"/>
      <c r="AA8" s="584"/>
      <c r="AB8" s="584"/>
      <c r="AC8" s="584"/>
    </row>
    <row r="9" spans="1:29" s="486" customFormat="1" ht="22.5">
      <c r="A9" s="499"/>
      <c r="B9" s="499"/>
      <c r="C9" s="499"/>
      <c r="D9" s="499"/>
      <c r="E9" s="499"/>
      <c r="F9" s="499"/>
      <c r="G9" s="499"/>
      <c r="H9" s="499"/>
      <c r="L9" s="546"/>
      <c r="M9" s="611" t="s">
        <v>594</v>
      </c>
      <c r="N9" s="660"/>
      <c r="O9" s="1270" t="str">
        <f>IF(numberPr_ch="",IF(numberPr="","",numberPr),numberPr_ch)</f>
        <v>52-р</v>
      </c>
      <c r="P9" s="1271"/>
      <c r="Q9" s="1271"/>
      <c r="R9" s="1271"/>
      <c r="S9" s="1271"/>
      <c r="T9" s="1272"/>
      <c r="U9" s="661"/>
      <c r="Y9" s="1006"/>
      <c r="Z9" s="499"/>
      <c r="AA9" s="499"/>
      <c r="AB9" s="499"/>
      <c r="AC9" s="499"/>
    </row>
    <row r="10" spans="1:29" s="486" customFormat="1" ht="22.5">
      <c r="A10" s="499"/>
      <c r="B10" s="499"/>
      <c r="C10" s="499"/>
      <c r="D10" s="499"/>
      <c r="E10" s="499"/>
      <c r="F10" s="499"/>
      <c r="G10" s="499"/>
      <c r="H10" s="499"/>
      <c r="L10" s="546"/>
      <c r="M10" s="611" t="s">
        <v>500</v>
      </c>
      <c r="N10" s="660"/>
      <c r="O10" s="1270" t="str">
        <f>IF(IstPub_ch="",IF(IstPub="","",IstPub),IstPub_ch)</f>
        <v>официальный сайт Комитета по тарифам Санкт-Петербурга</v>
      </c>
      <c r="P10" s="1271"/>
      <c r="Q10" s="1271"/>
      <c r="R10" s="1271"/>
      <c r="S10" s="1271"/>
      <c r="T10" s="1272"/>
      <c r="U10" s="661"/>
      <c r="Y10" s="1006"/>
      <c r="Z10" s="499"/>
      <c r="AA10" s="499"/>
      <c r="AB10" s="499"/>
      <c r="AC10" s="499"/>
    </row>
    <row r="11" spans="1:29" s="607" customFormat="1" ht="18.75" hidden="1">
      <c r="A11" s="608"/>
      <c r="B11" s="608"/>
      <c r="C11" s="608"/>
      <c r="D11" s="608"/>
      <c r="E11" s="608"/>
      <c r="F11" s="608"/>
      <c r="G11" s="608"/>
      <c r="H11" s="608"/>
      <c r="L11" s="746"/>
      <c r="M11" s="744"/>
      <c r="O11" s="743"/>
      <c r="P11" s="743"/>
      <c r="Q11" s="765" t="s">
        <v>719</v>
      </c>
      <c r="R11" s="765" t="s">
        <v>720</v>
      </c>
      <c r="S11" s="743"/>
      <c r="T11" s="743"/>
      <c r="U11" s="661"/>
      <c r="Y11" s="767"/>
      <c r="Z11" s="608"/>
      <c r="AA11" s="608"/>
      <c r="AB11" s="608"/>
      <c r="AC11" s="608"/>
    </row>
    <row r="12" spans="1:29" s="486" customFormat="1" ht="11.25" hidden="1">
      <c r="A12" s="499"/>
      <c r="B12" s="499"/>
      <c r="C12" s="499"/>
      <c r="D12" s="499"/>
      <c r="E12" s="499"/>
      <c r="F12" s="499"/>
      <c r="G12" s="499"/>
      <c r="H12" s="499"/>
      <c r="L12" s="1232"/>
      <c r="M12" s="1232"/>
      <c r="N12" s="483"/>
      <c r="O12" s="761"/>
      <c r="P12" s="761"/>
      <c r="Q12" s="761"/>
      <c r="R12" s="761"/>
      <c r="S12" s="761"/>
      <c r="T12" s="761"/>
      <c r="U12" s="481"/>
      <c r="V12" s="497" t="s">
        <v>372</v>
      </c>
      <c r="Y12" s="1006"/>
      <c r="Z12" s="499"/>
      <c r="AA12" s="499"/>
      <c r="AB12" s="499"/>
      <c r="AC12" s="499"/>
    </row>
    <row r="13" spans="1:29" ht="15" customHeight="1">
      <c r="J13" s="476"/>
      <c r="K13" s="476"/>
      <c r="L13" s="472"/>
      <c r="M13" s="472"/>
      <c r="N13" s="472"/>
      <c r="O13" s="593"/>
      <c r="P13" s="593"/>
      <c r="Q13" s="1267"/>
      <c r="R13" s="1267"/>
      <c r="S13" s="1267"/>
      <c r="T13" s="1267"/>
      <c r="U13" s="1267"/>
      <c r="V13" s="1267"/>
    </row>
    <row r="14" spans="1:29">
      <c r="J14" s="476"/>
      <c r="K14" s="476"/>
      <c r="L14" s="1169" t="s">
        <v>453</v>
      </c>
      <c r="M14" s="1169"/>
      <c r="N14" s="1169"/>
      <c r="O14" s="1169"/>
      <c r="P14" s="1169"/>
      <c r="Q14" s="1169"/>
      <c r="R14" s="1169"/>
      <c r="S14" s="1169"/>
      <c r="T14" s="1169"/>
      <c r="U14" s="1169"/>
      <c r="V14" s="1169"/>
      <c r="W14" s="1169"/>
      <c r="X14" s="1169" t="s">
        <v>454</v>
      </c>
    </row>
    <row r="15" spans="1:29" ht="14.25" customHeight="1">
      <c r="J15" s="476"/>
      <c r="K15" s="476"/>
      <c r="L15" s="1244" t="s">
        <v>91</v>
      </c>
      <c r="M15" s="1244" t="s">
        <v>625</v>
      </c>
      <c r="N15" s="528"/>
      <c r="O15" s="1244" t="s">
        <v>626</v>
      </c>
      <c r="P15" s="1291" t="s">
        <v>627</v>
      </c>
      <c r="Q15" s="1291" t="s">
        <v>640</v>
      </c>
      <c r="R15" s="1291"/>
      <c r="S15" s="1291"/>
      <c r="T15" s="1291"/>
      <c r="U15" s="1291"/>
      <c r="V15" s="1244" t="s">
        <v>340</v>
      </c>
      <c r="W15" s="1266" t="s">
        <v>274</v>
      </c>
      <c r="X15" s="1169"/>
    </row>
    <row r="16" spans="1:29" s="517" customFormat="1" ht="25.5" customHeight="1">
      <c r="A16" s="579"/>
      <c r="B16" s="579"/>
      <c r="C16" s="579"/>
      <c r="D16" s="579"/>
      <c r="E16" s="579"/>
      <c r="F16" s="579"/>
      <c r="G16" s="585"/>
      <c r="H16" s="585"/>
      <c r="I16" s="525"/>
      <c r="J16" s="523"/>
      <c r="K16" s="523"/>
      <c r="L16" s="1244"/>
      <c r="M16" s="1244"/>
      <c r="N16" s="528"/>
      <c r="O16" s="1244"/>
      <c r="P16" s="1291"/>
      <c r="Q16" s="1291" t="s">
        <v>677</v>
      </c>
      <c r="R16" s="1291"/>
      <c r="S16" s="1279" t="s">
        <v>653</v>
      </c>
      <c r="T16" s="1279"/>
      <c r="U16" s="1279"/>
      <c r="V16" s="1244"/>
      <c r="W16" s="1266"/>
      <c r="X16" s="1169"/>
      <c r="Y16" s="1001"/>
      <c r="Z16" s="579"/>
      <c r="AA16" s="579"/>
      <c r="AB16" s="579"/>
      <c r="AC16" s="579"/>
    </row>
    <row r="17" spans="1:33" ht="14.25" customHeight="1">
      <c r="J17" s="476"/>
      <c r="K17" s="476"/>
      <c r="L17" s="1244"/>
      <c r="M17" s="1244"/>
      <c r="N17" s="528"/>
      <c r="O17" s="1244"/>
      <c r="P17" s="1291"/>
      <c r="Q17" s="528" t="s">
        <v>675</v>
      </c>
      <c r="R17" s="528" t="s">
        <v>676</v>
      </c>
      <c r="S17" s="530" t="s">
        <v>273</v>
      </c>
      <c r="T17" s="1277" t="s">
        <v>272</v>
      </c>
      <c r="U17" s="1277"/>
      <c r="V17" s="1244"/>
      <c r="W17" s="1266"/>
      <c r="X17" s="1169"/>
    </row>
    <row r="18" spans="1:33">
      <c r="J18" s="476"/>
      <c r="K18" s="484">
        <v>1</v>
      </c>
      <c r="L18" s="473" t="s">
        <v>92</v>
      </c>
      <c r="M18" s="473" t="s">
        <v>48</v>
      </c>
      <c r="N18" s="490" t="s">
        <v>48</v>
      </c>
      <c r="O18" s="482">
        <f t="shared" ref="O18:T18" ca="1" si="0">OFFSET(O18,0,-1)+1</f>
        <v>3</v>
      </c>
      <c r="P18" s="482">
        <f t="shared" ca="1" si="0"/>
        <v>4</v>
      </c>
      <c r="Q18" s="482">
        <f t="shared" ca="1" si="0"/>
        <v>5</v>
      </c>
      <c r="R18" s="482">
        <f t="shared" ca="1" si="0"/>
        <v>6</v>
      </c>
      <c r="S18" s="482">
        <f t="shared" ca="1" si="0"/>
        <v>7</v>
      </c>
      <c r="T18" s="1292">
        <f t="shared" ca="1" si="0"/>
        <v>8</v>
      </c>
      <c r="U18" s="1292"/>
      <c r="V18" s="482">
        <f ca="1">OFFSET(V18,0,-2)+1</f>
        <v>9</v>
      </c>
      <c r="W18" s="517"/>
      <c r="X18" s="482">
        <f ca="1">OFFSET(X18,0,-2)+1</f>
        <v>10</v>
      </c>
    </row>
    <row r="19" spans="1:33" ht="22.5">
      <c r="A19" s="1217">
        <v>1</v>
      </c>
      <c r="B19" s="974"/>
      <c r="C19" s="974"/>
      <c r="D19" s="974"/>
      <c r="E19" s="974"/>
      <c r="F19" s="974"/>
      <c r="G19" s="975"/>
      <c r="H19" s="975"/>
      <c r="I19" s="977"/>
      <c r="J19" s="969"/>
      <c r="K19" s="969"/>
      <c r="L19" s="587">
        <f>mergeValue(A19)</f>
        <v>1</v>
      </c>
      <c r="M19" s="635" t="s">
        <v>20</v>
      </c>
      <c r="N19" s="574"/>
      <c r="O19" s="1268" t="str">
        <f>IF('Перечень тарифов'!J47="","","" &amp; 'Перечень тарифов'!J47 &amp; "")</f>
        <v>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v>
      </c>
      <c r="P19" s="1268"/>
      <c r="Q19" s="1268"/>
      <c r="R19" s="1268"/>
      <c r="S19" s="1268"/>
      <c r="T19" s="1268"/>
      <c r="U19" s="1268"/>
      <c r="V19" s="1268"/>
      <c r="W19" s="1268"/>
      <c r="X19" s="575" t="s">
        <v>475</v>
      </c>
    </row>
    <row r="20" spans="1:33" hidden="1">
      <c r="A20" s="1217"/>
      <c r="B20" s="1217">
        <v>1</v>
      </c>
      <c r="C20" s="974"/>
      <c r="D20" s="974"/>
      <c r="E20" s="974"/>
      <c r="F20" s="974"/>
      <c r="G20" s="979"/>
      <c r="H20" s="976"/>
      <c r="I20" s="981"/>
      <c r="J20" s="966"/>
      <c r="K20" s="965"/>
      <c r="L20" s="587" t="str">
        <f>mergeValue(A20) &amp;"."&amp; mergeValue(B20)</f>
        <v>1.1</v>
      </c>
      <c r="M20" s="540"/>
      <c r="N20" s="574"/>
      <c r="O20" s="1268"/>
      <c r="P20" s="1268"/>
      <c r="Q20" s="1268"/>
      <c r="R20" s="1268"/>
      <c r="S20" s="1268"/>
      <c r="T20" s="1268"/>
      <c r="U20" s="1268"/>
      <c r="V20" s="1268"/>
      <c r="W20" s="1268"/>
      <c r="X20" s="575"/>
    </row>
    <row r="21" spans="1:33" hidden="1">
      <c r="A21" s="1217"/>
      <c r="B21" s="1217"/>
      <c r="C21" s="1217">
        <v>1</v>
      </c>
      <c r="D21" s="974"/>
      <c r="E21" s="974"/>
      <c r="F21" s="974"/>
      <c r="G21" s="979"/>
      <c r="H21" s="976"/>
      <c r="I21" s="982"/>
      <c r="J21" s="966"/>
      <c r="K21" s="965"/>
      <c r="L21" s="587" t="str">
        <f>mergeValue(A21) &amp;"."&amp; mergeValue(B21)&amp;"."&amp; mergeValue(C21)</f>
        <v>1.1.1</v>
      </c>
      <c r="M21" s="541"/>
      <c r="N21" s="574"/>
      <c r="O21" s="1268"/>
      <c r="P21" s="1268"/>
      <c r="Q21" s="1268"/>
      <c r="R21" s="1268"/>
      <c r="S21" s="1268"/>
      <c r="T21" s="1268"/>
      <c r="U21" s="1268"/>
      <c r="V21" s="1268"/>
      <c r="W21" s="1268"/>
      <c r="X21" s="575"/>
    </row>
    <row r="22" spans="1:33" hidden="1">
      <c r="A22" s="1217"/>
      <c r="B22" s="1217"/>
      <c r="C22" s="1217"/>
      <c r="D22" s="1217">
        <v>1</v>
      </c>
      <c r="E22" s="974"/>
      <c r="F22" s="974"/>
      <c r="G22" s="979"/>
      <c r="H22" s="976"/>
      <c r="I22" s="982"/>
      <c r="J22" s="980"/>
      <c r="K22" s="965"/>
      <c r="L22" s="587" t="str">
        <f>mergeValue(A22) &amp;"."&amp; mergeValue(B22)&amp;"."&amp; mergeValue(C22)&amp;"."&amp; mergeValue(D22)</f>
        <v>1.1.1.1</v>
      </c>
      <c r="M22" s="542"/>
      <c r="N22" s="574"/>
      <c r="O22" s="1268"/>
      <c r="P22" s="1268"/>
      <c r="Q22" s="1268"/>
      <c r="R22" s="1268"/>
      <c r="S22" s="1268"/>
      <c r="T22" s="1268"/>
      <c r="U22" s="1268"/>
      <c r="V22" s="1268"/>
      <c r="W22" s="1268"/>
      <c r="X22" s="1013"/>
    </row>
    <row r="23" spans="1:33" ht="67.5">
      <c r="A23" s="1217"/>
      <c r="B23" s="1217"/>
      <c r="C23" s="1217"/>
      <c r="D23" s="1217"/>
      <c r="E23" s="974">
        <v>1</v>
      </c>
      <c r="F23" s="974"/>
      <c r="G23" s="979"/>
      <c r="H23" s="976"/>
      <c r="I23" s="982"/>
      <c r="J23" s="980"/>
      <c r="K23" s="970"/>
      <c r="L23" s="587" t="str">
        <f t="shared" ref="L23:L28" si="1">mergeValue(A23) &amp;"."&amp; mergeValue(B23)&amp;"."&amp; mergeValue(C23)&amp;"."&amp; mergeValue(D23)&amp;"."&amp; mergeValue(E23)</f>
        <v>1.1.1.1.1</v>
      </c>
      <c r="M23" s="1060" t="s">
        <v>1084</v>
      </c>
      <c r="N23" s="536"/>
      <c r="O23" s="1062" t="s">
        <v>1088</v>
      </c>
      <c r="P23" s="1063">
        <v>3.2050000000000001</v>
      </c>
      <c r="Q23" s="1130"/>
      <c r="R23" s="1130">
        <v>15826.63</v>
      </c>
      <c r="S23" s="1086" t="s">
        <v>1085</v>
      </c>
      <c r="T23" s="644" t="s">
        <v>83</v>
      </c>
      <c r="U23" s="1125" t="s">
        <v>1060</v>
      </c>
      <c r="V23" s="768" t="s">
        <v>84</v>
      </c>
      <c r="W23" s="833"/>
      <c r="X23" s="1234" t="s">
        <v>686</v>
      </c>
      <c r="Y23" s="1001" t="str">
        <f t="shared" ref="Y23:Y28" si="2">strCheckDateTwo(N23:W23)</f>
        <v/>
      </c>
    </row>
    <row r="24" spans="1:33" s="1049" customFormat="1" ht="33.75">
      <c r="A24" s="1217"/>
      <c r="B24" s="1217"/>
      <c r="C24" s="1217"/>
      <c r="D24" s="1217"/>
      <c r="E24" s="1067">
        <v>2</v>
      </c>
      <c r="F24" s="1067"/>
      <c r="G24" s="1072" t="s">
        <v>252</v>
      </c>
      <c r="H24" s="1123"/>
      <c r="I24" s="982"/>
      <c r="J24" s="980"/>
      <c r="K24" s="1128" t="s">
        <v>1039</v>
      </c>
      <c r="L24" s="1126" t="str">
        <f t="shared" si="1"/>
        <v>1.1.1.1.2</v>
      </c>
      <c r="M24" s="1060" t="s">
        <v>1081</v>
      </c>
      <c r="N24" s="1129"/>
      <c r="O24" s="1062" t="s">
        <v>1082</v>
      </c>
      <c r="P24" s="1063">
        <v>3</v>
      </c>
      <c r="Q24" s="1130"/>
      <c r="R24" s="1130">
        <v>25423.19</v>
      </c>
      <c r="S24" s="1125" t="s">
        <v>1083</v>
      </c>
      <c r="T24" s="1124" t="s">
        <v>83</v>
      </c>
      <c r="U24" s="1125" t="s">
        <v>1060</v>
      </c>
      <c r="V24" s="1124" t="s">
        <v>83</v>
      </c>
      <c r="W24" s="721"/>
      <c r="X24" s="1235"/>
      <c r="Y24" s="1001" t="str">
        <f t="shared" si="2"/>
        <v/>
      </c>
      <c r="Z24" s="1001"/>
      <c r="AA24" s="1001"/>
      <c r="AB24" s="1001"/>
      <c r="AC24" s="1001"/>
      <c r="AD24" s="1001"/>
      <c r="AE24" s="1001"/>
      <c r="AF24" s="1001"/>
      <c r="AG24" s="1001"/>
    </row>
    <row r="25" spans="1:33" s="1049" customFormat="1" ht="33.75">
      <c r="A25" s="1217"/>
      <c r="B25" s="1217"/>
      <c r="C25" s="1217"/>
      <c r="D25" s="1217"/>
      <c r="E25" s="1067">
        <v>3</v>
      </c>
      <c r="F25" s="1067"/>
      <c r="G25" s="1072" t="s">
        <v>252</v>
      </c>
      <c r="H25" s="1123"/>
      <c r="I25" s="982"/>
      <c r="J25" s="980"/>
      <c r="K25" s="1128" t="s">
        <v>1039</v>
      </c>
      <c r="L25" s="1126" t="str">
        <f t="shared" si="1"/>
        <v>1.1.1.1.3</v>
      </c>
      <c r="M25" s="1060" t="s">
        <v>1086</v>
      </c>
      <c r="N25" s="1129"/>
      <c r="O25" s="1062" t="s">
        <v>1087</v>
      </c>
      <c r="P25" s="1063">
        <v>142.19999999999999</v>
      </c>
      <c r="Q25" s="1130"/>
      <c r="R25" s="1130">
        <v>43594.65</v>
      </c>
      <c r="S25" s="1125" t="s">
        <v>1097</v>
      </c>
      <c r="T25" s="1124" t="s">
        <v>83</v>
      </c>
      <c r="U25" s="1125" t="s">
        <v>1060</v>
      </c>
      <c r="V25" s="1124" t="s">
        <v>83</v>
      </c>
      <c r="W25" s="721"/>
      <c r="X25" s="1235"/>
      <c r="Y25" s="1001" t="str">
        <f t="shared" si="2"/>
        <v/>
      </c>
      <c r="Z25" s="1001"/>
      <c r="AA25" s="1001"/>
      <c r="AB25" s="1001"/>
      <c r="AC25" s="1001"/>
      <c r="AD25" s="1001"/>
      <c r="AE25" s="1001"/>
      <c r="AF25" s="1001"/>
      <c r="AG25" s="1001"/>
    </row>
    <row r="26" spans="1:33" s="1049" customFormat="1" ht="45">
      <c r="A26" s="1217"/>
      <c r="B26" s="1217"/>
      <c r="C26" s="1217"/>
      <c r="D26" s="1217"/>
      <c r="E26" s="1067">
        <v>4</v>
      </c>
      <c r="F26" s="1067"/>
      <c r="G26" s="1072" t="s">
        <v>252</v>
      </c>
      <c r="H26" s="1123"/>
      <c r="I26" s="982"/>
      <c r="J26" s="980"/>
      <c r="K26" s="1128" t="s">
        <v>1039</v>
      </c>
      <c r="L26" s="1126" t="str">
        <f t="shared" si="1"/>
        <v>1.1.1.1.4</v>
      </c>
      <c r="M26" s="1060" t="s">
        <v>1089</v>
      </c>
      <c r="N26" s="1129"/>
      <c r="O26" s="1062" t="s">
        <v>1090</v>
      </c>
      <c r="P26" s="1063">
        <v>3.5762320000000001</v>
      </c>
      <c r="Q26" s="1130"/>
      <c r="R26" s="1130">
        <v>39447.449999999997</v>
      </c>
      <c r="S26" s="1125" t="s">
        <v>1091</v>
      </c>
      <c r="T26" s="1124" t="s">
        <v>83</v>
      </c>
      <c r="U26" s="1125" t="s">
        <v>1064</v>
      </c>
      <c r="V26" s="1124" t="s">
        <v>83</v>
      </c>
      <c r="W26" s="721"/>
      <c r="X26" s="1235"/>
      <c r="Y26" s="1001" t="str">
        <f t="shared" si="2"/>
        <v/>
      </c>
      <c r="Z26" s="1001"/>
      <c r="AA26" s="1001"/>
      <c r="AB26" s="1001"/>
      <c r="AC26" s="1001"/>
      <c r="AD26" s="1001"/>
      <c r="AE26" s="1001"/>
      <c r="AF26" s="1001"/>
      <c r="AG26" s="1001"/>
    </row>
    <row r="27" spans="1:33" s="1049" customFormat="1" ht="56.25">
      <c r="A27" s="1217"/>
      <c r="B27" s="1217"/>
      <c r="C27" s="1217"/>
      <c r="D27" s="1217"/>
      <c r="E27" s="1067">
        <v>5</v>
      </c>
      <c r="F27" s="1067"/>
      <c r="G27" s="1072" t="s">
        <v>252</v>
      </c>
      <c r="H27" s="1123"/>
      <c r="I27" s="982"/>
      <c r="J27" s="980"/>
      <c r="K27" s="1128" t="s">
        <v>1039</v>
      </c>
      <c r="L27" s="1126" t="str">
        <f t="shared" si="1"/>
        <v>1.1.1.1.5</v>
      </c>
      <c r="M27" s="1060" t="s">
        <v>1093</v>
      </c>
      <c r="N27" s="1129"/>
      <c r="O27" s="1062" t="s">
        <v>1094</v>
      </c>
      <c r="P27" s="1063">
        <v>1.7754799999999999</v>
      </c>
      <c r="Q27" s="1130"/>
      <c r="R27" s="1130">
        <v>13775.73</v>
      </c>
      <c r="S27" s="1125" t="s">
        <v>1092</v>
      </c>
      <c r="T27" s="1124" t="s">
        <v>83</v>
      </c>
      <c r="U27" s="1125" t="s">
        <v>1060</v>
      </c>
      <c r="V27" s="1124" t="s">
        <v>83</v>
      </c>
      <c r="W27" s="721"/>
      <c r="X27" s="1235"/>
      <c r="Y27" s="1001" t="str">
        <f t="shared" si="2"/>
        <v/>
      </c>
      <c r="Z27" s="1001"/>
      <c r="AA27" s="1001"/>
      <c r="AB27" s="1001"/>
      <c r="AC27" s="1001"/>
      <c r="AD27" s="1001"/>
      <c r="AE27" s="1001"/>
      <c r="AF27" s="1001"/>
      <c r="AG27" s="1001"/>
    </row>
    <row r="28" spans="1:33" s="1049" customFormat="1" ht="78.75">
      <c r="A28" s="1217"/>
      <c r="B28" s="1217"/>
      <c r="C28" s="1217"/>
      <c r="D28" s="1217"/>
      <c r="E28" s="1067">
        <v>6</v>
      </c>
      <c r="F28" s="1067"/>
      <c r="G28" s="1072" t="s">
        <v>252</v>
      </c>
      <c r="H28" s="1123"/>
      <c r="I28" s="982"/>
      <c r="J28" s="980"/>
      <c r="K28" s="1128" t="s">
        <v>1039</v>
      </c>
      <c r="L28" s="1126" t="str">
        <f t="shared" si="1"/>
        <v>1.1.1.1.6</v>
      </c>
      <c r="M28" s="1060" t="s">
        <v>1095</v>
      </c>
      <c r="N28" s="1129"/>
      <c r="O28" s="1062" t="s">
        <v>1098</v>
      </c>
      <c r="P28" s="1063">
        <v>11</v>
      </c>
      <c r="Q28" s="1130"/>
      <c r="R28" s="1130">
        <v>126056.12</v>
      </c>
      <c r="S28" s="1125" t="s">
        <v>1096</v>
      </c>
      <c r="T28" s="1124" t="s">
        <v>84</v>
      </c>
      <c r="U28" s="1134"/>
      <c r="V28" s="1124" t="s">
        <v>83</v>
      </c>
      <c r="W28" s="721"/>
      <c r="X28" s="1235"/>
      <c r="Y28" s="1001" t="str">
        <f t="shared" si="2"/>
        <v/>
      </c>
      <c r="Z28" s="1001"/>
      <c r="AA28" s="1001"/>
      <c r="AB28" s="1001"/>
      <c r="AC28" s="1001"/>
      <c r="AD28" s="1001"/>
      <c r="AE28" s="1001"/>
      <c r="AF28" s="1001"/>
      <c r="AG28" s="1001"/>
    </row>
    <row r="29" spans="1:33" hidden="1">
      <c r="A29" s="1217"/>
      <c r="B29" s="1217"/>
      <c r="C29" s="1217"/>
      <c r="D29" s="1217"/>
      <c r="E29" s="974"/>
      <c r="F29" s="974"/>
      <c r="G29" s="979"/>
      <c r="H29" s="976"/>
      <c r="I29" s="982"/>
      <c r="J29" s="980"/>
      <c r="K29" s="970"/>
      <c r="L29" s="625"/>
      <c r="M29" s="555"/>
      <c r="N29" s="640"/>
      <c r="O29" s="640"/>
      <c r="P29" s="640"/>
      <c r="Q29" s="640"/>
      <c r="R29" s="578" t="str">
        <f>S23 &amp; "-" &amp; U23</f>
        <v>16.03.2018-31.12.2020</v>
      </c>
      <c r="S29" s="506"/>
      <c r="T29" s="580"/>
      <c r="U29" s="506"/>
      <c r="V29" s="640"/>
      <c r="W29" s="832"/>
      <c r="X29" s="1235"/>
    </row>
    <row r="30" spans="1:33" ht="15" customHeight="1">
      <c r="A30" s="1217"/>
      <c r="B30" s="1217"/>
      <c r="C30" s="1217"/>
      <c r="D30" s="1217"/>
      <c r="E30" s="974"/>
      <c r="F30" s="974"/>
      <c r="G30" s="979"/>
      <c r="H30" s="976"/>
      <c r="I30" s="982"/>
      <c r="J30" s="980"/>
      <c r="K30" s="970"/>
      <c r="L30" s="532"/>
      <c r="M30" s="545" t="s">
        <v>5</v>
      </c>
      <c r="N30" s="543"/>
      <c r="O30" s="539"/>
      <c r="P30" s="539"/>
      <c r="Q30" s="539"/>
      <c r="R30" s="539"/>
      <c r="S30" s="567"/>
      <c r="T30" s="558"/>
      <c r="U30" s="557"/>
      <c r="V30" s="543"/>
      <c r="W30" s="543"/>
      <c r="X30" s="1236"/>
    </row>
    <row r="31" spans="1:33" ht="3" customHeight="1"/>
    <row r="32" spans="1:33" ht="96" customHeight="1">
      <c r="L32" s="1">
        <v>1</v>
      </c>
      <c r="M32" s="1210" t="s">
        <v>687</v>
      </c>
      <c r="N32" s="1210"/>
      <c r="O32" s="1210"/>
      <c r="P32" s="1210"/>
      <c r="Q32" s="1210"/>
      <c r="R32" s="1210"/>
      <c r="S32" s="1210"/>
      <c r="T32" s="1210"/>
      <c r="U32" s="1210"/>
      <c r="V32" s="1210"/>
      <c r="W32" s="1210"/>
      <c r="X32" s="1210"/>
      <c r="Y32" s="1085"/>
      <c r="Z32" s="510"/>
      <c r="AA32" s="510"/>
      <c r="AB32" s="510"/>
      <c r="AC32" s="510"/>
    </row>
    <row r="33" spans="13:29">
      <c r="M33" s="509"/>
      <c r="N33" s="509"/>
      <c r="O33" s="509"/>
      <c r="P33" s="509"/>
      <c r="Q33" s="509"/>
      <c r="R33" s="509"/>
      <c r="S33" s="509"/>
      <c r="T33" s="509"/>
      <c r="U33" s="509"/>
      <c r="V33" s="509"/>
      <c r="W33" s="509"/>
      <c r="X33" s="509"/>
      <c r="Y33" s="1007"/>
      <c r="Z33" s="500"/>
      <c r="AA33" s="500"/>
      <c r="AB33" s="500"/>
      <c r="AC33" s="500"/>
    </row>
  </sheetData>
  <sheetProtection password="FA9C" sheet="1" objects="1" scenarios="1" formatColumns="0" formatRows="0"/>
  <dataConsolidate link="1"/>
  <mergeCells count="30">
    <mergeCell ref="M32:X32"/>
    <mergeCell ref="P15:P17"/>
    <mergeCell ref="L14:W14"/>
    <mergeCell ref="O7:T7"/>
    <mergeCell ref="O8:T8"/>
    <mergeCell ref="Q15:U15"/>
    <mergeCell ref="S16:U16"/>
    <mergeCell ref="Q16:R16"/>
    <mergeCell ref="O21:W21"/>
    <mergeCell ref="X14:X17"/>
    <mergeCell ref="X23:X30"/>
    <mergeCell ref="L5:T5"/>
    <mergeCell ref="T18:U18"/>
    <mergeCell ref="V15:V17"/>
    <mergeCell ref="W15:W17"/>
    <mergeCell ref="L15:L17"/>
    <mergeCell ref="M15:M17"/>
    <mergeCell ref="O15:O17"/>
    <mergeCell ref="T17:U17"/>
    <mergeCell ref="L12:M12"/>
    <mergeCell ref="Q13:V13"/>
    <mergeCell ref="O9:T9"/>
    <mergeCell ref="O10:T10"/>
    <mergeCell ref="A19:A30"/>
    <mergeCell ref="O19:W19"/>
    <mergeCell ref="B20:B30"/>
    <mergeCell ref="O20:W20"/>
    <mergeCell ref="C21:C30"/>
    <mergeCell ref="D22:D30"/>
    <mergeCell ref="O22:W22"/>
  </mergeCells>
  <dataValidations count="9">
    <dataValidation allowBlank="1" prompt="Для выбора выполните двойной щелчок левой клавиши мыши по соответствующей ячейке." sqref="IX30:JJ30 ST30:TF30 ACP30:ADB30 AML30:AMX30 AWH30:AWT30 BGD30:BGP30 BPZ30:BQL30 BZV30:CAH30 CJR30:CKD30 CTN30:CTZ30 DDJ30:DDV30 DNF30:DNR30 DXB30:DXN30 EGX30:EHJ30 EQT30:ERF30 FAP30:FBB30 FKL30:FKX30 FUH30:FUT30 GED30:GEP30 GNZ30:GOL30 GXV30:GYH30 HHR30:HID30 HRN30:HRZ30 IBJ30:IBV30 ILF30:ILR30 IVB30:IVN30 JEX30:JFJ30 JOT30:JPF30 JYP30:JZB30 KIL30:KIX30 KSH30:KST30 LCD30:LCP30 LLZ30:LML30 LVV30:LWH30 MFR30:MGD30 MPN30:MPZ30 MZJ30:MZV30 NJF30:NJR30 NTB30:NTN30 OCX30:ODJ30 OMT30:ONF30 OWP30:OXB30 PGL30:PGX30 PQH30:PQT30 QAD30:QAP30 QJZ30:QKL30 QTV30:QUH30 RDR30:RED30 RNN30:RNZ30 RXJ30:RXV30 SHF30:SHR30 SRB30:SRN30 TAX30:TBJ30 TKT30:TLF30 TUP30:TVB30 UEL30:UEX30 UOH30:UOT30 UYD30:UYP30 VHZ30:VIL30 VRV30:VSH30 WBR30:WCD30 WLN30:WLZ30 WVJ30:WVV30 IX65562:JJ65566 ST65562:TF65566 ACP65562:ADB65566 AML65562:AMX65566 AWH65562:AWT65566 BGD65562:BGP65566 BPZ65562:BQL65566 BZV65562:CAH65566 CJR65562:CKD65566 CTN65562:CTZ65566 DDJ65562:DDV65566 DNF65562:DNR65566 DXB65562:DXN65566 EGX65562:EHJ65566 EQT65562:ERF65566 FAP65562:FBB65566 FKL65562:FKX65566 FUH65562:FUT65566 GED65562:GEP65566 GNZ65562:GOL65566 GXV65562:GYH65566 HHR65562:HID65566 HRN65562:HRZ65566 IBJ65562:IBV65566 ILF65562:ILR65566 IVB65562:IVN65566 JEX65562:JFJ65566 JOT65562:JPF65566 JYP65562:JZB65566 KIL65562:KIX65566 KSH65562:KST65566 LCD65562:LCP65566 LLZ65562:LML65566 LVV65562:LWH65566 MFR65562:MGD65566 MPN65562:MPZ65566 MZJ65562:MZV65566 NJF65562:NJR65566 NTB65562:NTN65566 OCX65562:ODJ65566 OMT65562:ONF65566 OWP65562:OXB65566 PGL65562:PGX65566 PQH65562:PQT65566 QAD65562:QAP65566 QJZ65562:QKL65566 QTV65562:QUH65566 RDR65562:RED65566 RNN65562:RNZ65566 RXJ65562:RXV65566 SHF65562:SHR65566 SRB65562:SRN65566 TAX65562:TBJ65566 TKT65562:TLF65566 TUP65562:TVB65566 UEL65562:UEX65566 UOH65562:UOT65566 UYD65562:UYP65566 VHZ65562:VIL65566 VRV65562:VSH65566 WBR65562:WCD65566 WLN65562:WLZ65566 WVJ65562:WVV65566 IX131098:JJ131102 ST131098:TF131102 ACP131098:ADB131102 AML131098:AMX131102 AWH131098:AWT131102 BGD131098:BGP131102 BPZ131098:BQL131102 BZV131098:CAH131102 CJR131098:CKD131102 CTN131098:CTZ131102 DDJ131098:DDV131102 DNF131098:DNR131102 DXB131098:DXN131102 EGX131098:EHJ131102 EQT131098:ERF131102 FAP131098:FBB131102 FKL131098:FKX131102 FUH131098:FUT131102 GED131098:GEP131102 GNZ131098:GOL131102 GXV131098:GYH131102 HHR131098:HID131102 HRN131098:HRZ131102 IBJ131098:IBV131102 ILF131098:ILR131102 IVB131098:IVN131102 JEX131098:JFJ131102 JOT131098:JPF131102 JYP131098:JZB131102 KIL131098:KIX131102 KSH131098:KST131102 LCD131098:LCP131102 LLZ131098:LML131102 LVV131098:LWH131102 MFR131098:MGD131102 MPN131098:MPZ131102 MZJ131098:MZV131102 NJF131098:NJR131102 NTB131098:NTN131102 OCX131098:ODJ131102 OMT131098:ONF131102 OWP131098:OXB131102 PGL131098:PGX131102 PQH131098:PQT131102 QAD131098:QAP131102 QJZ131098:QKL131102 QTV131098:QUH131102 RDR131098:RED131102 RNN131098:RNZ131102 RXJ131098:RXV131102 SHF131098:SHR131102 SRB131098:SRN131102 TAX131098:TBJ131102 TKT131098:TLF131102 TUP131098:TVB131102 UEL131098:UEX131102 UOH131098:UOT131102 UYD131098:UYP131102 VHZ131098:VIL131102 VRV131098:VSH131102 WBR131098:WCD131102 WLN131098:WLZ131102 WVJ131098:WVV131102 IX196634:JJ196638 ST196634:TF196638 ACP196634:ADB196638 AML196634:AMX196638 AWH196634:AWT196638 BGD196634:BGP196638 BPZ196634:BQL196638 BZV196634:CAH196638 CJR196634:CKD196638 CTN196634:CTZ196638 DDJ196634:DDV196638 DNF196634:DNR196638 DXB196634:DXN196638 EGX196634:EHJ196638 EQT196634:ERF196638 FAP196634:FBB196638 FKL196634:FKX196638 FUH196634:FUT196638 GED196634:GEP196638 GNZ196634:GOL196638 GXV196634:GYH196638 HHR196634:HID196638 HRN196634:HRZ196638 IBJ196634:IBV196638 ILF196634:ILR196638 IVB196634:IVN196638 JEX196634:JFJ196638 JOT196634:JPF196638 JYP196634:JZB196638 KIL196634:KIX196638 KSH196634:KST196638 LCD196634:LCP196638 LLZ196634:LML196638 LVV196634:LWH196638 MFR196634:MGD196638 MPN196634:MPZ196638 MZJ196634:MZV196638 NJF196634:NJR196638 NTB196634:NTN196638 OCX196634:ODJ196638 OMT196634:ONF196638 OWP196634:OXB196638 PGL196634:PGX196638 PQH196634:PQT196638 QAD196634:QAP196638 QJZ196634:QKL196638 QTV196634:QUH196638 RDR196634:RED196638 RNN196634:RNZ196638 RXJ196634:RXV196638 SHF196634:SHR196638 SRB196634:SRN196638 TAX196634:TBJ196638 TKT196634:TLF196638 TUP196634:TVB196638 UEL196634:UEX196638 UOH196634:UOT196638 UYD196634:UYP196638 VHZ196634:VIL196638 VRV196634:VSH196638 WBR196634:WCD196638 WLN196634:WLZ196638 WVJ196634:WVV196638 IX262170:JJ262174 ST262170:TF262174 ACP262170:ADB262174 AML262170:AMX262174 AWH262170:AWT262174 BGD262170:BGP262174 BPZ262170:BQL262174 BZV262170:CAH262174 CJR262170:CKD262174 CTN262170:CTZ262174 DDJ262170:DDV262174 DNF262170:DNR262174 DXB262170:DXN262174 EGX262170:EHJ262174 EQT262170:ERF262174 FAP262170:FBB262174 FKL262170:FKX262174 FUH262170:FUT262174 GED262170:GEP262174 GNZ262170:GOL262174 GXV262170:GYH262174 HHR262170:HID262174 HRN262170:HRZ262174 IBJ262170:IBV262174 ILF262170:ILR262174 IVB262170:IVN262174 JEX262170:JFJ262174 JOT262170:JPF262174 JYP262170:JZB262174 KIL262170:KIX262174 KSH262170:KST262174 LCD262170:LCP262174 LLZ262170:LML262174 LVV262170:LWH262174 MFR262170:MGD262174 MPN262170:MPZ262174 MZJ262170:MZV262174 NJF262170:NJR262174 NTB262170:NTN262174 OCX262170:ODJ262174 OMT262170:ONF262174 OWP262170:OXB262174 PGL262170:PGX262174 PQH262170:PQT262174 QAD262170:QAP262174 QJZ262170:QKL262174 QTV262170:QUH262174 RDR262170:RED262174 RNN262170:RNZ262174 RXJ262170:RXV262174 SHF262170:SHR262174 SRB262170:SRN262174 TAX262170:TBJ262174 TKT262170:TLF262174 TUP262170:TVB262174 UEL262170:UEX262174 UOH262170:UOT262174 UYD262170:UYP262174 VHZ262170:VIL262174 VRV262170:VSH262174 WBR262170:WCD262174 WLN262170:WLZ262174 WVJ262170:WVV262174 IX327706:JJ327710 ST327706:TF327710 ACP327706:ADB327710 AML327706:AMX327710 AWH327706:AWT327710 BGD327706:BGP327710 BPZ327706:BQL327710 BZV327706:CAH327710 CJR327706:CKD327710 CTN327706:CTZ327710 DDJ327706:DDV327710 DNF327706:DNR327710 DXB327706:DXN327710 EGX327706:EHJ327710 EQT327706:ERF327710 FAP327706:FBB327710 FKL327706:FKX327710 FUH327706:FUT327710 GED327706:GEP327710 GNZ327706:GOL327710 GXV327706:GYH327710 HHR327706:HID327710 HRN327706:HRZ327710 IBJ327706:IBV327710 ILF327706:ILR327710 IVB327706:IVN327710 JEX327706:JFJ327710 JOT327706:JPF327710 JYP327706:JZB327710 KIL327706:KIX327710 KSH327706:KST327710 LCD327706:LCP327710 LLZ327706:LML327710 LVV327706:LWH327710 MFR327706:MGD327710 MPN327706:MPZ327710 MZJ327706:MZV327710 NJF327706:NJR327710 NTB327706:NTN327710 OCX327706:ODJ327710 OMT327706:ONF327710 OWP327706:OXB327710 PGL327706:PGX327710 PQH327706:PQT327710 QAD327706:QAP327710 QJZ327706:QKL327710 QTV327706:QUH327710 RDR327706:RED327710 RNN327706:RNZ327710 RXJ327706:RXV327710 SHF327706:SHR327710 SRB327706:SRN327710 TAX327706:TBJ327710 TKT327706:TLF327710 TUP327706:TVB327710 UEL327706:UEX327710 UOH327706:UOT327710 UYD327706:UYP327710 VHZ327706:VIL327710 VRV327706:VSH327710 WBR327706:WCD327710 WLN327706:WLZ327710 WVJ327706:WVV327710 IX393242:JJ393246 ST393242:TF393246 ACP393242:ADB393246 AML393242:AMX393246 AWH393242:AWT393246 BGD393242:BGP393246 BPZ393242:BQL393246 BZV393242:CAH393246 CJR393242:CKD393246 CTN393242:CTZ393246 DDJ393242:DDV393246 DNF393242:DNR393246 DXB393242:DXN393246 EGX393242:EHJ393246 EQT393242:ERF393246 FAP393242:FBB393246 FKL393242:FKX393246 FUH393242:FUT393246 GED393242:GEP393246 GNZ393242:GOL393246 GXV393242:GYH393246 HHR393242:HID393246 HRN393242:HRZ393246 IBJ393242:IBV393246 ILF393242:ILR393246 IVB393242:IVN393246 JEX393242:JFJ393246 JOT393242:JPF393246 JYP393242:JZB393246 KIL393242:KIX393246 KSH393242:KST393246 LCD393242:LCP393246 LLZ393242:LML393246 LVV393242:LWH393246 MFR393242:MGD393246 MPN393242:MPZ393246 MZJ393242:MZV393246 NJF393242:NJR393246 NTB393242:NTN393246 OCX393242:ODJ393246 OMT393242:ONF393246 OWP393242:OXB393246 PGL393242:PGX393246 PQH393242:PQT393246 QAD393242:QAP393246 QJZ393242:QKL393246 QTV393242:QUH393246 RDR393242:RED393246 RNN393242:RNZ393246 RXJ393242:RXV393246 SHF393242:SHR393246 SRB393242:SRN393246 TAX393242:TBJ393246 TKT393242:TLF393246 TUP393242:TVB393246 UEL393242:UEX393246 UOH393242:UOT393246 UYD393242:UYP393246 VHZ393242:VIL393246 VRV393242:VSH393246 WBR393242:WCD393246 WLN393242:WLZ393246 WVJ393242:WVV393246 IX458778:JJ458782 ST458778:TF458782 ACP458778:ADB458782 AML458778:AMX458782 AWH458778:AWT458782 BGD458778:BGP458782 BPZ458778:BQL458782 BZV458778:CAH458782 CJR458778:CKD458782 CTN458778:CTZ458782 DDJ458778:DDV458782 DNF458778:DNR458782 DXB458778:DXN458782 EGX458778:EHJ458782 EQT458778:ERF458782 FAP458778:FBB458782 FKL458778:FKX458782 FUH458778:FUT458782 GED458778:GEP458782 GNZ458778:GOL458782 GXV458778:GYH458782 HHR458778:HID458782 HRN458778:HRZ458782 IBJ458778:IBV458782 ILF458778:ILR458782 IVB458778:IVN458782 JEX458778:JFJ458782 JOT458778:JPF458782 JYP458778:JZB458782 KIL458778:KIX458782 KSH458778:KST458782 LCD458778:LCP458782 LLZ458778:LML458782 LVV458778:LWH458782 MFR458778:MGD458782 MPN458778:MPZ458782 MZJ458778:MZV458782 NJF458778:NJR458782 NTB458778:NTN458782 OCX458778:ODJ458782 OMT458778:ONF458782 OWP458778:OXB458782 PGL458778:PGX458782 PQH458778:PQT458782 QAD458778:QAP458782 QJZ458778:QKL458782 QTV458778:QUH458782 RDR458778:RED458782 RNN458778:RNZ458782 RXJ458778:RXV458782 SHF458778:SHR458782 SRB458778:SRN458782 TAX458778:TBJ458782 TKT458778:TLF458782 TUP458778:TVB458782 UEL458778:UEX458782 UOH458778:UOT458782 UYD458778:UYP458782 VHZ458778:VIL458782 VRV458778:VSH458782 WBR458778:WCD458782 WLN458778:WLZ458782 WVJ458778:WVV458782 IX524314:JJ524318 ST524314:TF524318 ACP524314:ADB524318 AML524314:AMX524318 AWH524314:AWT524318 BGD524314:BGP524318 BPZ524314:BQL524318 BZV524314:CAH524318 CJR524314:CKD524318 CTN524314:CTZ524318 DDJ524314:DDV524318 DNF524314:DNR524318 DXB524314:DXN524318 EGX524314:EHJ524318 EQT524314:ERF524318 FAP524314:FBB524318 FKL524314:FKX524318 FUH524314:FUT524318 GED524314:GEP524318 GNZ524314:GOL524318 GXV524314:GYH524318 HHR524314:HID524318 HRN524314:HRZ524318 IBJ524314:IBV524318 ILF524314:ILR524318 IVB524314:IVN524318 JEX524314:JFJ524318 JOT524314:JPF524318 JYP524314:JZB524318 KIL524314:KIX524318 KSH524314:KST524318 LCD524314:LCP524318 LLZ524314:LML524318 LVV524314:LWH524318 MFR524314:MGD524318 MPN524314:MPZ524318 MZJ524314:MZV524318 NJF524314:NJR524318 NTB524314:NTN524318 OCX524314:ODJ524318 OMT524314:ONF524318 OWP524314:OXB524318 PGL524314:PGX524318 PQH524314:PQT524318 QAD524314:QAP524318 QJZ524314:QKL524318 QTV524314:QUH524318 RDR524314:RED524318 RNN524314:RNZ524318 RXJ524314:RXV524318 SHF524314:SHR524318 SRB524314:SRN524318 TAX524314:TBJ524318 TKT524314:TLF524318 TUP524314:TVB524318 UEL524314:UEX524318 UOH524314:UOT524318 UYD524314:UYP524318 VHZ524314:VIL524318 VRV524314:VSH524318 WBR524314:WCD524318 WLN524314:WLZ524318 WVJ524314:WVV524318 IX589850:JJ589854 ST589850:TF589854 ACP589850:ADB589854 AML589850:AMX589854 AWH589850:AWT589854 BGD589850:BGP589854 BPZ589850:BQL589854 BZV589850:CAH589854 CJR589850:CKD589854 CTN589850:CTZ589854 DDJ589850:DDV589854 DNF589850:DNR589854 DXB589850:DXN589854 EGX589850:EHJ589854 EQT589850:ERF589854 FAP589850:FBB589854 FKL589850:FKX589854 FUH589850:FUT589854 GED589850:GEP589854 GNZ589850:GOL589854 GXV589850:GYH589854 HHR589850:HID589854 HRN589850:HRZ589854 IBJ589850:IBV589854 ILF589850:ILR589854 IVB589850:IVN589854 JEX589850:JFJ589854 JOT589850:JPF589854 JYP589850:JZB589854 KIL589850:KIX589854 KSH589850:KST589854 LCD589850:LCP589854 LLZ589850:LML589854 LVV589850:LWH589854 MFR589850:MGD589854 MPN589850:MPZ589854 MZJ589850:MZV589854 NJF589850:NJR589854 NTB589850:NTN589854 OCX589850:ODJ589854 OMT589850:ONF589854 OWP589850:OXB589854 PGL589850:PGX589854 PQH589850:PQT589854 QAD589850:QAP589854 QJZ589850:QKL589854 QTV589850:QUH589854 RDR589850:RED589854 RNN589850:RNZ589854 RXJ589850:RXV589854 SHF589850:SHR589854 SRB589850:SRN589854 TAX589850:TBJ589854 TKT589850:TLF589854 TUP589850:TVB589854 UEL589850:UEX589854 UOH589850:UOT589854 UYD589850:UYP589854 VHZ589850:VIL589854 VRV589850:VSH589854 WBR589850:WCD589854 WLN589850:WLZ589854 WVJ589850:WVV589854 IX655386:JJ655390 ST655386:TF655390 ACP655386:ADB655390 AML655386:AMX655390 AWH655386:AWT655390 BGD655386:BGP655390 BPZ655386:BQL655390 BZV655386:CAH655390 CJR655386:CKD655390 CTN655386:CTZ655390 DDJ655386:DDV655390 DNF655386:DNR655390 DXB655386:DXN655390 EGX655386:EHJ655390 EQT655386:ERF655390 FAP655386:FBB655390 FKL655386:FKX655390 FUH655386:FUT655390 GED655386:GEP655390 GNZ655386:GOL655390 GXV655386:GYH655390 HHR655386:HID655390 HRN655386:HRZ655390 IBJ655386:IBV655390 ILF655386:ILR655390 IVB655386:IVN655390 JEX655386:JFJ655390 JOT655386:JPF655390 JYP655386:JZB655390 KIL655386:KIX655390 KSH655386:KST655390 LCD655386:LCP655390 LLZ655386:LML655390 LVV655386:LWH655390 MFR655386:MGD655390 MPN655386:MPZ655390 MZJ655386:MZV655390 NJF655386:NJR655390 NTB655386:NTN655390 OCX655386:ODJ655390 OMT655386:ONF655390 OWP655386:OXB655390 PGL655386:PGX655390 PQH655386:PQT655390 QAD655386:QAP655390 QJZ655386:QKL655390 QTV655386:QUH655390 RDR655386:RED655390 RNN655386:RNZ655390 RXJ655386:RXV655390 SHF655386:SHR655390 SRB655386:SRN655390 TAX655386:TBJ655390 TKT655386:TLF655390 TUP655386:TVB655390 UEL655386:UEX655390 UOH655386:UOT655390 UYD655386:UYP655390 VHZ655386:VIL655390 VRV655386:VSH655390 WBR655386:WCD655390 WLN655386:WLZ655390 WVJ655386:WVV655390 IX720922:JJ720926 ST720922:TF720926 ACP720922:ADB720926 AML720922:AMX720926 AWH720922:AWT720926 BGD720922:BGP720926 BPZ720922:BQL720926 BZV720922:CAH720926 CJR720922:CKD720926 CTN720922:CTZ720926 DDJ720922:DDV720926 DNF720922:DNR720926 DXB720922:DXN720926 EGX720922:EHJ720926 EQT720922:ERF720926 FAP720922:FBB720926 FKL720922:FKX720926 FUH720922:FUT720926 GED720922:GEP720926 GNZ720922:GOL720926 GXV720922:GYH720926 HHR720922:HID720926 HRN720922:HRZ720926 IBJ720922:IBV720926 ILF720922:ILR720926 IVB720922:IVN720926 JEX720922:JFJ720926 JOT720922:JPF720926 JYP720922:JZB720926 KIL720922:KIX720926 KSH720922:KST720926 LCD720922:LCP720926 LLZ720922:LML720926 LVV720922:LWH720926 MFR720922:MGD720926 MPN720922:MPZ720926 MZJ720922:MZV720926 NJF720922:NJR720926 NTB720922:NTN720926 OCX720922:ODJ720926 OMT720922:ONF720926 OWP720922:OXB720926 PGL720922:PGX720926 PQH720922:PQT720926 QAD720922:QAP720926 QJZ720922:QKL720926 QTV720922:QUH720926 RDR720922:RED720926 RNN720922:RNZ720926 RXJ720922:RXV720926 SHF720922:SHR720926 SRB720922:SRN720926 TAX720922:TBJ720926 TKT720922:TLF720926 TUP720922:TVB720926 UEL720922:UEX720926 UOH720922:UOT720926 UYD720922:UYP720926 VHZ720922:VIL720926 VRV720922:VSH720926 WBR720922:WCD720926 WLN720922:WLZ720926 WVJ720922:WVV720926 IX786458:JJ786462 ST786458:TF786462 ACP786458:ADB786462 AML786458:AMX786462 AWH786458:AWT786462 BGD786458:BGP786462 BPZ786458:BQL786462 BZV786458:CAH786462 CJR786458:CKD786462 CTN786458:CTZ786462 DDJ786458:DDV786462 DNF786458:DNR786462 DXB786458:DXN786462 EGX786458:EHJ786462 EQT786458:ERF786462 FAP786458:FBB786462 FKL786458:FKX786462 FUH786458:FUT786462 GED786458:GEP786462 GNZ786458:GOL786462 GXV786458:GYH786462 HHR786458:HID786462 HRN786458:HRZ786462 IBJ786458:IBV786462 ILF786458:ILR786462 IVB786458:IVN786462 JEX786458:JFJ786462 JOT786458:JPF786462 JYP786458:JZB786462 KIL786458:KIX786462 KSH786458:KST786462 LCD786458:LCP786462 LLZ786458:LML786462 LVV786458:LWH786462 MFR786458:MGD786462 MPN786458:MPZ786462 MZJ786458:MZV786462 NJF786458:NJR786462 NTB786458:NTN786462 OCX786458:ODJ786462 OMT786458:ONF786462 OWP786458:OXB786462 PGL786458:PGX786462 PQH786458:PQT786462 QAD786458:QAP786462 QJZ786458:QKL786462 QTV786458:QUH786462 RDR786458:RED786462 RNN786458:RNZ786462 RXJ786458:RXV786462 SHF786458:SHR786462 SRB786458:SRN786462 TAX786458:TBJ786462 TKT786458:TLF786462 TUP786458:TVB786462 UEL786458:UEX786462 UOH786458:UOT786462 UYD786458:UYP786462 VHZ786458:VIL786462 VRV786458:VSH786462 WBR786458:WCD786462 WLN786458:WLZ786462 WVJ786458:WVV786462 IX851994:JJ851998 ST851994:TF851998 ACP851994:ADB851998 AML851994:AMX851998 AWH851994:AWT851998 BGD851994:BGP851998 BPZ851994:BQL851998 BZV851994:CAH851998 CJR851994:CKD851998 CTN851994:CTZ851998 DDJ851994:DDV851998 DNF851994:DNR851998 DXB851994:DXN851998 EGX851994:EHJ851998 EQT851994:ERF851998 FAP851994:FBB851998 FKL851994:FKX851998 FUH851994:FUT851998 GED851994:GEP851998 GNZ851994:GOL851998 GXV851994:GYH851998 HHR851994:HID851998 HRN851994:HRZ851998 IBJ851994:IBV851998 ILF851994:ILR851998 IVB851994:IVN851998 JEX851994:JFJ851998 JOT851994:JPF851998 JYP851994:JZB851998 KIL851994:KIX851998 KSH851994:KST851998 LCD851994:LCP851998 LLZ851994:LML851998 LVV851994:LWH851998 MFR851994:MGD851998 MPN851994:MPZ851998 MZJ851994:MZV851998 NJF851994:NJR851998 NTB851994:NTN851998 OCX851994:ODJ851998 OMT851994:ONF851998 OWP851994:OXB851998 PGL851994:PGX851998 PQH851994:PQT851998 QAD851994:QAP851998 QJZ851994:QKL851998 QTV851994:QUH851998 RDR851994:RED851998 RNN851994:RNZ851998 RXJ851994:RXV851998 SHF851994:SHR851998 SRB851994:SRN851998 TAX851994:TBJ851998 TKT851994:TLF851998 TUP851994:TVB851998 UEL851994:UEX851998 UOH851994:UOT851998 UYD851994:UYP851998 VHZ851994:VIL851998 VRV851994:VSH851998 WBR851994:WCD851998 WLN851994:WLZ851998 WVJ851994:WVV851998 IX917530:JJ917534 ST917530:TF917534 ACP917530:ADB917534 AML917530:AMX917534 AWH917530:AWT917534 BGD917530:BGP917534 BPZ917530:BQL917534 BZV917530:CAH917534 CJR917530:CKD917534 CTN917530:CTZ917534 DDJ917530:DDV917534 DNF917530:DNR917534 DXB917530:DXN917534 EGX917530:EHJ917534 EQT917530:ERF917534 FAP917530:FBB917534 FKL917530:FKX917534 FUH917530:FUT917534 GED917530:GEP917534 GNZ917530:GOL917534 GXV917530:GYH917534 HHR917530:HID917534 HRN917530:HRZ917534 IBJ917530:IBV917534 ILF917530:ILR917534 IVB917530:IVN917534 JEX917530:JFJ917534 JOT917530:JPF917534 JYP917530:JZB917534 KIL917530:KIX917534 KSH917530:KST917534 LCD917530:LCP917534 LLZ917530:LML917534 LVV917530:LWH917534 MFR917530:MGD917534 MPN917530:MPZ917534 MZJ917530:MZV917534 NJF917530:NJR917534 NTB917530:NTN917534 OCX917530:ODJ917534 OMT917530:ONF917534 OWP917530:OXB917534 PGL917530:PGX917534 PQH917530:PQT917534 QAD917530:QAP917534 QJZ917530:QKL917534 QTV917530:QUH917534 RDR917530:RED917534 RNN917530:RNZ917534 RXJ917530:RXV917534 SHF917530:SHR917534 SRB917530:SRN917534 TAX917530:TBJ917534 TKT917530:TLF917534 TUP917530:TVB917534 UEL917530:UEX917534 UOH917530:UOT917534 UYD917530:UYP917534 VHZ917530:VIL917534 VRV917530:VSH917534 WBR917530:WCD917534 WLN917530:WLZ917534 WVJ917530:WVV917534 WVJ983066:WVV983070 IX983066:JJ983070 ST983066:TF983070 ACP983066:ADB983070 AML983066:AMX983070 AWH983066:AWT983070 BGD983066:BGP983070 BPZ983066:BQL983070 BZV983066:CAH983070 CJR983066:CKD983070 CTN983066:CTZ983070 DDJ983066:DDV983070 DNF983066:DNR983070 DXB983066:DXN983070 EGX983066:EHJ983070 EQT983066:ERF983070 FAP983066:FBB983070 FKL983066:FKX983070 FUH983066:FUT983070 GED983066:GEP983070 GNZ983066:GOL983070 GXV983066:GYH983070 HHR983066:HID983070 HRN983066:HRZ983070 IBJ983066:IBV983070 ILF983066:ILR983070 IVB983066:IVN983070 JEX983066:JFJ983070 JOT983066:JPF983070 JYP983066:JZB983070 KIL983066:KIX983070 KSH983066:KST983070 LCD983066:LCP983070 LLZ983066:LML983070 LVV983066:LWH983070 MFR983066:MGD983070 MPN983066:MPZ983070 MZJ983066:MZV983070 NJF983066:NJR983070 NTB983066:NTN983070 OCX983066:ODJ983070 OMT983066:ONF983070 OWP983066:OXB983070 PGL983066:PGX983070 PQH983066:PQT983070 QAD983066:QAP983070 QJZ983066:QKL983070 QTV983066:QUH983070 RDR983066:RED983070 RNN983066:RNZ983070 RXJ983066:RXV983070 SHF983066:SHR983070 SRB983066:SRN983070 TAX983066:TBJ983070 TKT983066:TLF983070 TUP983066:TVB983070 UEL983066:UEX983070 UOH983066:UOT983070 UYD983066:UYP983070 VHZ983066:VIL983070 VRV983066:VSH983070 WBR983066:WCD983070 WLN983066:WLZ983070 L983066:X983070 L65562:X65566 L131098:X131102 L196634:X196638 L262170:X262174 L327706:X327710 L393242:X393246 L458778:X458782 L524314:X524318 L589850:X589854 L655386:X655390 L720922:X720926 L786458:X786462 L851994:X851998 L917530:X917534"/>
    <dataValidation type="textLength" operator="lessThanOrEqual" allowBlank="1" showInputMessage="1" showErrorMessage="1" errorTitle="Ошибка" error="Допускается ввод не более 900 символов!" prompt="Укажите заявителя" sqref="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AMW24:AMW28 IY23 SU23 WVK983064 M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M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M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M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M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M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M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M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M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M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M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M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M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M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M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ACQ23 AWS24:AWS28 BGO24:BGO28 BQK24:BQK28 CAG24:CAG28 CKC24:CKC28 CTY24:CTY28 DDU24:DDU28 DNQ24:DNQ28 DXM24:DXM28 EHI24:EHI28 ERE24:ERE28 FBA24:FBA28 FKW24:FKW28 FUS24:FUS28 GEO24:GEO28 GOK24:GOK28 GYG24:GYG28 HIC24:HIC28 HRY24:HRY28 IBU24:IBU28 ILQ24:ILQ28 IVM24:IVM28 JFI24:JFI28 JPE24:JPE28 JZA24:JZA28 KIW24:KIW28 KSS24:KSS28 LCO24:LCO28 LMK24:LMK28 LWG24:LWG28 MGC24:MGC28 MPY24:MPY28 MZU24:MZU28 NJQ24:NJQ28 NTM24:NTM28 ODI24:ODI28 ONE24:ONE28 OXA24:OXA28 PGW24:PGW28 PQS24:PQS28 QAO24:QAO28 QKK24:QKK28 QUG24:QUG28 REC24:REC28 RNY24:RNY28 RXU24:RXU28 SHQ24:SHQ28 SRM24:SRM28 TBI24:TBI28 TLE24:TLE28 TVA24:TVA28 UEW24:UEW28 UOS24:UOS28 UYO24:UYO28 VIK24:VIK28 VSG24:VSG28 WCC24:WCC28 WLY24:WLY28 WVU24:WVU28 M23:M28 JI24:JI28 TE24:TE28 ADA24:ADA28">
      <formula1>900</formula1>
    </dataValidation>
    <dataValidation type="decimal" allowBlank="1" showErrorMessage="1" errorTitle="Ошибка" error="Допускается ввод только неотрицательных чисел!" sqref="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ADD24:ADD28 JB23 SX23 WVN983064 P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P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P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P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P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P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P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P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P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P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P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P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P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P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P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ACT23 AMZ24:AMZ28 AWV24:AWV28 BGR24:BGR28 BQN24:BQN28 CAJ24:CAJ28 CKF24:CKF28 CUB24:CUB28 DDX24:DDX28 DNT24:DNT28 DXP24:DXP28 EHL24:EHL28 ERH24:ERH28 FBD24:FBD28 FKZ24:FKZ28 FUV24:FUV28 GER24:GER28 GON24:GON28 GYJ24:GYJ28 HIF24:HIF28 HSB24:HSB28 IBX24:IBX28 ILT24:ILT28 IVP24:IVP28 JFL24:JFL28 JPH24:JPH28 JZD24:JZD28 KIZ24:KIZ28 KSV24:KSV28 LCR24:LCR28 LMN24:LMN28 LWJ24:LWJ28 MGF24:MGF28 MQB24:MQB28 MZX24:MZX28 NJT24:NJT28 NTP24:NTP28 ODL24:ODL28 ONH24:ONH28 OXD24:OXD28 PGZ24:PGZ28 PQV24:PQV28 QAR24:QAR28 QKN24:QKN28 QUJ24:QUJ28 REF24:REF28 ROB24:ROB28 RXX24:RXX28 SHT24:SHT28 SRP24:SRP28 TBL24:TBL28 TLH24:TLH28 TVD24:TVD28 UEZ24:UEZ28 UOV24:UOV28 UYR24:UYR28 VIN24:VIN28 VSJ24:VSJ28 WCF24:WCF28 WMB24:WMB28 P23:P28 WVX24:WVX28 JL24:JL28 TH24:TH28">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ADI24:ADI28 JE23 TA23 ACW23 U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U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U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U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U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U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U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U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U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U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U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U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U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U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U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WVQ983064 S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S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S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S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S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S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S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S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S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S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S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S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S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S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S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ACY23 ANE24:ANE28 AXA24:AXA28 BGW24:BGW28 BQS24:BQS28 CAO24:CAO28 CKK24:CKK28 CUG24:CUG28 DEC24:DEC28 DNY24:DNY28 DXU24:DXU28 EHQ24:EHQ28 ERM24:ERM28 FBI24:FBI28 FLE24:FLE28 FVA24:FVA28 GEW24:GEW28 GOS24:GOS28 GYO24:GYO28 HIK24:HIK28 HSG24:HSG28 ICC24:ICC28 ILY24:ILY28 IVU24:IVU28 JFQ24:JFQ28 JPM24:JPM28 JZI24:JZI28 KJE24:KJE28 KTA24:KTA28 LCW24:LCW28 LMS24:LMS28 LWO24:LWO28 MGK24:MGK28 MQG24:MQG28 NAC24:NAC28 NJY24:NJY28 NTU24:NTU28 ODQ24:ODQ28 ONM24:ONM28 OXI24:OXI28 PHE24:PHE28 PRA24:PRA28 QAW24:QAW28 QKS24:QKS28 QUO24:QUO28 REK24:REK28 ROG24:ROG28 RYC24:RYC28 SHY24:SHY28 SRU24:SRU28 TBQ24:TBQ28 TLM24:TLM28 TVI24:TVI28 UFE24:UFE28 UPA24:UPA28 UYW24:UYW28 VIS24:VIS28 VSO24:VSO28 WCK24:WCK28 WMG24:WMG28 WWC24:WWC28 JO24:JO28 TK24:TK28 ADG24:ADG28 ANC24:ANC28 AWY24:AWY28 BGU24:BGU28 BQQ24:BQQ28 CAM24:CAM28 CKI24:CKI28 CUE24:CUE28 DEA24:DEA28 DNW24:DNW28 DXS24:DXS28 EHO24:EHO28 ERK24:ERK28 FBG24:FBG28 FLC24:FLC28 FUY24:FUY28 GEU24:GEU28 GOQ24:GOQ28 GYM24:GYM28 HII24:HII28 HSE24:HSE28 ICA24:ICA28 ILW24:ILW28 IVS24:IVS28 JFO24:JFO28 JPK24:JPK28 JZG24:JZG28 KJC24:KJC28 KSY24:KSY28 LCU24:LCU28 LMQ24:LMQ28 LWM24:LWM28 MGI24:MGI28 MQE24:MQE28 NAA24:NAA28 NJW24:NJW28 NTS24:NTS28 ODO24:ODO28 ONK24:ONK28 OXG24:OXG28 PHC24:PHC28 PQY24:PQY28 QAU24:QAU28 QKQ24:QKQ28 QUM24:QUM28 REI24:REI28 ROE24:ROE28 RYA24:RYA28 SHW24:SHW28 SRS24:SRS28 TBO24:TBO28 TLK24:TLK28 TVG24:TVG28 UFC24:UFC28 UOY24:UOY28 UYU24:UYU28 VIQ24:VIQ28 VSM24:VSM28 WCI24:WCI28 WME24:WME28 S23:S28 TM24:TM28 WWA24:WWA28 JQ24:JQ28 U25:U27"/>
    <dataValidation type="decimal" allowBlank="1" showErrorMessage="1" errorTitle="Ошибка" error="Допускается ввод только действительных чисел!" sqref="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ANA24:ANB28 JC23:JD23 SY23:SZ23 WVO983064:WVP983064 Q65560:R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Q131096:R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Q196632:R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Q262168:R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Q327704:R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Q393240:R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Q458776:R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Q524312:R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Q589848:R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Q655384:R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Q720920:R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Q786456:R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Q851992:R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Q917528:R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Q983064:R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ACU23:ACV23 AWW24:AWX28 BGS24:BGT28 BQO24:BQP28 CAK24:CAL28 CKG24:CKH28 CUC24:CUD28 DDY24:DDZ28 DNU24:DNV28 DXQ24:DXR28 EHM24:EHN28 ERI24:ERJ28 FBE24:FBF28 FLA24:FLB28 FUW24:FUX28 GES24:GET28 GOO24:GOP28 GYK24:GYL28 HIG24:HIH28 HSC24:HSD28 IBY24:IBZ28 ILU24:ILV28 IVQ24:IVR28 JFM24:JFN28 JPI24:JPJ28 JZE24:JZF28 KJA24:KJB28 KSW24:KSX28 LCS24:LCT28 LMO24:LMP28 LWK24:LWL28 MGG24:MGH28 MQC24:MQD28 MZY24:MZZ28 NJU24:NJV28 NTQ24:NTR28 ODM24:ODN28 ONI24:ONJ28 OXE24:OXF28 PHA24:PHB28 PQW24:PQX28 QAS24:QAT28 QKO24:QKP28 QUK24:QUL28 REG24:REH28 ROC24:ROD28 RXY24:RXZ28 SHU24:SHV28 SRQ24:SRR28 TBM24:TBN28 TLI24:TLJ28 TVE24:TVF28 UFA24:UFB28 UOW24:UOX28 UYS24:UYT28 VIO24:VIP28 VSK24:VSL28 WCG24:WCH28 WMC24:WMD28 WVY24:WVZ28 Q23:R28 JM24:JN28 TI24:TJ28 ADE24:ADF28">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V131096 T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T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T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T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T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T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T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T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T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T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T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T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T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T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T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R24:JR28 JF23 V196632 TN24:TN28 V262168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V327704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V393240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V458776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V524312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V851992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V589848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V655384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V720920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V786456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V917528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TB23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V983064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WVT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V65560 ACX23 ADJ24:ADJ28 ANF24:ANF28 AXB24:AXB28 BGX24:BGX28 BQT24:BQT28 CAP24:CAP28 CKL24:CKL28 CUH24:CUH28 DED24:DED28 DNZ24:DNZ28 DXV24:DXV28 EHR24:EHR28 ERN24:ERN28 FBJ24:FBJ28 FLF24:FLF28 FVB24:FVB28 GEX24:GEX28 GOT24:GOT28 GYP24:GYP28 HIL24:HIL28 HSH24:HSH28 ICD24:ICD28 ILZ24:ILZ28 IVV24:IVV28 JFR24:JFR28 JPN24:JPN28 JZJ24:JZJ28 KJF24:KJF28 KTB24:KTB28 LCX24:LCX28 LMT24:LMT28 LWP24:LWP28 MGL24:MGL28 MQH24:MQH28 NAD24:NAD28 NJZ24:NJZ28 NTV24:NTV28 ODR24:ODR28 ONN24:ONN28 OXJ24:OXJ28 PHF24:PHF28 PRB24:PRB28 QAX24:QAX28 QKT24:QKT28 QUP24:QUP28 REL24:REL28 ROH24:ROH28 RYD24:RYD28 SHZ24:SHZ28 SRV24:SRV28 TBR24:TBR28 TLN24:TLN28 TVJ24:TVJ28 UFF24:UFF28 UPB24:UPB28 UYX24:UYX28 VIT24:VIT28 VSP24:VSP28 WCL24:WCL28 WMH24:WMH28 WWD24:WWD28 JP24:JP28 TL24:TL28 ADH24:ADH28 AND24:AND28 AWZ24:AWZ28 BGV24:BGV28 BQR24:BQR28 CAN24:CAN28 CKJ24:CKJ28 CUF24:CUF28 DEB24:DEB28 DNX24:DNX28 DXT24:DXT28 EHP24:EHP28 ERL24:ERL28 FBH24:FBH28 FLD24:FLD28 FUZ24:FUZ28 GEV24:GEV28 GOR24:GOR28 GYN24:GYN28 HIJ24:HIJ28 HSF24:HSF28 ICB24:ICB28 ILX24:ILX28 IVT24:IVT28 JFP24:JFP28 JPL24:JPL28 JZH24:JZH28 KJD24:KJD28 KSZ24:KSZ28 LCV24:LCV28 LMR24:LMR28 LWN24:LWN28 MGJ24:MGJ28 MQF24:MQF28 NAB24:NAB28 NJX24:NJX28 NTT24:NTT28 ODP24:ODP28 ONL24:ONL28 OXH24:OXH28 PHD24:PHD28 PQZ24:PQZ28 QAV24:QAV28 QKR24:QKR28 QUN24:QUN28 REJ24:REJ28 ROF24:ROF28 RYB24:RYB28 SHX24:SHX28 SRT24:SRT28 TBP24:TBP28 TLL24:TLL28 TVH24:TVH28 UFD24:UFD28 UOZ24:UOZ28 UYV24:UYV28 VIR24:VIR28 VSN24:VSN28 WCJ24:WCJ28 T23:T28 V23:V28 WMF24:WMF28 WWB24:WWB28"/>
    <dataValidation allowBlank="1" promptTitle="checkPeriodRange" sqref="R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R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R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R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R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R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R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R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R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R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R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R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R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R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R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R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ataValidation type="textLength" operator="lessThanOrEqual" allowBlank="1" showInputMessage="1" showErrorMessage="1" errorTitle="Ошибка" error="Допускается ввод не более 900 символов!" sqref="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AXD24:AXD28 JA23 O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O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O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O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O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O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O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O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O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O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O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O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O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O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O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WVV983060:WVV983065 WLZ19:WLZ23 X65556:X65561 JJ65556:JJ65561 TF65556:TF65561 ADB65556:ADB65561 AMX65556:AMX65561 AWT65556:AWT65561 BGP65556:BGP65561 BQL65556:BQL65561 CAH65556:CAH65561 CKD65556:CKD65561 CTZ65556:CTZ65561 DDV65556:DDV65561 DNR65556:DNR65561 DXN65556:DXN65561 EHJ65556:EHJ65561 ERF65556:ERF65561 FBB65556:FBB65561 FKX65556:FKX65561 FUT65556:FUT65561 GEP65556:GEP65561 GOL65556:GOL65561 GYH65556:GYH65561 HID65556:HID65561 HRZ65556:HRZ65561 IBV65556:IBV65561 ILR65556:ILR65561 IVN65556:IVN65561 JFJ65556:JFJ65561 JPF65556:JPF65561 JZB65556:JZB65561 KIX65556:KIX65561 KST65556:KST65561 LCP65556:LCP65561 LML65556:LML65561 LWH65556:LWH65561 MGD65556:MGD65561 MPZ65556:MPZ65561 MZV65556:MZV65561 NJR65556:NJR65561 NTN65556:NTN65561 ODJ65556:ODJ65561 ONF65556:ONF65561 OXB65556:OXB65561 PGX65556:PGX65561 PQT65556:PQT65561 QAP65556:QAP65561 QKL65556:QKL65561 QUH65556:QUH65561 RED65556:RED65561 RNZ65556:RNZ65561 RXV65556:RXV65561 SHR65556:SHR65561 SRN65556:SRN65561 TBJ65556:TBJ65561 TLF65556:TLF65561 TVB65556:TVB65561 UEX65556:UEX65561 UOT65556:UOT65561 UYP65556:UYP65561 VIL65556:VIL65561 VSH65556:VSH65561 WCD65556:WCD65561 WLZ65556:WLZ65561 WVV65556:WVV65561 X131092:X131097 JJ131092:JJ131097 TF131092:TF131097 ADB131092:ADB131097 AMX131092:AMX131097 AWT131092:AWT131097 BGP131092:BGP131097 BQL131092:BQL131097 CAH131092:CAH131097 CKD131092:CKD131097 CTZ131092:CTZ131097 DDV131092:DDV131097 DNR131092:DNR131097 DXN131092:DXN131097 EHJ131092:EHJ131097 ERF131092:ERF131097 FBB131092:FBB131097 FKX131092:FKX131097 FUT131092:FUT131097 GEP131092:GEP131097 GOL131092:GOL131097 GYH131092:GYH131097 HID131092:HID131097 HRZ131092:HRZ131097 IBV131092:IBV131097 ILR131092:ILR131097 IVN131092:IVN131097 JFJ131092:JFJ131097 JPF131092:JPF131097 JZB131092:JZB131097 KIX131092:KIX131097 KST131092:KST131097 LCP131092:LCP131097 LML131092:LML131097 LWH131092:LWH131097 MGD131092:MGD131097 MPZ131092:MPZ131097 MZV131092:MZV131097 NJR131092:NJR131097 NTN131092:NTN131097 ODJ131092:ODJ131097 ONF131092:ONF131097 OXB131092:OXB131097 PGX131092:PGX131097 PQT131092:PQT131097 QAP131092:QAP131097 QKL131092:QKL131097 QUH131092:QUH131097 RED131092:RED131097 RNZ131092:RNZ131097 RXV131092:RXV131097 SHR131092:SHR131097 SRN131092:SRN131097 TBJ131092:TBJ131097 TLF131092:TLF131097 TVB131092:TVB131097 UEX131092:UEX131097 UOT131092:UOT131097 UYP131092:UYP131097 VIL131092:VIL131097 VSH131092:VSH131097 WCD131092:WCD131097 WLZ131092:WLZ131097 WVV131092:WVV131097 X196628:X196633 JJ196628:JJ196633 TF196628:TF196633 ADB196628:ADB196633 AMX196628:AMX196633 AWT196628:AWT196633 BGP196628:BGP196633 BQL196628:BQL196633 CAH196628:CAH196633 CKD196628:CKD196633 CTZ196628:CTZ196633 DDV196628:DDV196633 DNR196628:DNR196633 DXN196628:DXN196633 EHJ196628:EHJ196633 ERF196628:ERF196633 FBB196628:FBB196633 FKX196628:FKX196633 FUT196628:FUT196633 GEP196628:GEP196633 GOL196628:GOL196633 GYH196628:GYH196633 HID196628:HID196633 HRZ196628:HRZ196633 IBV196628:IBV196633 ILR196628:ILR196633 IVN196628:IVN196633 JFJ196628:JFJ196633 JPF196628:JPF196633 JZB196628:JZB196633 KIX196628:KIX196633 KST196628:KST196633 LCP196628:LCP196633 LML196628:LML196633 LWH196628:LWH196633 MGD196628:MGD196633 MPZ196628:MPZ196633 MZV196628:MZV196633 NJR196628:NJR196633 NTN196628:NTN196633 ODJ196628:ODJ196633 ONF196628:ONF196633 OXB196628:OXB196633 PGX196628:PGX196633 PQT196628:PQT196633 QAP196628:QAP196633 QKL196628:QKL196633 QUH196628:QUH196633 RED196628:RED196633 RNZ196628:RNZ196633 RXV196628:RXV196633 SHR196628:SHR196633 SRN196628:SRN196633 TBJ196628:TBJ196633 TLF196628:TLF196633 TVB196628:TVB196633 UEX196628:UEX196633 UOT196628:UOT196633 UYP196628:UYP196633 VIL196628:VIL196633 VSH196628:VSH196633 WCD196628:WCD196633 WLZ196628:WLZ196633 WVV196628:WVV196633 X262164:X262169 JJ262164:JJ262169 TF262164:TF262169 ADB262164:ADB262169 AMX262164:AMX262169 AWT262164:AWT262169 BGP262164:BGP262169 BQL262164:BQL262169 CAH262164:CAH262169 CKD262164:CKD262169 CTZ262164:CTZ262169 DDV262164:DDV262169 DNR262164:DNR262169 DXN262164:DXN262169 EHJ262164:EHJ262169 ERF262164:ERF262169 FBB262164:FBB262169 FKX262164:FKX262169 FUT262164:FUT262169 GEP262164:GEP262169 GOL262164:GOL262169 GYH262164:GYH262169 HID262164:HID262169 HRZ262164:HRZ262169 IBV262164:IBV262169 ILR262164:ILR262169 IVN262164:IVN262169 JFJ262164:JFJ262169 JPF262164:JPF262169 JZB262164:JZB262169 KIX262164:KIX262169 KST262164:KST262169 LCP262164:LCP262169 LML262164:LML262169 LWH262164:LWH262169 MGD262164:MGD262169 MPZ262164:MPZ262169 MZV262164:MZV262169 NJR262164:NJR262169 NTN262164:NTN262169 ODJ262164:ODJ262169 ONF262164:ONF262169 OXB262164:OXB262169 PGX262164:PGX262169 PQT262164:PQT262169 QAP262164:QAP262169 QKL262164:QKL262169 QUH262164:QUH262169 RED262164:RED262169 RNZ262164:RNZ262169 RXV262164:RXV262169 SHR262164:SHR262169 SRN262164:SRN262169 TBJ262164:TBJ262169 TLF262164:TLF262169 TVB262164:TVB262169 UEX262164:UEX262169 UOT262164:UOT262169 UYP262164:UYP262169 VIL262164:VIL262169 VSH262164:VSH262169 WCD262164:WCD262169 WLZ262164:WLZ262169 WVV262164:WVV262169 X327700:X327705 JJ327700:JJ327705 TF327700:TF327705 ADB327700:ADB327705 AMX327700:AMX327705 AWT327700:AWT327705 BGP327700:BGP327705 BQL327700:BQL327705 CAH327700:CAH327705 CKD327700:CKD327705 CTZ327700:CTZ327705 DDV327700:DDV327705 DNR327700:DNR327705 DXN327700:DXN327705 EHJ327700:EHJ327705 ERF327700:ERF327705 FBB327700:FBB327705 FKX327700:FKX327705 FUT327700:FUT327705 GEP327700:GEP327705 GOL327700:GOL327705 GYH327700:GYH327705 HID327700:HID327705 HRZ327700:HRZ327705 IBV327700:IBV327705 ILR327700:ILR327705 IVN327700:IVN327705 JFJ327700:JFJ327705 JPF327700:JPF327705 JZB327700:JZB327705 KIX327700:KIX327705 KST327700:KST327705 LCP327700:LCP327705 LML327700:LML327705 LWH327700:LWH327705 MGD327700:MGD327705 MPZ327700:MPZ327705 MZV327700:MZV327705 NJR327700:NJR327705 NTN327700:NTN327705 ODJ327700:ODJ327705 ONF327700:ONF327705 OXB327700:OXB327705 PGX327700:PGX327705 PQT327700:PQT327705 QAP327700:QAP327705 QKL327700:QKL327705 QUH327700:QUH327705 RED327700:RED327705 RNZ327700:RNZ327705 RXV327700:RXV327705 SHR327700:SHR327705 SRN327700:SRN327705 TBJ327700:TBJ327705 TLF327700:TLF327705 TVB327700:TVB327705 UEX327700:UEX327705 UOT327700:UOT327705 UYP327700:UYP327705 VIL327700:VIL327705 VSH327700:VSH327705 WCD327700:WCD327705 WLZ327700:WLZ327705 WVV327700:WVV327705 X393236:X393241 JJ393236:JJ393241 TF393236:TF393241 ADB393236:ADB393241 AMX393236:AMX393241 AWT393236:AWT393241 BGP393236:BGP393241 BQL393236:BQL393241 CAH393236:CAH393241 CKD393236:CKD393241 CTZ393236:CTZ393241 DDV393236:DDV393241 DNR393236:DNR393241 DXN393236:DXN393241 EHJ393236:EHJ393241 ERF393236:ERF393241 FBB393236:FBB393241 FKX393236:FKX393241 FUT393236:FUT393241 GEP393236:GEP393241 GOL393236:GOL393241 GYH393236:GYH393241 HID393236:HID393241 HRZ393236:HRZ393241 IBV393236:IBV393241 ILR393236:ILR393241 IVN393236:IVN393241 JFJ393236:JFJ393241 JPF393236:JPF393241 JZB393236:JZB393241 KIX393236:KIX393241 KST393236:KST393241 LCP393236:LCP393241 LML393236:LML393241 LWH393236:LWH393241 MGD393236:MGD393241 MPZ393236:MPZ393241 MZV393236:MZV393241 NJR393236:NJR393241 NTN393236:NTN393241 ODJ393236:ODJ393241 ONF393236:ONF393241 OXB393236:OXB393241 PGX393236:PGX393241 PQT393236:PQT393241 QAP393236:QAP393241 QKL393236:QKL393241 QUH393236:QUH393241 RED393236:RED393241 RNZ393236:RNZ393241 RXV393236:RXV393241 SHR393236:SHR393241 SRN393236:SRN393241 TBJ393236:TBJ393241 TLF393236:TLF393241 TVB393236:TVB393241 UEX393236:UEX393241 UOT393236:UOT393241 UYP393236:UYP393241 VIL393236:VIL393241 VSH393236:VSH393241 WCD393236:WCD393241 WLZ393236:WLZ393241 WVV393236:WVV393241 X458772:X458777 JJ458772:JJ458777 TF458772:TF458777 ADB458772:ADB458777 AMX458772:AMX458777 AWT458772:AWT458777 BGP458772:BGP458777 BQL458772:BQL458777 CAH458772:CAH458777 CKD458772:CKD458777 CTZ458772:CTZ458777 DDV458772:DDV458777 DNR458772:DNR458777 DXN458772:DXN458777 EHJ458772:EHJ458777 ERF458772:ERF458777 FBB458772:FBB458777 FKX458772:FKX458777 FUT458772:FUT458777 GEP458772:GEP458777 GOL458772:GOL458777 GYH458772:GYH458777 HID458772:HID458777 HRZ458772:HRZ458777 IBV458772:IBV458777 ILR458772:ILR458777 IVN458772:IVN458777 JFJ458772:JFJ458777 JPF458772:JPF458777 JZB458772:JZB458777 KIX458772:KIX458777 KST458772:KST458777 LCP458772:LCP458777 LML458772:LML458777 LWH458772:LWH458777 MGD458772:MGD458777 MPZ458772:MPZ458777 MZV458772:MZV458777 NJR458772:NJR458777 NTN458772:NTN458777 ODJ458772:ODJ458777 ONF458772:ONF458777 OXB458772:OXB458777 PGX458772:PGX458777 PQT458772:PQT458777 QAP458772:QAP458777 QKL458772:QKL458777 QUH458772:QUH458777 RED458772:RED458777 RNZ458772:RNZ458777 RXV458772:RXV458777 SHR458772:SHR458777 SRN458772:SRN458777 TBJ458772:TBJ458777 TLF458772:TLF458777 TVB458772:TVB458777 UEX458772:UEX458777 UOT458772:UOT458777 UYP458772:UYP458777 VIL458772:VIL458777 VSH458772:VSH458777 WCD458772:WCD458777 WLZ458772:WLZ458777 WVV458772:WVV458777 X524308:X524313 JJ524308:JJ524313 TF524308:TF524313 ADB524308:ADB524313 AMX524308:AMX524313 AWT524308:AWT524313 BGP524308:BGP524313 BQL524308:BQL524313 CAH524308:CAH524313 CKD524308:CKD524313 CTZ524308:CTZ524313 DDV524308:DDV524313 DNR524308:DNR524313 DXN524308:DXN524313 EHJ524308:EHJ524313 ERF524308:ERF524313 FBB524308:FBB524313 FKX524308:FKX524313 FUT524308:FUT524313 GEP524308:GEP524313 GOL524308:GOL524313 GYH524308:GYH524313 HID524308:HID524313 HRZ524308:HRZ524313 IBV524308:IBV524313 ILR524308:ILR524313 IVN524308:IVN524313 JFJ524308:JFJ524313 JPF524308:JPF524313 JZB524308:JZB524313 KIX524308:KIX524313 KST524308:KST524313 LCP524308:LCP524313 LML524308:LML524313 LWH524308:LWH524313 MGD524308:MGD524313 MPZ524308:MPZ524313 MZV524308:MZV524313 NJR524308:NJR524313 NTN524308:NTN524313 ODJ524308:ODJ524313 ONF524308:ONF524313 OXB524308:OXB524313 PGX524308:PGX524313 PQT524308:PQT524313 QAP524308:QAP524313 QKL524308:QKL524313 QUH524308:QUH524313 RED524308:RED524313 RNZ524308:RNZ524313 RXV524308:RXV524313 SHR524308:SHR524313 SRN524308:SRN524313 TBJ524308:TBJ524313 TLF524308:TLF524313 TVB524308:TVB524313 UEX524308:UEX524313 UOT524308:UOT524313 UYP524308:UYP524313 VIL524308:VIL524313 VSH524308:VSH524313 WCD524308:WCD524313 WLZ524308:WLZ524313 WVV524308:WVV524313 X589844:X589849 JJ589844:JJ589849 TF589844:TF589849 ADB589844:ADB589849 AMX589844:AMX589849 AWT589844:AWT589849 BGP589844:BGP589849 BQL589844:BQL589849 CAH589844:CAH589849 CKD589844:CKD589849 CTZ589844:CTZ589849 DDV589844:DDV589849 DNR589844:DNR589849 DXN589844:DXN589849 EHJ589844:EHJ589849 ERF589844:ERF589849 FBB589844:FBB589849 FKX589844:FKX589849 FUT589844:FUT589849 GEP589844:GEP589849 GOL589844:GOL589849 GYH589844:GYH589849 HID589844:HID589849 HRZ589844:HRZ589849 IBV589844:IBV589849 ILR589844:ILR589849 IVN589844:IVN589849 JFJ589844:JFJ589849 JPF589844:JPF589849 JZB589844:JZB589849 KIX589844:KIX589849 KST589844:KST589849 LCP589844:LCP589849 LML589844:LML589849 LWH589844:LWH589849 MGD589844:MGD589849 MPZ589844:MPZ589849 MZV589844:MZV589849 NJR589844:NJR589849 NTN589844:NTN589849 ODJ589844:ODJ589849 ONF589844:ONF589849 OXB589844:OXB589849 PGX589844:PGX589849 PQT589844:PQT589849 QAP589844:QAP589849 QKL589844:QKL589849 QUH589844:QUH589849 RED589844:RED589849 RNZ589844:RNZ589849 RXV589844:RXV589849 SHR589844:SHR589849 SRN589844:SRN589849 TBJ589844:TBJ589849 TLF589844:TLF589849 TVB589844:TVB589849 UEX589844:UEX589849 UOT589844:UOT589849 UYP589844:UYP589849 VIL589844:VIL589849 VSH589844:VSH589849 WCD589844:WCD589849 WLZ589844:WLZ589849 WVV589844:WVV589849 X655380:X655385 JJ655380:JJ655385 TF655380:TF655385 ADB655380:ADB655385 AMX655380:AMX655385 AWT655380:AWT655385 BGP655380:BGP655385 BQL655380:BQL655385 CAH655380:CAH655385 CKD655380:CKD655385 CTZ655380:CTZ655385 DDV655380:DDV655385 DNR655380:DNR655385 DXN655380:DXN655385 EHJ655380:EHJ655385 ERF655380:ERF655385 FBB655380:FBB655385 FKX655380:FKX655385 FUT655380:FUT655385 GEP655380:GEP655385 GOL655380:GOL655385 GYH655380:GYH655385 HID655380:HID655385 HRZ655380:HRZ655385 IBV655380:IBV655385 ILR655380:ILR655385 IVN655380:IVN655385 JFJ655380:JFJ655385 JPF655380:JPF655385 JZB655380:JZB655385 KIX655380:KIX655385 KST655380:KST655385 LCP655380:LCP655385 LML655380:LML655385 LWH655380:LWH655385 MGD655380:MGD655385 MPZ655380:MPZ655385 MZV655380:MZV655385 NJR655380:NJR655385 NTN655380:NTN655385 ODJ655380:ODJ655385 ONF655380:ONF655385 OXB655380:OXB655385 PGX655380:PGX655385 PQT655380:PQT655385 QAP655380:QAP655385 QKL655380:QKL655385 QUH655380:QUH655385 RED655380:RED655385 RNZ655380:RNZ655385 RXV655380:RXV655385 SHR655380:SHR655385 SRN655380:SRN655385 TBJ655380:TBJ655385 TLF655380:TLF655385 TVB655380:TVB655385 UEX655380:UEX655385 UOT655380:UOT655385 UYP655380:UYP655385 VIL655380:VIL655385 VSH655380:VSH655385 WCD655380:WCD655385 WLZ655380:WLZ655385 WVV655380:WVV655385 X720916:X720921 JJ720916:JJ720921 TF720916:TF720921 ADB720916:ADB720921 AMX720916:AMX720921 AWT720916:AWT720921 BGP720916:BGP720921 BQL720916:BQL720921 CAH720916:CAH720921 CKD720916:CKD720921 CTZ720916:CTZ720921 DDV720916:DDV720921 DNR720916:DNR720921 DXN720916:DXN720921 EHJ720916:EHJ720921 ERF720916:ERF720921 FBB720916:FBB720921 FKX720916:FKX720921 FUT720916:FUT720921 GEP720916:GEP720921 GOL720916:GOL720921 GYH720916:GYH720921 HID720916:HID720921 HRZ720916:HRZ720921 IBV720916:IBV720921 ILR720916:ILR720921 IVN720916:IVN720921 JFJ720916:JFJ720921 JPF720916:JPF720921 JZB720916:JZB720921 KIX720916:KIX720921 KST720916:KST720921 LCP720916:LCP720921 LML720916:LML720921 LWH720916:LWH720921 MGD720916:MGD720921 MPZ720916:MPZ720921 MZV720916:MZV720921 NJR720916:NJR720921 NTN720916:NTN720921 ODJ720916:ODJ720921 ONF720916:ONF720921 OXB720916:OXB720921 PGX720916:PGX720921 PQT720916:PQT720921 QAP720916:QAP720921 QKL720916:QKL720921 QUH720916:QUH720921 RED720916:RED720921 RNZ720916:RNZ720921 RXV720916:RXV720921 SHR720916:SHR720921 SRN720916:SRN720921 TBJ720916:TBJ720921 TLF720916:TLF720921 TVB720916:TVB720921 UEX720916:UEX720921 UOT720916:UOT720921 UYP720916:UYP720921 VIL720916:VIL720921 VSH720916:VSH720921 WCD720916:WCD720921 WLZ720916:WLZ720921 WVV720916:WVV720921 X786452:X786457 JJ786452:JJ786457 TF786452:TF786457 ADB786452:ADB786457 AMX786452:AMX786457 AWT786452:AWT786457 BGP786452:BGP786457 BQL786452:BQL786457 CAH786452:CAH786457 CKD786452:CKD786457 CTZ786452:CTZ786457 DDV786452:DDV786457 DNR786452:DNR786457 DXN786452:DXN786457 EHJ786452:EHJ786457 ERF786452:ERF786457 FBB786452:FBB786457 FKX786452:FKX786457 FUT786452:FUT786457 GEP786452:GEP786457 GOL786452:GOL786457 GYH786452:GYH786457 HID786452:HID786457 HRZ786452:HRZ786457 IBV786452:IBV786457 ILR786452:ILR786457 IVN786452:IVN786457 JFJ786452:JFJ786457 JPF786452:JPF786457 JZB786452:JZB786457 KIX786452:KIX786457 KST786452:KST786457 LCP786452:LCP786457 LML786452:LML786457 LWH786452:LWH786457 MGD786452:MGD786457 MPZ786452:MPZ786457 MZV786452:MZV786457 NJR786452:NJR786457 NTN786452:NTN786457 ODJ786452:ODJ786457 ONF786452:ONF786457 OXB786452:OXB786457 PGX786452:PGX786457 PQT786452:PQT786457 QAP786452:QAP786457 QKL786452:QKL786457 QUH786452:QUH786457 RED786452:RED786457 RNZ786452:RNZ786457 RXV786452:RXV786457 SHR786452:SHR786457 SRN786452:SRN786457 TBJ786452:TBJ786457 TLF786452:TLF786457 TVB786452:TVB786457 UEX786452:UEX786457 UOT786452:UOT786457 UYP786452:UYP786457 VIL786452:VIL786457 VSH786452:VSH786457 WCD786452:WCD786457 WLZ786452:WLZ786457 WVV786452:WVV786457 X851988:X851993 JJ851988:JJ851993 TF851988:TF851993 ADB851988:ADB851993 AMX851988:AMX851993 AWT851988:AWT851993 BGP851988:BGP851993 BQL851988:BQL851993 CAH851988:CAH851993 CKD851988:CKD851993 CTZ851988:CTZ851993 DDV851988:DDV851993 DNR851988:DNR851993 DXN851988:DXN851993 EHJ851988:EHJ851993 ERF851988:ERF851993 FBB851988:FBB851993 FKX851988:FKX851993 FUT851988:FUT851993 GEP851988:GEP851993 GOL851988:GOL851993 GYH851988:GYH851993 HID851988:HID851993 HRZ851988:HRZ851993 IBV851988:IBV851993 ILR851988:ILR851993 IVN851988:IVN851993 JFJ851988:JFJ851993 JPF851988:JPF851993 JZB851988:JZB851993 KIX851988:KIX851993 KST851988:KST851993 LCP851988:LCP851993 LML851988:LML851993 LWH851988:LWH851993 MGD851988:MGD851993 MPZ851988:MPZ851993 MZV851988:MZV851993 NJR851988:NJR851993 NTN851988:NTN851993 ODJ851988:ODJ851993 ONF851988:ONF851993 OXB851988:OXB851993 PGX851988:PGX851993 PQT851988:PQT851993 QAP851988:QAP851993 QKL851988:QKL851993 QUH851988:QUH851993 RED851988:RED851993 RNZ851988:RNZ851993 RXV851988:RXV851993 SHR851988:SHR851993 SRN851988:SRN851993 TBJ851988:TBJ851993 TLF851988:TLF851993 TVB851988:TVB851993 UEX851988:UEX851993 UOT851988:UOT851993 UYP851988:UYP851993 VIL851988:VIL851993 VSH851988:VSH851993 WCD851988:WCD851993 WLZ851988:WLZ851993 WVV851988:WVV851993 X917524:X917529 JJ917524:JJ917529 TF917524:TF917529 ADB917524:ADB917529 AMX917524:AMX917529 AWT917524:AWT917529 BGP917524:BGP917529 BQL917524:BQL917529 CAH917524:CAH917529 CKD917524:CKD917529 CTZ917524:CTZ917529 DDV917524:DDV917529 DNR917524:DNR917529 DXN917524:DXN917529 EHJ917524:EHJ917529 ERF917524:ERF917529 FBB917524:FBB917529 FKX917524:FKX917529 FUT917524:FUT917529 GEP917524:GEP917529 GOL917524:GOL917529 GYH917524:GYH917529 HID917524:HID917529 HRZ917524:HRZ917529 IBV917524:IBV917529 ILR917524:ILR917529 IVN917524:IVN917529 JFJ917524:JFJ917529 JPF917524:JPF917529 JZB917524:JZB917529 KIX917524:KIX917529 KST917524:KST917529 LCP917524:LCP917529 LML917524:LML917529 LWH917524:LWH917529 MGD917524:MGD917529 MPZ917524:MPZ917529 MZV917524:MZV917529 NJR917524:NJR917529 NTN917524:NTN917529 ODJ917524:ODJ917529 ONF917524:ONF917529 OXB917524:OXB917529 PGX917524:PGX917529 PQT917524:PQT917529 QAP917524:QAP917529 QKL917524:QKL917529 QUH917524:QUH917529 RED917524:RED917529 RNZ917524:RNZ917529 RXV917524:RXV917529 SHR917524:SHR917529 SRN917524:SRN917529 TBJ917524:TBJ917529 TLF917524:TLF917529 TVB917524:TVB917529 UEX917524:UEX917529 UOT917524:UOT917529 UYP917524:UYP917529 VIL917524:VIL917529 VSH917524:VSH917529 WCD917524:WCD917529 WLZ917524:WLZ917529 WVV917524:WVV917529 X983060:X983065 JJ983060:JJ983065 TF983060:TF983065 ADB983060:ADB983065 AMX983060:AMX983065 AWT983060:AWT983065 BGP983060:BGP983065 BQL983060:BQL983065 CAH983060:CAH983065 CKD983060:CKD983065 CTZ983060:CTZ983065 DDV983060:DDV983065 DNR983060:DNR983065 DXN983060:DXN983065 EHJ983060:EHJ983065 ERF983060:ERF983065 FBB983060:FBB983065 FKX983060:FKX983065 FUT983060:FUT983065 GEP983060:GEP983065 GOL983060:GOL983065 GYH983060:GYH983065 HID983060:HID983065 HRZ983060:HRZ983065 IBV983060:IBV983065 ILR983060:ILR983065 IVN983060:IVN983065 JFJ983060:JFJ983065 JPF983060:JPF983065 JZB983060:JZB983065 KIX983060:KIX983065 KST983060:KST983065 LCP983060:LCP983065 LML983060:LML983065 LWH983060:LWH983065 MGD983060:MGD983065 MPZ983060:MPZ983065 MZV983060:MZV983065 NJR983060:NJR983065 NTN983060:NTN983065 ODJ983060:ODJ983065 ONF983060:ONF983065 OXB983060:OXB983065 PGX983060:PGX983065 PQT983060:PQT983065 QAP983060:QAP983065 QKL983060:QKL983065 QUH983060:QUH983065 RED983060:RED983065 RNZ983060:RNZ983065 RXV983060:RXV983065 SHR983060:SHR983065 SRN983060:SRN983065 TBJ983060:TBJ983065 TLF983060:TLF983065 TVB983060:TVB983065 UEX983060:UEX983065 UOT983060:UOT983065 UYP983060:UYP983065 VIL983060:VIL983065 VSH983060:VSH983065 WCD983060:WCD983065 WLZ983060:WLZ983065 WVV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ACS23 BGZ24:BGZ28 BQV24:BQV28 CAR24:CAR28 CKN24:CKN28 CUJ24:CUJ28 DEF24:DEF28 DOB24:DOB28 DXX24:DXX28 EHT24:EHT28 ERP24:ERP28 FBL24:FBL28 FLH24:FLH28 FVD24:FVD28 GEZ24:GEZ28 GOV24:GOV28 GYR24:GYR28 HIN24:HIN28 HSJ24:HSJ28 ICF24:ICF28 IMB24:IMB28 IVX24:IVX28 JFT24:JFT28 JPP24:JPP28 JZL24:JZL28 KJH24:KJH28 KTD24:KTD28 LCZ24:LCZ28 LMV24:LMV28 LWR24:LWR28 MGN24:MGN28 MQJ24:MQJ28 NAF24:NAF28 NKB24:NKB28 NTX24:NTX28 ODT24:ODT28 ONP24:ONP28 OXL24:OXL28 PHH24:PHH28 PRD24:PRD28 QAZ24:QAZ28 QKV24:QKV28 QUR24:QUR28 REN24:REN28 ROJ24:ROJ28 RYF24:RYF28 SIB24:SIB28 SRX24:SRX28 TBT24:TBT28 TLP24:TLP28 TVL24:TVL28 UFH24:UFH28 UPD24:UPD28 UYZ24:UYZ28 VIV24:VIV28 VSR24:VSR28 WCN24:WCN28 WMJ24:WMJ28 WWF24:WWF28 JK24:JK28 TG24:TG28 ADC24:ADC28 AMY24:AMY28 AWU24:AWU28 BGQ24:BGQ28 BQM24:BQM28 CAI24:CAI28 CKE24:CKE28 CUA24:CUA28 DDW24:DDW28 DNS24:DNS28 DXO24:DXO28 EHK24:EHK28 ERG24:ERG28 FBC24:FBC28 FKY24:FKY28 FUU24:FUU28 GEQ24:GEQ28 GOM24:GOM28 GYI24:GYI28 HIE24:HIE28 HSA24:HSA28 IBW24:IBW28 ILS24:ILS28 IVO24:IVO28 JFK24:JFK28 JPG24:JPG28 JZC24:JZC28 KIY24:KIY28 KSU24:KSU28 LCQ24:LCQ28 LMM24:LMM28 LWI24:LWI28 MGE24:MGE28 MQA24:MQA28 MZW24:MZW28 NJS24:NJS28 NTO24:NTO28 ODK24:ODK28 ONG24:ONG28 OXC24:OXC28 PGY24:PGY28 PQU24:PQU28 QAQ24:QAQ28 QKM24:QKM28 QUI24:QUI28 REE24:REE28 ROA24:ROA28 RXW24:RXW28 SHS24:SHS28 SRO24:SRO28 TBK24:TBK28 TLG24:TLG28 TVC24:TVC28 UEY24:UEY28 UOU24:UOU28 UYQ24:UYQ28 VIM24:VIM28 VSI24:VSI28 WCE24:WCE28 WMA24:WMA28 WVW24:WVW28 JT24:JT28 O23:O28 TP24:TP28 ADL24:ADL28 ANH24:ANH28">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U24">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45"/>
  <sheetViews>
    <sheetView showGridLines="0" topLeftCell="E1" zoomScaleNormal="100" workbookViewId="0">
      <selection activeCell="G53" sqref="G53"/>
    </sheetView>
  </sheetViews>
  <sheetFormatPr defaultColWidth="10.5703125" defaultRowHeight="14.25"/>
  <cols>
    <col min="1" max="1" width="3.7109375" style="213" hidden="1" customWidth="1"/>
    <col min="2" max="4" width="3.7109375" style="200"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0"/>
    <col min="12" max="12" width="11.140625" style="200" customWidth="1"/>
    <col min="13" max="20" width="10.5703125" style="200"/>
    <col min="21" max="16384" width="10.5703125" style="36"/>
  </cols>
  <sheetData>
    <row r="1" spans="1:20" ht="3" customHeight="1">
      <c r="A1" s="213" t="s">
        <v>209</v>
      </c>
    </row>
    <row r="2" spans="1:20" ht="22.5">
      <c r="F2" s="1211" t="s">
        <v>490</v>
      </c>
      <c r="G2" s="1212"/>
      <c r="H2" s="1213"/>
      <c r="I2" s="429"/>
    </row>
    <row r="3" spans="1:20" ht="3" customHeight="1"/>
    <row r="4" spans="1:20" s="189" customFormat="1" ht="11.25">
      <c r="A4" s="212"/>
      <c r="B4" s="212"/>
      <c r="C4" s="212"/>
      <c r="D4" s="212"/>
      <c r="F4" s="1169" t="s">
        <v>453</v>
      </c>
      <c r="G4" s="1169"/>
      <c r="H4" s="1169"/>
      <c r="I4" s="1214" t="s">
        <v>454</v>
      </c>
      <c r="J4" s="212"/>
      <c r="K4" s="212"/>
      <c r="L4" s="212"/>
      <c r="M4" s="212"/>
      <c r="N4" s="212"/>
      <c r="O4" s="212"/>
      <c r="P4" s="212"/>
      <c r="Q4" s="212"/>
      <c r="R4" s="212"/>
      <c r="S4" s="212"/>
      <c r="T4" s="212"/>
    </row>
    <row r="5" spans="1:20" s="189" customFormat="1" ht="11.25" customHeight="1">
      <c r="A5" s="212"/>
      <c r="B5" s="212"/>
      <c r="C5" s="212"/>
      <c r="D5" s="212"/>
      <c r="F5" s="317" t="s">
        <v>91</v>
      </c>
      <c r="G5" s="334" t="s">
        <v>456</v>
      </c>
      <c r="H5" s="316" t="s">
        <v>441</v>
      </c>
      <c r="I5" s="1214"/>
      <c r="J5" s="212"/>
      <c r="K5" s="212"/>
      <c r="L5" s="212"/>
      <c r="M5" s="212"/>
      <c r="N5" s="212"/>
      <c r="O5" s="212"/>
      <c r="P5" s="212"/>
      <c r="Q5" s="212"/>
      <c r="R5" s="212"/>
      <c r="S5" s="212"/>
      <c r="T5" s="212"/>
    </row>
    <row r="6" spans="1:20" s="189" customFormat="1" ht="12" customHeight="1">
      <c r="A6" s="212"/>
      <c r="B6" s="212"/>
      <c r="C6" s="212"/>
      <c r="D6" s="212"/>
      <c r="F6" s="318" t="s">
        <v>92</v>
      </c>
      <c r="G6" s="320">
        <v>2</v>
      </c>
      <c r="H6" s="321">
        <v>3</v>
      </c>
      <c r="I6" s="319">
        <v>4</v>
      </c>
      <c r="J6" s="212">
        <v>4</v>
      </c>
      <c r="K6" s="212"/>
      <c r="L6" s="212"/>
      <c r="M6" s="212"/>
      <c r="N6" s="212"/>
      <c r="O6" s="212"/>
      <c r="P6" s="212"/>
      <c r="Q6" s="212"/>
      <c r="R6" s="212"/>
      <c r="S6" s="212"/>
      <c r="T6" s="212"/>
    </row>
    <row r="7" spans="1:20" s="189" customFormat="1" ht="18.75">
      <c r="A7" s="212"/>
      <c r="B7" s="212"/>
      <c r="C7" s="212"/>
      <c r="D7" s="212"/>
      <c r="F7" s="332">
        <v>1</v>
      </c>
      <c r="G7" s="413" t="s">
        <v>491</v>
      </c>
      <c r="H7" s="315" t="str">
        <f>IF(dateCh="","",dateCh)</f>
        <v>14.06.2019</v>
      </c>
      <c r="I7" s="194" t="s">
        <v>492</v>
      </c>
      <c r="J7" s="331"/>
      <c r="K7" s="212"/>
      <c r="L7" s="212"/>
      <c r="M7" s="212"/>
      <c r="N7" s="212"/>
      <c r="O7" s="212"/>
      <c r="P7" s="212"/>
      <c r="Q7" s="212"/>
      <c r="R7" s="212"/>
      <c r="S7" s="212"/>
      <c r="T7" s="212"/>
    </row>
    <row r="8" spans="1:20" s="189" customFormat="1" ht="45">
      <c r="A8" s="1215">
        <v>1</v>
      </c>
      <c r="B8" s="212"/>
      <c r="C8" s="212"/>
      <c r="D8" s="212"/>
      <c r="F8" s="332" t="str">
        <f>"2." &amp;mergeValue(A8)</f>
        <v>2.1</v>
      </c>
      <c r="G8" s="413" t="s">
        <v>493</v>
      </c>
      <c r="H8" s="315" t="str">
        <f>IF('Перечень тарифов'!R21="","наименование отсутствует","" &amp; 'Перечень тарифов'!R21 &amp; "")</f>
        <v>наименование отсутствует</v>
      </c>
      <c r="I8" s="194" t="s">
        <v>589</v>
      </c>
      <c r="J8" s="331"/>
      <c r="K8" s="212"/>
      <c r="L8" s="212"/>
      <c r="M8" s="212"/>
      <c r="N8" s="212"/>
      <c r="O8" s="212"/>
      <c r="P8" s="212"/>
      <c r="Q8" s="212"/>
      <c r="R8" s="212"/>
      <c r="S8" s="212"/>
      <c r="T8" s="212"/>
    </row>
    <row r="9" spans="1:20" s="189" customFormat="1" ht="22.5">
      <c r="A9" s="1215"/>
      <c r="B9" s="212"/>
      <c r="C9" s="212"/>
      <c r="D9" s="212"/>
      <c r="F9" s="332" t="str">
        <f>"3." &amp;mergeValue(A9)</f>
        <v>3.1</v>
      </c>
      <c r="G9" s="413" t="s">
        <v>494</v>
      </c>
      <c r="H9" s="3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4" t="s">
        <v>587</v>
      </c>
      <c r="J9" s="331"/>
      <c r="K9" s="212"/>
      <c r="L9" s="212"/>
      <c r="M9" s="212"/>
      <c r="N9" s="212"/>
      <c r="O9" s="212"/>
      <c r="P9" s="212"/>
      <c r="Q9" s="212"/>
      <c r="R9" s="212"/>
      <c r="S9" s="212"/>
      <c r="T9" s="212"/>
    </row>
    <row r="10" spans="1:20" s="189" customFormat="1" ht="22.5">
      <c r="A10" s="1215"/>
      <c r="B10" s="212"/>
      <c r="C10" s="212"/>
      <c r="D10" s="212"/>
      <c r="F10" s="332" t="str">
        <f>"4."&amp;mergeValue(A10)</f>
        <v>4.1</v>
      </c>
      <c r="G10" s="413" t="s">
        <v>495</v>
      </c>
      <c r="H10" s="316" t="s">
        <v>457</v>
      </c>
      <c r="I10" s="194"/>
      <c r="J10" s="331"/>
      <c r="K10" s="212"/>
      <c r="L10" s="212"/>
      <c r="M10" s="212"/>
      <c r="N10" s="212"/>
      <c r="O10" s="212"/>
      <c r="P10" s="212"/>
      <c r="Q10" s="212"/>
      <c r="R10" s="212"/>
      <c r="S10" s="212"/>
      <c r="T10" s="212"/>
    </row>
    <row r="11" spans="1:20" s="189" customFormat="1" ht="18.75">
      <c r="A11" s="1215"/>
      <c r="B11" s="1215">
        <v>1</v>
      </c>
      <c r="C11" s="434"/>
      <c r="D11" s="434"/>
      <c r="F11" s="332" t="str">
        <f>"4."&amp;mergeValue(A11) &amp;"."&amp;mergeValue(B11)</f>
        <v>4.1.1</v>
      </c>
      <c r="G11" s="322" t="s">
        <v>591</v>
      </c>
      <c r="H11" s="315" t="str">
        <f>IF(region_name="","",region_name)</f>
        <v>г.Санкт-Петербург</v>
      </c>
      <c r="I11" s="194" t="s">
        <v>498</v>
      </c>
      <c r="J11" s="331"/>
      <c r="K11" s="212"/>
      <c r="L11" s="212"/>
      <c r="M11" s="212"/>
      <c r="N11" s="212"/>
      <c r="O11" s="212"/>
      <c r="P11" s="212"/>
      <c r="Q11" s="212"/>
      <c r="R11" s="212"/>
      <c r="S11" s="212"/>
      <c r="T11" s="212"/>
    </row>
    <row r="12" spans="1:20" s="189" customFormat="1" ht="22.5">
      <c r="A12" s="1215"/>
      <c r="B12" s="1215"/>
      <c r="C12" s="1215">
        <v>1</v>
      </c>
      <c r="D12" s="434"/>
      <c r="F12" s="332" t="str">
        <f>"4."&amp;mergeValue(A12) &amp;"."&amp;mergeValue(B12)&amp;"."&amp;mergeValue(C12)</f>
        <v>4.1.1.1</v>
      </c>
      <c r="G12" s="338" t="s">
        <v>496</v>
      </c>
      <c r="H12" s="315" t="str">
        <f>IF(Территории!H13="","","" &amp; Территории!H13 &amp; "")</f>
        <v>город Санкт-Петербург</v>
      </c>
      <c r="I12" s="194" t="s">
        <v>499</v>
      </c>
      <c r="J12" s="331"/>
      <c r="K12" s="212"/>
      <c r="L12" s="212"/>
      <c r="M12" s="212"/>
      <c r="N12" s="212"/>
      <c r="O12" s="212"/>
      <c r="P12" s="212"/>
      <c r="Q12" s="212"/>
      <c r="R12" s="212"/>
      <c r="S12" s="212"/>
      <c r="T12" s="212"/>
    </row>
    <row r="13" spans="1:20" s="189" customFormat="1" ht="56.25">
      <c r="A13" s="1215"/>
      <c r="B13" s="1215"/>
      <c r="C13" s="1215"/>
      <c r="D13" s="434">
        <v>1</v>
      </c>
      <c r="F13" s="332" t="str">
        <f>"4."&amp;mergeValue(A13) &amp;"."&amp;mergeValue(B13)&amp;"."&amp;mergeValue(C13)&amp;"."&amp;mergeValue(D13)</f>
        <v>4.1.1.1.1</v>
      </c>
      <c r="G13" s="416" t="s">
        <v>497</v>
      </c>
      <c r="H13" s="315" t="str">
        <f>IF(Территории!R14="","","" &amp; Территории!R14 &amp; "")</f>
        <v>город Санкт-Петербург (40000000)</v>
      </c>
      <c r="I13" s="1097" t="s">
        <v>590</v>
      </c>
      <c r="J13" s="331"/>
      <c r="K13" s="212"/>
      <c r="L13" s="212"/>
      <c r="M13" s="212"/>
      <c r="N13" s="212"/>
      <c r="O13" s="212"/>
      <c r="P13" s="212"/>
      <c r="Q13" s="212"/>
      <c r="R13" s="212"/>
      <c r="S13" s="212"/>
      <c r="T13" s="212"/>
    </row>
    <row r="14" spans="1:20" s="1000" customFormat="1" ht="45">
      <c r="A14" s="1215">
        <v>2</v>
      </c>
      <c r="B14" s="1006"/>
      <c r="C14" s="1006"/>
      <c r="D14" s="1006"/>
      <c r="F14" s="1022" t="str">
        <f>"2." &amp;mergeValue(A14)</f>
        <v>2.2</v>
      </c>
      <c r="G14" s="809" t="s">
        <v>493</v>
      </c>
      <c r="H14" s="1099" t="str">
        <f>IF('Перечень тарифов'!R26="","наименование отсутствует","" &amp; 'Перечень тарифов'!R26 &amp; "")</f>
        <v>наименование отсутствует</v>
      </c>
      <c r="I14" s="810" t="s">
        <v>589</v>
      </c>
      <c r="J14" s="609"/>
      <c r="K14" s="1006"/>
      <c r="L14" s="1006"/>
      <c r="M14" s="1006"/>
      <c r="N14" s="1006"/>
      <c r="O14" s="1006"/>
      <c r="P14" s="1006"/>
      <c r="Q14" s="1006"/>
      <c r="R14" s="1006"/>
      <c r="S14" s="1006"/>
      <c r="T14" s="1006"/>
    </row>
    <row r="15" spans="1:20" s="1000" customFormat="1" ht="22.5">
      <c r="A15" s="1215"/>
      <c r="B15" s="1006"/>
      <c r="C15" s="1006"/>
      <c r="D15" s="1006"/>
      <c r="F15" s="1022" t="str">
        <f>"3." &amp;mergeValue(A15)</f>
        <v>3.2</v>
      </c>
      <c r="G15" s="809" t="s">
        <v>494</v>
      </c>
      <c r="H15" s="1099"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810" t="s">
        <v>587</v>
      </c>
      <c r="J15" s="609"/>
      <c r="K15" s="1006"/>
      <c r="L15" s="1006"/>
      <c r="M15" s="1006"/>
      <c r="N15" s="1006"/>
      <c r="O15" s="1006"/>
      <c r="P15" s="1006"/>
      <c r="Q15" s="1006"/>
      <c r="R15" s="1006"/>
      <c r="S15" s="1006"/>
      <c r="T15" s="1006"/>
    </row>
    <row r="16" spans="1:20" s="1000" customFormat="1" ht="22.5">
      <c r="A16" s="1215"/>
      <c r="B16" s="1006"/>
      <c r="C16" s="1006"/>
      <c r="D16" s="1006"/>
      <c r="F16" s="1022" t="str">
        <f>"4."&amp;mergeValue(A16)</f>
        <v>4.2</v>
      </c>
      <c r="G16" s="809" t="s">
        <v>495</v>
      </c>
      <c r="H16" s="1101" t="s">
        <v>457</v>
      </c>
      <c r="I16" s="810"/>
      <c r="J16" s="609"/>
      <c r="K16" s="1006"/>
      <c r="L16" s="1006"/>
      <c r="M16" s="1006"/>
      <c r="N16" s="1006"/>
      <c r="O16" s="1006"/>
      <c r="P16" s="1006"/>
      <c r="Q16" s="1006"/>
      <c r="R16" s="1006"/>
      <c r="S16" s="1006"/>
      <c r="T16" s="1006"/>
    </row>
    <row r="17" spans="1:20" s="1000" customFormat="1" ht="18.75">
      <c r="A17" s="1215"/>
      <c r="B17" s="1215">
        <v>1</v>
      </c>
      <c r="C17" s="1096"/>
      <c r="D17" s="1096"/>
      <c r="F17" s="1022" t="str">
        <f>"4."&amp;mergeValue(A17) &amp;"."&amp;mergeValue(B17)</f>
        <v>4.2.1</v>
      </c>
      <c r="G17" s="824" t="s">
        <v>591</v>
      </c>
      <c r="H17" s="1099" t="str">
        <f>IF(region_name="","",region_name)</f>
        <v>г.Санкт-Петербург</v>
      </c>
      <c r="I17" s="810" t="s">
        <v>498</v>
      </c>
      <c r="J17" s="609"/>
      <c r="K17" s="1006"/>
      <c r="L17" s="1006"/>
      <c r="M17" s="1006"/>
      <c r="N17" s="1006"/>
      <c r="O17" s="1006"/>
      <c r="P17" s="1006"/>
      <c r="Q17" s="1006"/>
      <c r="R17" s="1006"/>
      <c r="S17" s="1006"/>
      <c r="T17" s="1006"/>
    </row>
    <row r="18" spans="1:20" s="1000" customFormat="1" ht="22.5">
      <c r="A18" s="1215"/>
      <c r="B18" s="1215"/>
      <c r="C18" s="1215">
        <v>1</v>
      </c>
      <c r="D18" s="1096"/>
      <c r="F18" s="1022" t="str">
        <f>"4."&amp;mergeValue(A18) &amp;"."&amp;mergeValue(B18)&amp;"."&amp;mergeValue(C18)</f>
        <v>4.2.1.1</v>
      </c>
      <c r="G18" s="811" t="s">
        <v>496</v>
      </c>
      <c r="H18" s="1099" t="str">
        <f>IF(Территории!H13="","","" &amp; Территории!H13 &amp; "")</f>
        <v>город Санкт-Петербург</v>
      </c>
      <c r="I18" s="810" t="s">
        <v>499</v>
      </c>
      <c r="J18" s="609"/>
      <c r="K18" s="1006"/>
      <c r="L18" s="1006"/>
      <c r="M18" s="1006"/>
      <c r="N18" s="1006"/>
      <c r="O18" s="1006"/>
      <c r="P18" s="1006"/>
      <c r="Q18" s="1006"/>
      <c r="R18" s="1006"/>
      <c r="S18" s="1006"/>
      <c r="T18" s="1006"/>
    </row>
    <row r="19" spans="1:20" s="1000" customFormat="1" ht="56.25">
      <c r="A19" s="1215"/>
      <c r="B19" s="1215"/>
      <c r="C19" s="1215"/>
      <c r="D19" s="1096">
        <v>1</v>
      </c>
      <c r="F19" s="1022" t="str">
        <f>"4."&amp;mergeValue(A19) &amp;"."&amp;mergeValue(B19)&amp;"."&amp;mergeValue(C19)&amp;"."&amp;mergeValue(D19)</f>
        <v>4.2.1.1.1</v>
      </c>
      <c r="G19" s="812" t="s">
        <v>497</v>
      </c>
      <c r="H19" s="1099" t="str">
        <f>IF(Территории!R14="","","" &amp; Территории!R14 &amp; "")</f>
        <v>город Санкт-Петербург (40000000)</v>
      </c>
      <c r="I19" s="1097" t="s">
        <v>590</v>
      </c>
      <c r="J19" s="609"/>
      <c r="K19" s="1006"/>
      <c r="L19" s="1006"/>
      <c r="M19" s="1006"/>
      <c r="N19" s="1006"/>
      <c r="O19" s="1006"/>
      <c r="P19" s="1006"/>
      <c r="Q19" s="1006"/>
      <c r="R19" s="1006"/>
      <c r="S19" s="1006"/>
      <c r="T19" s="1006"/>
    </row>
    <row r="20" spans="1:20" s="1000" customFormat="1" ht="45">
      <c r="A20" s="1215">
        <v>3</v>
      </c>
      <c r="B20" s="1006"/>
      <c r="C20" s="1006"/>
      <c r="D20" s="1006"/>
      <c r="F20" s="1022" t="str">
        <f>"2." &amp;mergeValue(A20)</f>
        <v>2.3</v>
      </c>
      <c r="G20" s="809" t="s">
        <v>493</v>
      </c>
      <c r="H20" s="1099" t="str">
        <f>IF('Перечень тарифов'!R32="","наименование отсутствует","" &amp; 'Перечень тарифов'!R32 &amp; "")</f>
        <v>наименование отсутствует</v>
      </c>
      <c r="I20" s="810" t="s">
        <v>589</v>
      </c>
      <c r="J20" s="609"/>
      <c r="K20" s="1006"/>
      <c r="L20" s="1006"/>
      <c r="M20" s="1006"/>
      <c r="N20" s="1006"/>
      <c r="O20" s="1006"/>
      <c r="P20" s="1006"/>
      <c r="Q20" s="1006"/>
      <c r="R20" s="1006"/>
      <c r="S20" s="1006"/>
      <c r="T20" s="1006"/>
    </row>
    <row r="21" spans="1:20" s="1000" customFormat="1" ht="22.5">
      <c r="A21" s="1215"/>
      <c r="B21" s="1006"/>
      <c r="C21" s="1006"/>
      <c r="D21" s="1006"/>
      <c r="F21" s="1022" t="str">
        <f>"3." &amp;mergeValue(A21)</f>
        <v>3.3</v>
      </c>
      <c r="G21" s="809" t="s">
        <v>494</v>
      </c>
      <c r="H21" s="1099" t="str">
        <f>IF('Перечень тарифов'!F32="","наименование отсутствует","" &amp; 'Перечень тарифов'!F32 &amp; "")</f>
        <v>Производство тепловой энергии. Некомбинированная выработка; Передача. Тепловая энергия; Сбыт. Тепловая энергия</v>
      </c>
      <c r="I21" s="810" t="s">
        <v>587</v>
      </c>
      <c r="J21" s="609"/>
      <c r="K21" s="1006"/>
      <c r="L21" s="1006"/>
      <c r="M21" s="1006"/>
      <c r="N21" s="1006"/>
      <c r="O21" s="1006"/>
      <c r="P21" s="1006"/>
      <c r="Q21" s="1006"/>
      <c r="R21" s="1006"/>
      <c r="S21" s="1006"/>
      <c r="T21" s="1006"/>
    </row>
    <row r="22" spans="1:20" s="1000" customFormat="1" ht="22.5">
      <c r="A22" s="1215"/>
      <c r="B22" s="1006"/>
      <c r="C22" s="1006"/>
      <c r="D22" s="1006"/>
      <c r="F22" s="1022" t="str">
        <f>"4."&amp;mergeValue(A22)</f>
        <v>4.3</v>
      </c>
      <c r="G22" s="809" t="s">
        <v>495</v>
      </c>
      <c r="H22" s="1101" t="s">
        <v>457</v>
      </c>
      <c r="I22" s="810"/>
      <c r="J22" s="609"/>
      <c r="K22" s="1006"/>
      <c r="L22" s="1006"/>
      <c r="M22" s="1006"/>
      <c r="N22" s="1006"/>
      <c r="O22" s="1006"/>
      <c r="P22" s="1006"/>
      <c r="Q22" s="1006"/>
      <c r="R22" s="1006"/>
      <c r="S22" s="1006"/>
      <c r="T22" s="1006"/>
    </row>
    <row r="23" spans="1:20" s="1000" customFormat="1" ht="18.75">
      <c r="A23" s="1215"/>
      <c r="B23" s="1215">
        <v>1</v>
      </c>
      <c r="C23" s="1096"/>
      <c r="D23" s="1096"/>
      <c r="F23" s="1022" t="str">
        <f>"4."&amp;mergeValue(A23) &amp;"."&amp;mergeValue(B23)</f>
        <v>4.3.1</v>
      </c>
      <c r="G23" s="824" t="s">
        <v>591</v>
      </c>
      <c r="H23" s="1099" t="str">
        <f>IF(region_name="","",region_name)</f>
        <v>г.Санкт-Петербург</v>
      </c>
      <c r="I23" s="810" t="s">
        <v>498</v>
      </c>
      <c r="J23" s="609"/>
      <c r="K23" s="1006"/>
      <c r="L23" s="1006"/>
      <c r="M23" s="1006"/>
      <c r="N23" s="1006"/>
      <c r="O23" s="1006"/>
      <c r="P23" s="1006"/>
      <c r="Q23" s="1006"/>
      <c r="R23" s="1006"/>
      <c r="S23" s="1006"/>
      <c r="T23" s="1006"/>
    </row>
    <row r="24" spans="1:20" s="1000" customFormat="1" ht="22.5">
      <c r="A24" s="1215"/>
      <c r="B24" s="1215"/>
      <c r="C24" s="1215">
        <v>1</v>
      </c>
      <c r="D24" s="1096"/>
      <c r="F24" s="1022" t="str">
        <f>"4."&amp;mergeValue(A24) &amp;"."&amp;mergeValue(B24)&amp;"."&amp;mergeValue(C24)</f>
        <v>4.3.1.1</v>
      </c>
      <c r="G24" s="811" t="s">
        <v>496</v>
      </c>
      <c r="H24" s="1099" t="str">
        <f>IF(Территории!H13="","","" &amp; Территории!H13 &amp; "")</f>
        <v>город Санкт-Петербург</v>
      </c>
      <c r="I24" s="810" t="s">
        <v>499</v>
      </c>
      <c r="J24" s="609"/>
      <c r="K24" s="1006"/>
      <c r="L24" s="1006"/>
      <c r="M24" s="1006"/>
      <c r="N24" s="1006"/>
      <c r="O24" s="1006"/>
      <c r="P24" s="1006"/>
      <c r="Q24" s="1006"/>
      <c r="R24" s="1006"/>
      <c r="S24" s="1006"/>
      <c r="T24" s="1006"/>
    </row>
    <row r="25" spans="1:20" s="1000" customFormat="1" ht="56.25">
      <c r="A25" s="1215"/>
      <c r="B25" s="1215"/>
      <c r="C25" s="1215"/>
      <c r="D25" s="1096">
        <v>1</v>
      </c>
      <c r="F25" s="1022" t="str">
        <f>"4."&amp;mergeValue(A25) &amp;"."&amp;mergeValue(B25)&amp;"."&amp;mergeValue(C25)&amp;"."&amp;mergeValue(D25)</f>
        <v>4.3.1.1.1</v>
      </c>
      <c r="G25" s="812" t="s">
        <v>497</v>
      </c>
      <c r="H25" s="1099" t="str">
        <f>IF(Территории!R14="","","" &amp; Территории!R14 &amp; "")</f>
        <v>город Санкт-Петербург (40000000)</v>
      </c>
      <c r="I25" s="1097" t="s">
        <v>590</v>
      </c>
      <c r="J25" s="609"/>
      <c r="K25" s="1006"/>
      <c r="L25" s="1006"/>
      <c r="M25" s="1006"/>
      <c r="N25" s="1006"/>
      <c r="O25" s="1006"/>
      <c r="P25" s="1006"/>
      <c r="Q25" s="1006"/>
      <c r="R25" s="1006"/>
      <c r="S25" s="1006"/>
      <c r="T25" s="1006"/>
    </row>
    <row r="26" spans="1:20" s="1000" customFormat="1" ht="45">
      <c r="A26" s="1215">
        <v>4</v>
      </c>
      <c r="B26" s="1006"/>
      <c r="C26" s="1006"/>
      <c r="D26" s="1006"/>
      <c r="F26" s="1022" t="str">
        <f>"2." &amp;mergeValue(A26)</f>
        <v>2.4</v>
      </c>
      <c r="G26" s="809" t="s">
        <v>493</v>
      </c>
      <c r="H26" s="1099" t="str">
        <f>IF('Перечень тарифов'!R37="","наименование отсутствует","" &amp; 'Перечень тарифов'!R37 &amp; "")</f>
        <v>наименование отсутствует</v>
      </c>
      <c r="I26" s="810" t="s">
        <v>589</v>
      </c>
      <c r="J26" s="609"/>
      <c r="K26" s="1006"/>
      <c r="L26" s="1006"/>
      <c r="M26" s="1006"/>
      <c r="N26" s="1006"/>
      <c r="O26" s="1006"/>
      <c r="P26" s="1006"/>
      <c r="Q26" s="1006"/>
      <c r="R26" s="1006"/>
      <c r="S26" s="1006"/>
      <c r="T26" s="1006"/>
    </row>
    <row r="27" spans="1:20" s="1000" customFormat="1" ht="22.5">
      <c r="A27" s="1215"/>
      <c r="B27" s="1006"/>
      <c r="C27" s="1006"/>
      <c r="D27" s="1006"/>
      <c r="F27" s="1022" t="str">
        <f>"3." &amp;mergeValue(A27)</f>
        <v>3.4</v>
      </c>
      <c r="G27" s="809" t="s">
        <v>494</v>
      </c>
      <c r="H27" s="1099" t="str">
        <f>IF('Перечень тарифов'!F37="","наименование отсутствует","" &amp; 'Перечень тарифов'!F37 &amp; "")</f>
        <v>Производство. Теплоноситель; Передача. Теплоноситель; Сбыт. Теплоноситель</v>
      </c>
      <c r="I27" s="810" t="s">
        <v>587</v>
      </c>
      <c r="J27" s="609"/>
      <c r="K27" s="1006"/>
      <c r="L27" s="1006"/>
      <c r="M27" s="1006"/>
      <c r="N27" s="1006"/>
      <c r="O27" s="1006"/>
      <c r="P27" s="1006"/>
      <c r="Q27" s="1006"/>
      <c r="R27" s="1006"/>
      <c r="S27" s="1006"/>
      <c r="T27" s="1006"/>
    </row>
    <row r="28" spans="1:20" s="1000" customFormat="1" ht="22.5">
      <c r="A28" s="1215"/>
      <c r="B28" s="1006"/>
      <c r="C28" s="1006"/>
      <c r="D28" s="1006"/>
      <c r="F28" s="1022" t="str">
        <f>"4."&amp;mergeValue(A28)</f>
        <v>4.4</v>
      </c>
      <c r="G28" s="809" t="s">
        <v>495</v>
      </c>
      <c r="H28" s="1101" t="s">
        <v>457</v>
      </c>
      <c r="I28" s="810"/>
      <c r="J28" s="609"/>
      <c r="K28" s="1006"/>
      <c r="L28" s="1006"/>
      <c r="M28" s="1006"/>
      <c r="N28" s="1006"/>
      <c r="O28" s="1006"/>
      <c r="P28" s="1006"/>
      <c r="Q28" s="1006"/>
      <c r="R28" s="1006"/>
      <c r="S28" s="1006"/>
      <c r="T28" s="1006"/>
    </row>
    <row r="29" spans="1:20" s="1000" customFormat="1" ht="18.75">
      <c r="A29" s="1215"/>
      <c r="B29" s="1215">
        <v>1</v>
      </c>
      <c r="C29" s="1096"/>
      <c r="D29" s="1096"/>
      <c r="F29" s="1022" t="str">
        <f>"4."&amp;mergeValue(A29) &amp;"."&amp;mergeValue(B29)</f>
        <v>4.4.1</v>
      </c>
      <c r="G29" s="824" t="s">
        <v>591</v>
      </c>
      <c r="H29" s="1099" t="str">
        <f>IF(region_name="","",region_name)</f>
        <v>г.Санкт-Петербург</v>
      </c>
      <c r="I29" s="810" t="s">
        <v>498</v>
      </c>
      <c r="J29" s="609"/>
      <c r="K29" s="1006"/>
      <c r="L29" s="1006"/>
      <c r="M29" s="1006"/>
      <c r="N29" s="1006"/>
      <c r="O29" s="1006"/>
      <c r="P29" s="1006"/>
      <c r="Q29" s="1006"/>
      <c r="R29" s="1006"/>
      <c r="S29" s="1006"/>
      <c r="T29" s="1006"/>
    </row>
    <row r="30" spans="1:20" s="1000" customFormat="1" ht="22.5">
      <c r="A30" s="1215"/>
      <c r="B30" s="1215"/>
      <c r="C30" s="1215">
        <v>1</v>
      </c>
      <c r="D30" s="1096"/>
      <c r="F30" s="1022" t="str">
        <f>"4."&amp;mergeValue(A30) &amp;"."&amp;mergeValue(B30)&amp;"."&amp;mergeValue(C30)</f>
        <v>4.4.1.1</v>
      </c>
      <c r="G30" s="811" t="s">
        <v>496</v>
      </c>
      <c r="H30" s="1099" t="str">
        <f>IF(Территории!H13="","","" &amp; Территории!H13 &amp; "")</f>
        <v>город Санкт-Петербург</v>
      </c>
      <c r="I30" s="810" t="s">
        <v>499</v>
      </c>
      <c r="J30" s="609"/>
      <c r="K30" s="1006"/>
      <c r="L30" s="1006"/>
      <c r="M30" s="1006"/>
      <c r="N30" s="1006"/>
      <c r="O30" s="1006"/>
      <c r="P30" s="1006"/>
      <c r="Q30" s="1006"/>
      <c r="R30" s="1006"/>
      <c r="S30" s="1006"/>
      <c r="T30" s="1006"/>
    </row>
    <row r="31" spans="1:20" s="1000" customFormat="1" ht="56.25">
      <c r="A31" s="1215"/>
      <c r="B31" s="1215"/>
      <c r="C31" s="1215"/>
      <c r="D31" s="1096">
        <v>1</v>
      </c>
      <c r="F31" s="1022" t="str">
        <f>"4."&amp;mergeValue(A31) &amp;"."&amp;mergeValue(B31)&amp;"."&amp;mergeValue(C31)&amp;"."&amp;mergeValue(D31)</f>
        <v>4.4.1.1.1</v>
      </c>
      <c r="G31" s="812" t="s">
        <v>497</v>
      </c>
      <c r="H31" s="1099" t="str">
        <f>IF(Территории!R14="","","" &amp; Территории!R14 &amp; "")</f>
        <v>город Санкт-Петербург (40000000)</v>
      </c>
      <c r="I31" s="1097" t="s">
        <v>590</v>
      </c>
      <c r="J31" s="609"/>
      <c r="K31" s="1006"/>
      <c r="L31" s="1006"/>
      <c r="M31" s="1006"/>
      <c r="N31" s="1006"/>
      <c r="O31" s="1006"/>
      <c r="P31" s="1006"/>
      <c r="Q31" s="1006"/>
      <c r="R31" s="1006"/>
      <c r="S31" s="1006"/>
      <c r="T31" s="1006"/>
    </row>
    <row r="32" spans="1:20" s="1000" customFormat="1" ht="45">
      <c r="A32" s="1215">
        <v>5</v>
      </c>
      <c r="B32" s="1006"/>
      <c r="C32" s="1006"/>
      <c r="D32" s="1006"/>
      <c r="F32" s="1022" t="str">
        <f>"2." &amp;mergeValue(A32)</f>
        <v>2.5</v>
      </c>
      <c r="G32" s="809" t="s">
        <v>493</v>
      </c>
      <c r="H32" s="1099" t="str">
        <f>IF('Перечень тарифов'!R42="","наименование отсутствует","" &amp; 'Перечень тарифов'!R42 &amp; "")</f>
        <v>наименование отсутствует</v>
      </c>
      <c r="I32" s="810" t="s">
        <v>589</v>
      </c>
      <c r="J32" s="609"/>
      <c r="K32" s="1006"/>
      <c r="L32" s="1006"/>
      <c r="M32" s="1006"/>
      <c r="N32" s="1006"/>
      <c r="O32" s="1006"/>
      <c r="P32" s="1006"/>
      <c r="Q32" s="1006"/>
      <c r="R32" s="1006"/>
      <c r="S32" s="1006"/>
      <c r="T32" s="1006"/>
    </row>
    <row r="33" spans="1:20" s="1000" customFormat="1" ht="22.5">
      <c r="A33" s="1215"/>
      <c r="B33" s="1006"/>
      <c r="C33" s="1006"/>
      <c r="D33" s="1006"/>
      <c r="F33" s="1022" t="str">
        <f>"3." &amp;mergeValue(A33)</f>
        <v>3.5</v>
      </c>
      <c r="G33" s="809" t="s">
        <v>494</v>
      </c>
      <c r="H33" s="1099" t="str">
        <f>IF('Перечень тарифов'!F42="","наименование отсутствует","" &amp; 'Перечень тарифов'!F42 &amp; "")</f>
        <v>Подключение (технологическое присоединение) к системе теплоснабжения</v>
      </c>
      <c r="I33" s="810" t="s">
        <v>587</v>
      </c>
      <c r="J33" s="609"/>
      <c r="K33" s="1006"/>
      <c r="L33" s="1006"/>
      <c r="M33" s="1006"/>
      <c r="N33" s="1006"/>
      <c r="O33" s="1006"/>
      <c r="P33" s="1006"/>
      <c r="Q33" s="1006"/>
      <c r="R33" s="1006"/>
      <c r="S33" s="1006"/>
      <c r="T33" s="1006"/>
    </row>
    <row r="34" spans="1:20" s="1000" customFormat="1" ht="22.5">
      <c r="A34" s="1215"/>
      <c r="B34" s="1006"/>
      <c r="C34" s="1006"/>
      <c r="D34" s="1006"/>
      <c r="F34" s="1022" t="str">
        <f>"4."&amp;mergeValue(A34)</f>
        <v>4.5</v>
      </c>
      <c r="G34" s="809" t="s">
        <v>495</v>
      </c>
      <c r="H34" s="1101" t="s">
        <v>457</v>
      </c>
      <c r="I34" s="810"/>
      <c r="J34" s="609"/>
      <c r="K34" s="1006"/>
      <c r="L34" s="1006"/>
      <c r="M34" s="1006"/>
      <c r="N34" s="1006"/>
      <c r="O34" s="1006"/>
      <c r="P34" s="1006"/>
      <c r="Q34" s="1006"/>
      <c r="R34" s="1006"/>
      <c r="S34" s="1006"/>
      <c r="T34" s="1006"/>
    </row>
    <row r="35" spans="1:20" s="1000" customFormat="1" ht="18.75">
      <c r="A35" s="1215"/>
      <c r="B35" s="1215">
        <v>1</v>
      </c>
      <c r="C35" s="1096"/>
      <c r="D35" s="1096"/>
      <c r="F35" s="1022" t="str">
        <f>"4."&amp;mergeValue(A35) &amp;"."&amp;mergeValue(B35)</f>
        <v>4.5.1</v>
      </c>
      <c r="G35" s="824" t="s">
        <v>591</v>
      </c>
      <c r="H35" s="1099" t="str">
        <f>IF(region_name="","",region_name)</f>
        <v>г.Санкт-Петербург</v>
      </c>
      <c r="I35" s="810" t="s">
        <v>498</v>
      </c>
      <c r="J35" s="609"/>
      <c r="K35" s="1006"/>
      <c r="L35" s="1006"/>
      <c r="M35" s="1006"/>
      <c r="N35" s="1006"/>
      <c r="O35" s="1006"/>
      <c r="P35" s="1006"/>
      <c r="Q35" s="1006"/>
      <c r="R35" s="1006"/>
      <c r="S35" s="1006"/>
      <c r="T35" s="1006"/>
    </row>
    <row r="36" spans="1:20" s="1000" customFormat="1" ht="22.5">
      <c r="A36" s="1215"/>
      <c r="B36" s="1215"/>
      <c r="C36" s="1215">
        <v>1</v>
      </c>
      <c r="D36" s="1096"/>
      <c r="F36" s="1022" t="str">
        <f>"4."&amp;mergeValue(A36) &amp;"."&amp;mergeValue(B36)&amp;"."&amp;mergeValue(C36)</f>
        <v>4.5.1.1</v>
      </c>
      <c r="G36" s="811" t="s">
        <v>496</v>
      </c>
      <c r="H36" s="1099" t="str">
        <f>IF(Территории!H13="","","" &amp; Территории!H13 &amp; "")</f>
        <v>город Санкт-Петербург</v>
      </c>
      <c r="I36" s="810" t="s">
        <v>499</v>
      </c>
      <c r="J36" s="609"/>
      <c r="K36" s="1006"/>
      <c r="L36" s="1006"/>
      <c r="M36" s="1006"/>
      <c r="N36" s="1006"/>
      <c r="O36" s="1006"/>
      <c r="P36" s="1006"/>
      <c r="Q36" s="1006"/>
      <c r="R36" s="1006"/>
      <c r="S36" s="1006"/>
      <c r="T36" s="1006"/>
    </row>
    <row r="37" spans="1:20" s="1000" customFormat="1" ht="56.25">
      <c r="A37" s="1215"/>
      <c r="B37" s="1215"/>
      <c r="C37" s="1215"/>
      <c r="D37" s="1096">
        <v>1</v>
      </c>
      <c r="F37" s="1022" t="str">
        <f>"4."&amp;mergeValue(A37) &amp;"."&amp;mergeValue(B37)&amp;"."&amp;mergeValue(C37)&amp;"."&amp;mergeValue(D37)</f>
        <v>4.5.1.1.1</v>
      </c>
      <c r="G37" s="812" t="s">
        <v>497</v>
      </c>
      <c r="H37" s="1099" t="str">
        <f>IF(Территории!R14="","","" &amp; Территории!R14 &amp; "")</f>
        <v>город Санкт-Петербург (40000000)</v>
      </c>
      <c r="I37" s="1097" t="s">
        <v>590</v>
      </c>
      <c r="J37" s="609"/>
      <c r="K37" s="1006"/>
      <c r="L37" s="1006"/>
      <c r="M37" s="1006"/>
      <c r="N37" s="1006"/>
      <c r="O37" s="1006"/>
      <c r="P37" s="1006"/>
      <c r="Q37" s="1006"/>
      <c r="R37" s="1006"/>
      <c r="S37" s="1006"/>
      <c r="T37" s="1006"/>
    </row>
    <row r="38" spans="1:20" s="1000" customFormat="1" ht="45">
      <c r="A38" s="1215">
        <v>6</v>
      </c>
      <c r="B38" s="1006"/>
      <c r="C38" s="1006"/>
      <c r="D38" s="1006"/>
      <c r="F38" s="1022" t="str">
        <f>"2." &amp;mergeValue(A38)</f>
        <v>2.6</v>
      </c>
      <c r="G38" s="809" t="s">
        <v>493</v>
      </c>
      <c r="H38" s="1099" t="str">
        <f>IF('Перечень тарифов'!R47="","наименование отсутствует","" &amp; 'Перечень тарифов'!R47 &amp; "")</f>
        <v>наименование отсутствует</v>
      </c>
      <c r="I38" s="810" t="s">
        <v>589</v>
      </c>
      <c r="J38" s="609"/>
      <c r="K38" s="1006"/>
      <c r="L38" s="1006"/>
      <c r="M38" s="1006"/>
      <c r="N38" s="1006"/>
      <c r="O38" s="1006"/>
      <c r="P38" s="1006"/>
      <c r="Q38" s="1006"/>
      <c r="R38" s="1006"/>
      <c r="S38" s="1006"/>
      <c r="T38" s="1006"/>
    </row>
    <row r="39" spans="1:20" s="1000" customFormat="1" ht="22.5">
      <c r="A39" s="1215"/>
      <c r="B39" s="1006"/>
      <c r="C39" s="1006"/>
      <c r="D39" s="1006"/>
      <c r="F39" s="1022" t="str">
        <f>"3." &amp;mergeValue(A39)</f>
        <v>3.6</v>
      </c>
      <c r="G39" s="809" t="s">
        <v>494</v>
      </c>
      <c r="H39" s="1099" t="str">
        <f>IF('Перечень тарифов'!F47="","наименование отсутствует","" &amp; 'Перечень тарифов'!F47 &amp; "")</f>
        <v>Подключение (технологическое присоединение) к системе теплоснабжения</v>
      </c>
      <c r="I39" s="810" t="s">
        <v>587</v>
      </c>
      <c r="J39" s="609"/>
      <c r="K39" s="1006"/>
      <c r="L39" s="1006"/>
      <c r="M39" s="1006"/>
      <c r="N39" s="1006"/>
      <c r="O39" s="1006"/>
      <c r="P39" s="1006"/>
      <c r="Q39" s="1006"/>
      <c r="R39" s="1006"/>
      <c r="S39" s="1006"/>
      <c r="T39" s="1006"/>
    </row>
    <row r="40" spans="1:20" s="1000" customFormat="1" ht="22.5">
      <c r="A40" s="1215"/>
      <c r="B40" s="1006"/>
      <c r="C40" s="1006"/>
      <c r="D40" s="1006"/>
      <c r="F40" s="1022" t="str">
        <f>"4."&amp;mergeValue(A40)</f>
        <v>4.6</v>
      </c>
      <c r="G40" s="809" t="s">
        <v>495</v>
      </c>
      <c r="H40" s="1101" t="s">
        <v>457</v>
      </c>
      <c r="I40" s="810"/>
      <c r="J40" s="609"/>
      <c r="K40" s="1006"/>
      <c r="L40" s="1006"/>
      <c r="M40" s="1006"/>
      <c r="N40" s="1006"/>
      <c r="O40" s="1006"/>
      <c r="P40" s="1006"/>
      <c r="Q40" s="1006"/>
      <c r="R40" s="1006"/>
      <c r="S40" s="1006"/>
      <c r="T40" s="1006"/>
    </row>
    <row r="41" spans="1:20" s="1000" customFormat="1" ht="18.75">
      <c r="A41" s="1215"/>
      <c r="B41" s="1215">
        <v>1</v>
      </c>
      <c r="C41" s="1096"/>
      <c r="D41" s="1096"/>
      <c r="F41" s="1022" t="str">
        <f>"4."&amp;mergeValue(A41) &amp;"."&amp;mergeValue(B41)</f>
        <v>4.6.1</v>
      </c>
      <c r="G41" s="824" t="s">
        <v>591</v>
      </c>
      <c r="H41" s="1099" t="str">
        <f>IF(region_name="","",region_name)</f>
        <v>г.Санкт-Петербург</v>
      </c>
      <c r="I41" s="810" t="s">
        <v>498</v>
      </c>
      <c r="J41" s="609"/>
      <c r="K41" s="1006"/>
      <c r="L41" s="1006"/>
      <c r="M41" s="1006"/>
      <c r="N41" s="1006"/>
      <c r="O41" s="1006"/>
      <c r="P41" s="1006"/>
      <c r="Q41" s="1006"/>
      <c r="R41" s="1006"/>
      <c r="S41" s="1006"/>
      <c r="T41" s="1006"/>
    </row>
    <row r="42" spans="1:20" s="1000" customFormat="1" ht="22.5">
      <c r="A42" s="1215"/>
      <c r="B42" s="1215"/>
      <c r="C42" s="1215">
        <v>1</v>
      </c>
      <c r="D42" s="1096"/>
      <c r="F42" s="1022" t="str">
        <f>"4."&amp;mergeValue(A42) &amp;"."&amp;mergeValue(B42)&amp;"."&amp;mergeValue(C42)</f>
        <v>4.6.1.1</v>
      </c>
      <c r="G42" s="811" t="s">
        <v>496</v>
      </c>
      <c r="H42" s="1099" t="str">
        <f>IF(Территории!H13="","","" &amp; Территории!H13 &amp; "")</f>
        <v>город Санкт-Петербург</v>
      </c>
      <c r="I42" s="810" t="s">
        <v>499</v>
      </c>
      <c r="J42" s="609"/>
      <c r="K42" s="1006"/>
      <c r="L42" s="1006"/>
      <c r="M42" s="1006"/>
      <c r="N42" s="1006"/>
      <c r="O42" s="1006"/>
      <c r="P42" s="1006"/>
      <c r="Q42" s="1006"/>
      <c r="R42" s="1006"/>
      <c r="S42" s="1006"/>
      <c r="T42" s="1006"/>
    </row>
    <row r="43" spans="1:20" s="1000" customFormat="1" ht="56.25">
      <c r="A43" s="1215"/>
      <c r="B43" s="1215"/>
      <c r="C43" s="1215"/>
      <c r="D43" s="1096">
        <v>1</v>
      </c>
      <c r="F43" s="1022" t="str">
        <f>"4."&amp;mergeValue(A43) &amp;"."&amp;mergeValue(B43)&amp;"."&amp;mergeValue(C43)&amp;"."&amp;mergeValue(D43)</f>
        <v>4.6.1.1.1</v>
      </c>
      <c r="G43" s="812" t="s">
        <v>497</v>
      </c>
      <c r="H43" s="1099" t="str">
        <f>IF(Территории!R14="","","" &amp; Территории!R14 &amp; "")</f>
        <v>город Санкт-Петербург (40000000)</v>
      </c>
      <c r="I43" s="1097" t="s">
        <v>590</v>
      </c>
      <c r="J43" s="609"/>
      <c r="K43" s="1006"/>
      <c r="L43" s="1006"/>
      <c r="M43" s="1006"/>
      <c r="N43" s="1006"/>
      <c r="O43" s="1006"/>
      <c r="P43" s="1006"/>
      <c r="Q43" s="1006"/>
      <c r="R43" s="1006"/>
      <c r="S43" s="1006"/>
      <c r="T43" s="1006"/>
    </row>
    <row r="44" spans="1:20" s="324" customFormat="1" ht="3" customHeight="1">
      <c r="A44" s="325"/>
      <c r="B44" s="325"/>
      <c r="C44" s="325"/>
      <c r="D44" s="325"/>
      <c r="F44" s="323"/>
      <c r="G44" s="414"/>
      <c r="H44" s="415"/>
      <c r="I44" s="224"/>
      <c r="J44" s="325"/>
      <c r="K44" s="325"/>
      <c r="L44" s="325"/>
      <c r="M44" s="325"/>
      <c r="N44" s="325"/>
      <c r="O44" s="325"/>
      <c r="P44" s="325"/>
      <c r="Q44" s="325"/>
      <c r="R44" s="325"/>
      <c r="S44" s="325"/>
      <c r="T44" s="325"/>
    </row>
    <row r="45" spans="1:20" s="324" customFormat="1" ht="15" customHeight="1">
      <c r="A45" s="325"/>
      <c r="B45" s="325"/>
      <c r="C45" s="325"/>
      <c r="D45" s="325"/>
      <c r="F45" s="323"/>
      <c r="G45" s="1210" t="s">
        <v>592</v>
      </c>
      <c r="H45" s="1210"/>
      <c r="I45" s="224"/>
      <c r="J45" s="325"/>
      <c r="K45" s="325"/>
      <c r="L45" s="325"/>
      <c r="M45" s="325"/>
      <c r="N45" s="325"/>
      <c r="O45" s="325"/>
      <c r="P45" s="325"/>
      <c r="Q45" s="325"/>
      <c r="R45" s="325"/>
      <c r="S45" s="325"/>
      <c r="T45" s="325"/>
    </row>
  </sheetData>
  <sheetProtection password="FA9C" sheet="1" objects="1" scenarios="1" formatColumns="0" formatRows="0"/>
  <mergeCells count="22">
    <mergeCell ref="G45:H45"/>
    <mergeCell ref="F2:H2"/>
    <mergeCell ref="F4:H4"/>
    <mergeCell ref="I4:I5"/>
    <mergeCell ref="A8:A13"/>
    <mergeCell ref="B11:B13"/>
    <mergeCell ref="C12:C13"/>
    <mergeCell ref="A14:A19"/>
    <mergeCell ref="B17:B19"/>
    <mergeCell ref="C18:C19"/>
    <mergeCell ref="A20:A25"/>
    <mergeCell ref="B23:B25"/>
    <mergeCell ref="C24:C25"/>
    <mergeCell ref="A38:A43"/>
    <mergeCell ref="B41:B43"/>
    <mergeCell ref="C42:C43"/>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44:I4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6"/>
  <sheetViews>
    <sheetView showGridLines="0" topLeftCell="C4" zoomScaleNormal="100" workbookViewId="0">
      <selection activeCell="F32" sqref="F32"/>
    </sheetView>
  </sheetViews>
  <sheetFormatPr defaultColWidth="10.5703125" defaultRowHeight="14.25"/>
  <cols>
    <col min="1" max="1" width="9.140625" style="96" hidden="1" customWidth="1"/>
    <col min="2" max="2" width="9.140625" style="185" hidden="1" customWidth="1"/>
    <col min="3" max="3" width="3.7109375" style="87" customWidth="1"/>
    <col min="4" max="4" width="6.28515625" style="36" bestFit="1" customWidth="1"/>
    <col min="5" max="5" width="64.140625" style="36" customWidth="1"/>
    <col min="6" max="6" width="89.5703125" style="36" customWidth="1"/>
    <col min="7" max="7" width="115.7109375" style="36" customWidth="1"/>
    <col min="8" max="8" width="10.5703125" style="36"/>
    <col min="9" max="10" width="10.5703125" style="210"/>
    <col min="11" max="16384" width="10.5703125" style="36"/>
  </cols>
  <sheetData>
    <row r="1" spans="1:16" hidden="1">
      <c r="M1" s="408"/>
      <c r="N1" s="408"/>
      <c r="P1" s="408"/>
    </row>
    <row r="2" spans="1:16" hidden="1"/>
    <row r="3" spans="1:16" hidden="1"/>
    <row r="4" spans="1:16" ht="3" customHeight="1">
      <c r="C4" s="86"/>
      <c r="D4" s="37"/>
      <c r="E4" s="37"/>
      <c r="F4" s="38"/>
      <c r="G4" s="38"/>
    </row>
    <row r="5" spans="1:16" ht="22.5">
      <c r="C5" s="86"/>
      <c r="D5" s="1231" t="s">
        <v>728</v>
      </c>
      <c r="E5" s="1231"/>
      <c r="F5" s="1231"/>
      <c r="G5" s="431"/>
    </row>
    <row r="6" spans="1:16" ht="3" customHeight="1">
      <c r="C6" s="86"/>
      <c r="D6" s="37"/>
      <c r="E6" s="84"/>
      <c r="F6" s="83"/>
      <c r="G6" s="284"/>
    </row>
    <row r="7" spans="1:16">
      <c r="C7" s="86"/>
      <c r="D7" s="1244" t="s">
        <v>453</v>
      </c>
      <c r="E7" s="1244"/>
      <c r="F7" s="1244"/>
      <c r="G7" s="1300" t="s">
        <v>454</v>
      </c>
    </row>
    <row r="8" spans="1:16">
      <c r="C8" s="86"/>
      <c r="D8" s="103" t="s">
        <v>91</v>
      </c>
      <c r="E8" s="113" t="s">
        <v>456</v>
      </c>
      <c r="F8" s="113" t="s">
        <v>455</v>
      </c>
      <c r="G8" s="1300"/>
    </row>
    <row r="9" spans="1:16" ht="12" customHeight="1">
      <c r="C9" s="86"/>
      <c r="D9" s="42" t="s">
        <v>92</v>
      </c>
      <c r="E9" s="42" t="s">
        <v>48</v>
      </c>
      <c r="F9" s="42" t="s">
        <v>49</v>
      </c>
      <c r="G9" s="42" t="s">
        <v>50</v>
      </c>
    </row>
    <row r="10" spans="1:16" ht="22.5">
      <c r="A10" s="283"/>
      <c r="C10" s="86"/>
      <c r="D10" s="186">
        <v>1</v>
      </c>
      <c r="E10" s="292" t="s">
        <v>690</v>
      </c>
      <c r="F10" s="293" t="s">
        <v>457</v>
      </c>
      <c r="G10" s="194"/>
    </row>
    <row r="11" spans="1:16">
      <c r="A11" s="283"/>
      <c r="C11" s="86"/>
      <c r="D11" s="186" t="s">
        <v>294</v>
      </c>
      <c r="E11" s="285" t="s">
        <v>691</v>
      </c>
      <c r="F11" s="293" t="s">
        <v>457</v>
      </c>
      <c r="G11" s="194"/>
    </row>
    <row r="12" spans="1:16" ht="20.100000000000001" customHeight="1">
      <c r="A12" s="283"/>
      <c r="C12" s="86"/>
      <c r="D12" s="186" t="s">
        <v>8</v>
      </c>
      <c r="E12" s="290" t="s">
        <v>1105</v>
      </c>
      <c r="F12" s="1078" t="s">
        <v>1108</v>
      </c>
      <c r="G12" s="1234" t="s">
        <v>596</v>
      </c>
    </row>
    <row r="13" spans="1:16" s="1049" customFormat="1" ht="20.100000000000001" customHeight="1">
      <c r="A13" s="97"/>
      <c r="B13" s="185"/>
      <c r="C13" s="1133" t="s">
        <v>1039</v>
      </c>
      <c r="D13" s="186" t="s">
        <v>1102</v>
      </c>
      <c r="E13" s="290" t="s">
        <v>1109</v>
      </c>
      <c r="F13" s="1078" t="s">
        <v>1110</v>
      </c>
      <c r="G13" s="1235"/>
      <c r="I13" s="823"/>
      <c r="J13" s="823"/>
    </row>
    <row r="14" spans="1:16" s="1049" customFormat="1" ht="20.100000000000001" customHeight="1">
      <c r="A14" s="97"/>
      <c r="B14" s="185"/>
      <c r="C14" s="1133" t="s">
        <v>1039</v>
      </c>
      <c r="D14" s="186" t="s">
        <v>1103</v>
      </c>
      <c r="E14" s="290" t="s">
        <v>1111</v>
      </c>
      <c r="F14" s="1078" t="s">
        <v>1112</v>
      </c>
      <c r="G14" s="1235"/>
      <c r="I14" s="823"/>
      <c r="J14" s="823"/>
    </row>
    <row r="15" spans="1:16" s="1049" customFormat="1" ht="20.100000000000001" customHeight="1">
      <c r="A15" s="97"/>
      <c r="B15" s="185"/>
      <c r="C15" s="1133" t="s">
        <v>1039</v>
      </c>
      <c r="D15" s="186" t="s">
        <v>1104</v>
      </c>
      <c r="E15" s="290" t="s">
        <v>1117</v>
      </c>
      <c r="F15" s="1078" t="s">
        <v>1113</v>
      </c>
      <c r="G15" s="1235"/>
      <c r="I15" s="823"/>
      <c r="J15" s="823"/>
    </row>
    <row r="16" spans="1:16" s="1049" customFormat="1" ht="20.100000000000001" customHeight="1">
      <c r="A16" s="97"/>
      <c r="B16" s="185"/>
      <c r="C16" s="1133" t="s">
        <v>1039</v>
      </c>
      <c r="D16" s="186" t="s">
        <v>1106</v>
      </c>
      <c r="E16" s="290" t="s">
        <v>1114</v>
      </c>
      <c r="F16" s="1078" t="s">
        <v>1115</v>
      </c>
      <c r="G16" s="1235"/>
      <c r="I16" s="823"/>
      <c r="J16" s="823"/>
    </row>
    <row r="17" spans="1:16" s="1049" customFormat="1" ht="20.100000000000001" customHeight="1">
      <c r="A17" s="97"/>
      <c r="B17" s="185"/>
      <c r="C17" s="1133" t="s">
        <v>1039</v>
      </c>
      <c r="D17" s="186" t="s">
        <v>1107</v>
      </c>
      <c r="E17" s="290" t="s">
        <v>1116</v>
      </c>
      <c r="F17" s="1078" t="s">
        <v>1115</v>
      </c>
      <c r="G17" s="1235"/>
      <c r="I17" s="823"/>
      <c r="J17" s="823"/>
    </row>
    <row r="18" spans="1:16" ht="15" customHeight="1">
      <c r="A18" s="283"/>
      <c r="C18" s="86"/>
      <c r="D18" s="114"/>
      <c r="E18" s="299" t="s">
        <v>327</v>
      </c>
      <c r="F18" s="296"/>
      <c r="G18" s="1236"/>
    </row>
    <row r="19" spans="1:16">
      <c r="A19" s="283"/>
      <c r="C19" s="86"/>
      <c r="D19" s="186" t="s">
        <v>328</v>
      </c>
      <c r="E19" s="285" t="s">
        <v>692</v>
      </c>
      <c r="F19" s="293" t="s">
        <v>457</v>
      </c>
      <c r="G19" s="783"/>
    </row>
    <row r="20" spans="1:16" ht="33" customHeight="1">
      <c r="A20" s="283"/>
      <c r="C20" s="86"/>
      <c r="D20" s="186" t="s">
        <v>442</v>
      </c>
      <c r="E20" s="287" t="s">
        <v>1036</v>
      </c>
      <c r="F20" s="1084" t="s">
        <v>1037</v>
      </c>
      <c r="G20" s="1234" t="s">
        <v>693</v>
      </c>
    </row>
    <row r="21" spans="1:16" s="793" customFormat="1" ht="15" customHeight="1">
      <c r="A21" s="797"/>
      <c r="B21" s="185"/>
      <c r="C21" s="680"/>
      <c r="D21" s="818"/>
      <c r="E21" s="821" t="s">
        <v>327</v>
      </c>
      <c r="F21" s="784"/>
      <c r="G21" s="1236"/>
      <c r="I21" s="823"/>
      <c r="J21" s="823"/>
    </row>
    <row r="22" spans="1:16" s="793" customFormat="1">
      <c r="A22" s="797"/>
      <c r="B22" s="185"/>
      <c r="C22" s="680"/>
      <c r="D22" s="186" t="s">
        <v>731</v>
      </c>
      <c r="E22" s="776" t="s">
        <v>733</v>
      </c>
      <c r="F22" s="293" t="s">
        <v>457</v>
      </c>
      <c r="G22" s="783"/>
      <c r="I22" s="823"/>
      <c r="J22" s="823"/>
    </row>
    <row r="23" spans="1:16" s="793" customFormat="1" ht="18.75" hidden="1">
      <c r="A23" s="797"/>
      <c r="B23" s="185"/>
      <c r="C23" s="680"/>
      <c r="D23" s="779" t="s">
        <v>732</v>
      </c>
      <c r="E23" s="778"/>
      <c r="F23" s="777"/>
      <c r="G23" s="792"/>
      <c r="H23" s="780"/>
      <c r="I23" s="823"/>
      <c r="J23" s="823"/>
    </row>
    <row r="24" spans="1:16" ht="15" customHeight="1">
      <c r="A24" s="283"/>
      <c r="C24" s="86"/>
      <c r="D24" s="114"/>
      <c r="E24" s="821" t="s">
        <v>327</v>
      </c>
      <c r="F24" s="784"/>
      <c r="G24" s="785"/>
    </row>
    <row r="25" spans="1:16" ht="3" customHeight="1"/>
    <row r="26" spans="1:16">
      <c r="D26" s="782" t="s">
        <v>729</v>
      </c>
      <c r="E26" s="781" t="s">
        <v>730</v>
      </c>
      <c r="F26" s="719"/>
      <c r="G26" s="719"/>
      <c r="H26" s="719"/>
      <c r="I26" s="719"/>
      <c r="J26" s="719"/>
      <c r="K26" s="719"/>
      <c r="L26" s="719"/>
      <c r="M26" s="719"/>
      <c r="N26" s="719"/>
      <c r="O26" s="719"/>
      <c r="P26" s="719"/>
    </row>
  </sheetData>
  <sheetProtection password="FA9C" sheet="1" objects="1" scenarios="1" formatColumns="0" formatRows="0"/>
  <dataConsolidate link="1"/>
  <mergeCells count="5">
    <mergeCell ref="G20:G21"/>
    <mergeCell ref="D7:F7"/>
    <mergeCell ref="G7:G8"/>
    <mergeCell ref="G12:G18"/>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0:F21 F12:F17">
      <formula1>900</formula1>
    </dataValidation>
    <dataValidation type="textLength" operator="lessThanOrEqual" allowBlank="1" showInputMessage="1" showErrorMessage="1" errorTitle="Ошибка" error="Допускается ввод не более 900 символов!" sqref="G12 E20 G20 G23 E12:E17">
      <formula1>900</formula1>
    </dataValidation>
  </dataValidations>
  <hyperlinks>
    <hyperlink ref="F20" location="'Форма 4.7'!$F$15" tooltip="Кликните по гиперссылке, чтобы перейти по ссылке на обосновывающие документы или отредактировать её" display="https://portal.eias.ru/Portal/DownloadPage.aspx?type=12&amp;guid=700e5dbd-c503-46a1-a098-cc400ac8a703"/>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7455546-6b0e-4cc3-af1a-e758424544c1"/>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bdafa67f-9213-40aa-9215-46eb0e7652c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04747e1a-c957-4200-86de-4a9432c8d25e"/>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d966f9f-84ee-49fa-a3e1-e6cc34c9924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fe5886c8-8939-4aa5-8379-06d075e6453f"/>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fe5886c8-8939-4aa5-8379-06d075e6453f"/>
    <hyperlink ref="E12" location="'Форма 4.7'!$E$12" tooltip="Кликните по гиперссылке, чтобы перейти по ссылке на обосновывающие документы или отредактировать её" display="ТиповаяформадоговоратеплоснабжениясИКУпредставленапоссылк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45"/>
  <sheetViews>
    <sheetView showGridLines="0" topLeftCell="E1" zoomScaleNormal="100" workbookViewId="0">
      <selection activeCell="H7" sqref="H7"/>
    </sheetView>
  </sheetViews>
  <sheetFormatPr defaultColWidth="10.5703125" defaultRowHeight="14.25"/>
  <cols>
    <col min="1" max="1" width="3.7109375" style="1007" hidden="1" customWidth="1"/>
    <col min="2" max="4" width="3.7109375" style="1001" hidden="1" customWidth="1"/>
    <col min="5" max="5" width="3.7109375" style="803" customWidth="1"/>
    <col min="6" max="6" width="9.7109375" style="1049" customWidth="1"/>
    <col min="7" max="7" width="37.7109375" style="1049" customWidth="1"/>
    <col min="8" max="8" width="66.85546875" style="1049" customWidth="1"/>
    <col min="9" max="9" width="115.7109375" style="1049" customWidth="1"/>
    <col min="10" max="11" width="10.5703125" style="1001"/>
    <col min="12" max="12" width="11.140625" style="1001" customWidth="1"/>
    <col min="13" max="20" width="10.5703125" style="1001"/>
    <col min="21" max="16384" width="10.5703125" style="1049"/>
  </cols>
  <sheetData>
    <row r="1" spans="1:20" ht="3" customHeight="1">
      <c r="A1" s="1007" t="s">
        <v>209</v>
      </c>
    </row>
    <row r="2" spans="1:20" ht="22.5">
      <c r="F2" s="1211" t="s">
        <v>490</v>
      </c>
      <c r="G2" s="1212"/>
      <c r="H2" s="1213"/>
      <c r="I2" s="800"/>
    </row>
    <row r="3" spans="1:20" ht="3" customHeight="1"/>
    <row r="4" spans="1:20" s="1000" customFormat="1" ht="11.25">
      <c r="A4" s="1006"/>
      <c r="B4" s="1006"/>
      <c r="C4" s="1006"/>
      <c r="D4" s="1006"/>
      <c r="F4" s="1169" t="s">
        <v>453</v>
      </c>
      <c r="G4" s="1169"/>
      <c r="H4" s="1169"/>
      <c r="I4" s="1214" t="s">
        <v>454</v>
      </c>
      <c r="J4" s="1006"/>
      <c r="K4" s="1006"/>
      <c r="L4" s="1006"/>
      <c r="M4" s="1006"/>
      <c r="N4" s="1006"/>
      <c r="O4" s="1006"/>
      <c r="P4" s="1006"/>
      <c r="Q4" s="1006"/>
      <c r="R4" s="1006"/>
      <c r="S4" s="1006"/>
      <c r="T4" s="1006"/>
    </row>
    <row r="5" spans="1:20" s="1000" customFormat="1" ht="11.25" customHeight="1">
      <c r="A5" s="1006"/>
      <c r="B5" s="1006"/>
      <c r="C5" s="1006"/>
      <c r="D5" s="1006"/>
      <c r="F5" s="1095" t="s">
        <v>91</v>
      </c>
      <c r="G5" s="804" t="s">
        <v>456</v>
      </c>
      <c r="H5" s="1101" t="s">
        <v>441</v>
      </c>
      <c r="I5" s="1214"/>
      <c r="J5" s="1006"/>
      <c r="K5" s="1006"/>
      <c r="L5" s="1006"/>
      <c r="M5" s="1006"/>
      <c r="N5" s="1006"/>
      <c r="O5" s="1006"/>
      <c r="P5" s="1006"/>
      <c r="Q5" s="1006"/>
      <c r="R5" s="1006"/>
      <c r="S5" s="1006"/>
      <c r="T5" s="1006"/>
    </row>
    <row r="6" spans="1:20" s="1000" customFormat="1" ht="12" customHeight="1">
      <c r="A6" s="1006"/>
      <c r="B6" s="1006"/>
      <c r="C6" s="1006"/>
      <c r="D6" s="1006"/>
      <c r="F6" s="805" t="s">
        <v>92</v>
      </c>
      <c r="G6" s="806">
        <v>2</v>
      </c>
      <c r="H6" s="807">
        <v>3</v>
      </c>
      <c r="I6" s="602">
        <v>4</v>
      </c>
      <c r="J6" s="1006">
        <v>4</v>
      </c>
      <c r="K6" s="1006"/>
      <c r="L6" s="1006"/>
      <c r="M6" s="1006"/>
      <c r="N6" s="1006"/>
      <c r="O6" s="1006"/>
      <c r="P6" s="1006"/>
      <c r="Q6" s="1006"/>
      <c r="R6" s="1006"/>
      <c r="S6" s="1006"/>
      <c r="T6" s="1006"/>
    </row>
    <row r="7" spans="1:20" s="1000" customFormat="1" ht="18.75">
      <c r="A7" s="1006"/>
      <c r="B7" s="1006"/>
      <c r="C7" s="1006"/>
      <c r="D7" s="1006"/>
      <c r="F7" s="1022">
        <v>1</v>
      </c>
      <c r="G7" s="809" t="s">
        <v>491</v>
      </c>
      <c r="H7" s="1099" t="str">
        <f>IF(dateCh="","",dateCh)</f>
        <v>14.06.2019</v>
      </c>
      <c r="I7" s="810" t="s">
        <v>492</v>
      </c>
      <c r="J7" s="609"/>
      <c r="K7" s="1006"/>
      <c r="L7" s="1006"/>
      <c r="M7" s="1006"/>
      <c r="N7" s="1006"/>
      <c r="O7" s="1006"/>
      <c r="P7" s="1006"/>
      <c r="Q7" s="1006"/>
      <c r="R7" s="1006"/>
      <c r="S7" s="1006"/>
      <c r="T7" s="1006"/>
    </row>
    <row r="8" spans="1:20" s="1000" customFormat="1" ht="45">
      <c r="A8" s="1215">
        <v>1</v>
      </c>
      <c r="B8" s="1006"/>
      <c r="C8" s="1006"/>
      <c r="D8" s="1006"/>
      <c r="F8" s="1022" t="str">
        <f>"2." &amp;mergeValue(A8)</f>
        <v>2.1</v>
      </c>
      <c r="G8" s="809" t="s">
        <v>493</v>
      </c>
      <c r="H8" s="1099" t="str">
        <f>IF('Перечень тарифов'!R21="","наименование отсутствует","" &amp; 'Перечень тарифов'!R21 &amp; "")</f>
        <v>наименование отсутствует</v>
      </c>
      <c r="I8" s="810" t="s">
        <v>589</v>
      </c>
      <c r="J8" s="609"/>
      <c r="K8" s="1006"/>
      <c r="L8" s="1006"/>
      <c r="M8" s="1006"/>
      <c r="N8" s="1006"/>
      <c r="O8" s="1006"/>
      <c r="P8" s="1006"/>
      <c r="Q8" s="1006"/>
      <c r="R8" s="1006"/>
      <c r="S8" s="1006"/>
      <c r="T8" s="1006"/>
    </row>
    <row r="9" spans="1:20" s="1000" customFormat="1" ht="22.5">
      <c r="A9" s="1215"/>
      <c r="B9" s="1006"/>
      <c r="C9" s="1006"/>
      <c r="D9" s="1006"/>
      <c r="F9" s="1022" t="str">
        <f>"3." &amp;mergeValue(A9)</f>
        <v>3.1</v>
      </c>
      <c r="G9" s="809" t="s">
        <v>494</v>
      </c>
      <c r="H9" s="109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0" t="s">
        <v>587</v>
      </c>
      <c r="J9" s="609"/>
      <c r="K9" s="1006"/>
      <c r="L9" s="1006"/>
      <c r="M9" s="1006"/>
      <c r="N9" s="1006"/>
      <c r="O9" s="1006"/>
      <c r="P9" s="1006"/>
      <c r="Q9" s="1006"/>
      <c r="R9" s="1006"/>
      <c r="S9" s="1006"/>
      <c r="T9" s="1006"/>
    </row>
    <row r="10" spans="1:20" s="1000" customFormat="1" ht="22.5">
      <c r="A10" s="1215"/>
      <c r="B10" s="1006"/>
      <c r="C10" s="1006"/>
      <c r="D10" s="1006"/>
      <c r="F10" s="1022" t="str">
        <f>"4."&amp;mergeValue(A10)</f>
        <v>4.1</v>
      </c>
      <c r="G10" s="809" t="s">
        <v>495</v>
      </c>
      <c r="H10" s="1101" t="s">
        <v>457</v>
      </c>
      <c r="I10" s="810"/>
      <c r="J10" s="609"/>
      <c r="K10" s="1006"/>
      <c r="L10" s="1006"/>
      <c r="M10" s="1006"/>
      <c r="N10" s="1006"/>
      <c r="O10" s="1006"/>
      <c r="P10" s="1006"/>
      <c r="Q10" s="1006"/>
      <c r="R10" s="1006"/>
      <c r="S10" s="1006"/>
      <c r="T10" s="1006"/>
    </row>
    <row r="11" spans="1:20" s="1000" customFormat="1" ht="18.75">
      <c r="A11" s="1215"/>
      <c r="B11" s="1215">
        <v>1</v>
      </c>
      <c r="C11" s="1096"/>
      <c r="D11" s="1096"/>
      <c r="F11" s="1022" t="str">
        <f>"4."&amp;mergeValue(A11) &amp;"."&amp;mergeValue(B11)</f>
        <v>4.1.1</v>
      </c>
      <c r="G11" s="824" t="s">
        <v>591</v>
      </c>
      <c r="H11" s="1099" t="str">
        <f>IF(region_name="","",region_name)</f>
        <v>г.Санкт-Петербург</v>
      </c>
      <c r="I11" s="810" t="s">
        <v>498</v>
      </c>
      <c r="J11" s="609"/>
      <c r="K11" s="1006"/>
      <c r="L11" s="1006"/>
      <c r="M11" s="1006"/>
      <c r="N11" s="1006"/>
      <c r="O11" s="1006"/>
      <c r="P11" s="1006"/>
      <c r="Q11" s="1006"/>
      <c r="R11" s="1006"/>
      <c r="S11" s="1006"/>
      <c r="T11" s="1006"/>
    </row>
    <row r="12" spans="1:20" s="1000" customFormat="1" ht="22.5">
      <c r="A12" s="1215"/>
      <c r="B12" s="1215"/>
      <c r="C12" s="1215">
        <v>1</v>
      </c>
      <c r="D12" s="1096"/>
      <c r="F12" s="1022" t="str">
        <f>"4."&amp;mergeValue(A12) &amp;"."&amp;mergeValue(B12)&amp;"."&amp;mergeValue(C12)</f>
        <v>4.1.1.1</v>
      </c>
      <c r="G12" s="811" t="s">
        <v>496</v>
      </c>
      <c r="H12" s="1099" t="str">
        <f>IF(Территории!H13="","","" &amp; Территории!H13 &amp; "")</f>
        <v>город Санкт-Петербург</v>
      </c>
      <c r="I12" s="810" t="s">
        <v>499</v>
      </c>
      <c r="J12" s="609"/>
      <c r="K12" s="1006"/>
      <c r="L12" s="1006"/>
      <c r="M12" s="1006"/>
      <c r="N12" s="1006"/>
      <c r="O12" s="1006"/>
      <c r="P12" s="1006"/>
      <c r="Q12" s="1006"/>
      <c r="R12" s="1006"/>
      <c r="S12" s="1006"/>
      <c r="T12" s="1006"/>
    </row>
    <row r="13" spans="1:20" s="1000" customFormat="1" ht="56.25">
      <c r="A13" s="1215"/>
      <c r="B13" s="1215"/>
      <c r="C13" s="1215"/>
      <c r="D13" s="1096">
        <v>1</v>
      </c>
      <c r="F13" s="1022" t="str">
        <f>"4."&amp;mergeValue(A13) &amp;"."&amp;mergeValue(B13)&amp;"."&amp;mergeValue(C13)&amp;"."&amp;mergeValue(D13)</f>
        <v>4.1.1.1.1</v>
      </c>
      <c r="G13" s="812" t="s">
        <v>497</v>
      </c>
      <c r="H13" s="1099" t="str">
        <f>IF(Территории!R14="","","" &amp; Территории!R14 &amp; "")</f>
        <v>город Санкт-Петербург (40000000)</v>
      </c>
      <c r="I13" s="1097" t="s">
        <v>590</v>
      </c>
      <c r="J13" s="609"/>
      <c r="K13" s="1006"/>
      <c r="L13" s="1006"/>
      <c r="M13" s="1006"/>
      <c r="N13" s="1006"/>
      <c r="O13" s="1006"/>
      <c r="P13" s="1006"/>
      <c r="Q13" s="1006"/>
      <c r="R13" s="1006"/>
      <c r="S13" s="1006"/>
      <c r="T13" s="1006"/>
    </row>
    <row r="14" spans="1:20" s="1000" customFormat="1" ht="45">
      <c r="A14" s="1215">
        <v>2</v>
      </c>
      <c r="B14" s="1006"/>
      <c r="C14" s="1006"/>
      <c r="D14" s="1006"/>
      <c r="F14" s="1022" t="str">
        <f>"2." &amp;mergeValue(A14)</f>
        <v>2.2</v>
      </c>
      <c r="G14" s="809" t="s">
        <v>493</v>
      </c>
      <c r="H14" s="1099" t="str">
        <f>IF('Перечень тарифов'!R26="","наименование отсутствует","" &amp; 'Перечень тарифов'!R26 &amp; "")</f>
        <v>наименование отсутствует</v>
      </c>
      <c r="I14" s="810" t="s">
        <v>589</v>
      </c>
      <c r="J14" s="609"/>
      <c r="K14" s="1006"/>
      <c r="L14" s="1006"/>
      <c r="M14" s="1006"/>
      <c r="N14" s="1006"/>
      <c r="O14" s="1006"/>
      <c r="P14" s="1006"/>
      <c r="Q14" s="1006"/>
      <c r="R14" s="1006"/>
      <c r="S14" s="1006"/>
      <c r="T14" s="1006"/>
    </row>
    <row r="15" spans="1:20" s="1000" customFormat="1" ht="22.5">
      <c r="A15" s="1215"/>
      <c r="B15" s="1006"/>
      <c r="C15" s="1006"/>
      <c r="D15" s="1006"/>
      <c r="F15" s="1022" t="str">
        <f>"3." &amp;mergeValue(A15)</f>
        <v>3.2</v>
      </c>
      <c r="G15" s="809" t="s">
        <v>494</v>
      </c>
      <c r="H15" s="1099"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810" t="s">
        <v>587</v>
      </c>
      <c r="J15" s="609"/>
      <c r="K15" s="1006"/>
      <c r="L15" s="1006"/>
      <c r="M15" s="1006"/>
      <c r="N15" s="1006"/>
      <c r="O15" s="1006"/>
      <c r="P15" s="1006"/>
      <c r="Q15" s="1006"/>
      <c r="R15" s="1006"/>
      <c r="S15" s="1006"/>
      <c r="T15" s="1006"/>
    </row>
    <row r="16" spans="1:20" s="1000" customFormat="1" ht="22.5">
      <c r="A16" s="1215"/>
      <c r="B16" s="1006"/>
      <c r="C16" s="1006"/>
      <c r="D16" s="1006"/>
      <c r="F16" s="1022" t="str">
        <f>"4."&amp;mergeValue(A16)</f>
        <v>4.2</v>
      </c>
      <c r="G16" s="809" t="s">
        <v>495</v>
      </c>
      <c r="H16" s="1101" t="s">
        <v>457</v>
      </c>
      <c r="I16" s="810"/>
      <c r="J16" s="609"/>
      <c r="K16" s="1006"/>
      <c r="L16" s="1006"/>
      <c r="M16" s="1006"/>
      <c r="N16" s="1006"/>
      <c r="O16" s="1006"/>
      <c r="P16" s="1006"/>
      <c r="Q16" s="1006"/>
      <c r="R16" s="1006"/>
      <c r="S16" s="1006"/>
      <c r="T16" s="1006"/>
    </row>
    <row r="17" spans="1:20" s="1000" customFormat="1" ht="18.75">
      <c r="A17" s="1215"/>
      <c r="B17" s="1215">
        <v>1</v>
      </c>
      <c r="C17" s="1096"/>
      <c r="D17" s="1096"/>
      <c r="F17" s="1022" t="str">
        <f>"4."&amp;mergeValue(A17) &amp;"."&amp;mergeValue(B17)</f>
        <v>4.2.1</v>
      </c>
      <c r="G17" s="824" t="s">
        <v>591</v>
      </c>
      <c r="H17" s="1099" t="str">
        <f>IF(region_name="","",region_name)</f>
        <v>г.Санкт-Петербург</v>
      </c>
      <c r="I17" s="810" t="s">
        <v>498</v>
      </c>
      <c r="J17" s="609"/>
      <c r="K17" s="1006"/>
      <c r="L17" s="1006"/>
      <c r="M17" s="1006"/>
      <c r="N17" s="1006"/>
      <c r="O17" s="1006"/>
      <c r="P17" s="1006"/>
      <c r="Q17" s="1006"/>
      <c r="R17" s="1006"/>
      <c r="S17" s="1006"/>
      <c r="T17" s="1006"/>
    </row>
    <row r="18" spans="1:20" s="1000" customFormat="1" ht="22.5">
      <c r="A18" s="1215"/>
      <c r="B18" s="1215"/>
      <c r="C18" s="1215">
        <v>1</v>
      </c>
      <c r="D18" s="1096"/>
      <c r="F18" s="1022" t="str">
        <f>"4."&amp;mergeValue(A18) &amp;"."&amp;mergeValue(B18)&amp;"."&amp;mergeValue(C18)</f>
        <v>4.2.1.1</v>
      </c>
      <c r="G18" s="811" t="s">
        <v>496</v>
      </c>
      <c r="H18" s="1099" t="str">
        <f>IF(Территории!H13="","","" &amp; Территории!H13 &amp; "")</f>
        <v>город Санкт-Петербург</v>
      </c>
      <c r="I18" s="810" t="s">
        <v>499</v>
      </c>
      <c r="J18" s="609"/>
      <c r="K18" s="1006"/>
      <c r="L18" s="1006"/>
      <c r="M18" s="1006"/>
      <c r="N18" s="1006"/>
      <c r="O18" s="1006"/>
      <c r="P18" s="1006"/>
      <c r="Q18" s="1006"/>
      <c r="R18" s="1006"/>
      <c r="S18" s="1006"/>
      <c r="T18" s="1006"/>
    </row>
    <row r="19" spans="1:20" s="1000" customFormat="1" ht="56.25">
      <c r="A19" s="1215"/>
      <c r="B19" s="1215"/>
      <c r="C19" s="1215"/>
      <c r="D19" s="1096">
        <v>1</v>
      </c>
      <c r="F19" s="1022" t="str">
        <f>"4."&amp;mergeValue(A19) &amp;"."&amp;mergeValue(B19)&amp;"."&amp;mergeValue(C19)&amp;"."&amp;mergeValue(D19)</f>
        <v>4.2.1.1.1</v>
      </c>
      <c r="G19" s="812" t="s">
        <v>497</v>
      </c>
      <c r="H19" s="1099" t="str">
        <f>IF(Территории!R14="","","" &amp; Территории!R14 &amp; "")</f>
        <v>город Санкт-Петербург (40000000)</v>
      </c>
      <c r="I19" s="1097" t="s">
        <v>590</v>
      </c>
      <c r="J19" s="609"/>
      <c r="K19" s="1006"/>
      <c r="L19" s="1006"/>
      <c r="M19" s="1006"/>
      <c r="N19" s="1006"/>
      <c r="O19" s="1006"/>
      <c r="P19" s="1006"/>
      <c r="Q19" s="1006"/>
      <c r="R19" s="1006"/>
      <c r="S19" s="1006"/>
      <c r="T19" s="1006"/>
    </row>
    <row r="20" spans="1:20" s="1000" customFormat="1" ht="45">
      <c r="A20" s="1215">
        <v>3</v>
      </c>
      <c r="B20" s="1006"/>
      <c r="C20" s="1006"/>
      <c r="D20" s="1006"/>
      <c r="F20" s="1022" t="str">
        <f>"2." &amp;mergeValue(A20)</f>
        <v>2.3</v>
      </c>
      <c r="G20" s="809" t="s">
        <v>493</v>
      </c>
      <c r="H20" s="1099" t="str">
        <f>IF('Перечень тарифов'!R32="","наименование отсутствует","" &amp; 'Перечень тарифов'!R32 &amp; "")</f>
        <v>наименование отсутствует</v>
      </c>
      <c r="I20" s="810" t="s">
        <v>589</v>
      </c>
      <c r="J20" s="609"/>
      <c r="K20" s="1006"/>
      <c r="L20" s="1006"/>
      <c r="M20" s="1006"/>
      <c r="N20" s="1006"/>
      <c r="O20" s="1006"/>
      <c r="P20" s="1006"/>
      <c r="Q20" s="1006"/>
      <c r="R20" s="1006"/>
      <c r="S20" s="1006"/>
      <c r="T20" s="1006"/>
    </row>
    <row r="21" spans="1:20" s="1000" customFormat="1" ht="22.5">
      <c r="A21" s="1215"/>
      <c r="B21" s="1006"/>
      <c r="C21" s="1006"/>
      <c r="D21" s="1006"/>
      <c r="F21" s="1022" t="str">
        <f>"3." &amp;mergeValue(A21)</f>
        <v>3.3</v>
      </c>
      <c r="G21" s="809" t="s">
        <v>494</v>
      </c>
      <c r="H21" s="1099" t="str">
        <f>IF('Перечень тарифов'!F32="","наименование отсутствует","" &amp; 'Перечень тарифов'!F32 &amp; "")</f>
        <v>Производство тепловой энергии. Некомбинированная выработка; Передача. Тепловая энергия; Сбыт. Тепловая энергия</v>
      </c>
      <c r="I21" s="810" t="s">
        <v>587</v>
      </c>
      <c r="J21" s="609"/>
      <c r="K21" s="1006"/>
      <c r="L21" s="1006"/>
      <c r="M21" s="1006"/>
      <c r="N21" s="1006"/>
      <c r="O21" s="1006"/>
      <c r="P21" s="1006"/>
      <c r="Q21" s="1006"/>
      <c r="R21" s="1006"/>
      <c r="S21" s="1006"/>
      <c r="T21" s="1006"/>
    </row>
    <row r="22" spans="1:20" s="1000" customFormat="1" ht="22.5">
      <c r="A22" s="1215"/>
      <c r="B22" s="1006"/>
      <c r="C22" s="1006"/>
      <c r="D22" s="1006"/>
      <c r="F22" s="1022" t="str">
        <f>"4."&amp;mergeValue(A22)</f>
        <v>4.3</v>
      </c>
      <c r="G22" s="809" t="s">
        <v>495</v>
      </c>
      <c r="H22" s="1101" t="s">
        <v>457</v>
      </c>
      <c r="I22" s="810"/>
      <c r="J22" s="609"/>
      <c r="K22" s="1006"/>
      <c r="L22" s="1006"/>
      <c r="M22" s="1006"/>
      <c r="N22" s="1006"/>
      <c r="O22" s="1006"/>
      <c r="P22" s="1006"/>
      <c r="Q22" s="1006"/>
      <c r="R22" s="1006"/>
      <c r="S22" s="1006"/>
      <c r="T22" s="1006"/>
    </row>
    <row r="23" spans="1:20" s="1000" customFormat="1" ht="18.75">
      <c r="A23" s="1215"/>
      <c r="B23" s="1215">
        <v>1</v>
      </c>
      <c r="C23" s="1096"/>
      <c r="D23" s="1096"/>
      <c r="F23" s="1022" t="str">
        <f>"4."&amp;mergeValue(A23) &amp;"."&amp;mergeValue(B23)</f>
        <v>4.3.1</v>
      </c>
      <c r="G23" s="824" t="s">
        <v>591</v>
      </c>
      <c r="H23" s="1099" t="str">
        <f>IF(region_name="","",region_name)</f>
        <v>г.Санкт-Петербург</v>
      </c>
      <c r="I23" s="810" t="s">
        <v>498</v>
      </c>
      <c r="J23" s="609"/>
      <c r="K23" s="1006"/>
      <c r="L23" s="1006"/>
      <c r="M23" s="1006"/>
      <c r="N23" s="1006"/>
      <c r="O23" s="1006"/>
      <c r="P23" s="1006"/>
      <c r="Q23" s="1006"/>
      <c r="R23" s="1006"/>
      <c r="S23" s="1006"/>
      <c r="T23" s="1006"/>
    </row>
    <row r="24" spans="1:20" s="1000" customFormat="1" ht="22.5">
      <c r="A24" s="1215"/>
      <c r="B24" s="1215"/>
      <c r="C24" s="1215">
        <v>1</v>
      </c>
      <c r="D24" s="1096"/>
      <c r="F24" s="1022" t="str">
        <f>"4."&amp;mergeValue(A24) &amp;"."&amp;mergeValue(B24)&amp;"."&amp;mergeValue(C24)</f>
        <v>4.3.1.1</v>
      </c>
      <c r="G24" s="811" t="s">
        <v>496</v>
      </c>
      <c r="H24" s="1099" t="str">
        <f>IF(Территории!H13="","","" &amp; Территории!H13 &amp; "")</f>
        <v>город Санкт-Петербург</v>
      </c>
      <c r="I24" s="810" t="s">
        <v>499</v>
      </c>
      <c r="J24" s="609"/>
      <c r="K24" s="1006"/>
      <c r="L24" s="1006"/>
      <c r="M24" s="1006"/>
      <c r="N24" s="1006"/>
      <c r="O24" s="1006"/>
      <c r="P24" s="1006"/>
      <c r="Q24" s="1006"/>
      <c r="R24" s="1006"/>
      <c r="S24" s="1006"/>
      <c r="T24" s="1006"/>
    </row>
    <row r="25" spans="1:20" s="1000" customFormat="1" ht="56.25">
      <c r="A25" s="1215"/>
      <c r="B25" s="1215"/>
      <c r="C25" s="1215"/>
      <c r="D25" s="1096">
        <v>1</v>
      </c>
      <c r="F25" s="1022" t="str">
        <f>"4."&amp;mergeValue(A25) &amp;"."&amp;mergeValue(B25)&amp;"."&amp;mergeValue(C25)&amp;"."&amp;mergeValue(D25)</f>
        <v>4.3.1.1.1</v>
      </c>
      <c r="G25" s="812" t="s">
        <v>497</v>
      </c>
      <c r="H25" s="1099" t="str">
        <f>IF(Территории!R14="","","" &amp; Территории!R14 &amp; "")</f>
        <v>город Санкт-Петербург (40000000)</v>
      </c>
      <c r="I25" s="1097" t="s">
        <v>590</v>
      </c>
      <c r="J25" s="609"/>
      <c r="K25" s="1006"/>
      <c r="L25" s="1006"/>
      <c r="M25" s="1006"/>
      <c r="N25" s="1006"/>
      <c r="O25" s="1006"/>
      <c r="P25" s="1006"/>
      <c r="Q25" s="1006"/>
      <c r="R25" s="1006"/>
      <c r="S25" s="1006"/>
      <c r="T25" s="1006"/>
    </row>
    <row r="26" spans="1:20" s="1000" customFormat="1" ht="45">
      <c r="A26" s="1215">
        <v>4</v>
      </c>
      <c r="B26" s="1006"/>
      <c r="C26" s="1006"/>
      <c r="D26" s="1006"/>
      <c r="F26" s="1022" t="str">
        <f>"2." &amp;mergeValue(A26)</f>
        <v>2.4</v>
      </c>
      <c r="G26" s="809" t="s">
        <v>493</v>
      </c>
      <c r="H26" s="1099" t="str">
        <f>IF('Перечень тарифов'!R37="","наименование отсутствует","" &amp; 'Перечень тарифов'!R37 &amp; "")</f>
        <v>наименование отсутствует</v>
      </c>
      <c r="I26" s="810" t="s">
        <v>589</v>
      </c>
      <c r="J26" s="609"/>
      <c r="K26" s="1006"/>
      <c r="L26" s="1006"/>
      <c r="M26" s="1006"/>
      <c r="N26" s="1006"/>
      <c r="O26" s="1006"/>
      <c r="P26" s="1006"/>
      <c r="Q26" s="1006"/>
      <c r="R26" s="1006"/>
      <c r="S26" s="1006"/>
      <c r="T26" s="1006"/>
    </row>
    <row r="27" spans="1:20" s="1000" customFormat="1" ht="22.5">
      <c r="A27" s="1215"/>
      <c r="B27" s="1006"/>
      <c r="C27" s="1006"/>
      <c r="D27" s="1006"/>
      <c r="F27" s="1022" t="str">
        <f>"3." &amp;mergeValue(A27)</f>
        <v>3.4</v>
      </c>
      <c r="G27" s="809" t="s">
        <v>494</v>
      </c>
      <c r="H27" s="1099" t="str">
        <f>IF('Перечень тарифов'!F37="","наименование отсутствует","" &amp; 'Перечень тарифов'!F37 &amp; "")</f>
        <v>Производство. Теплоноситель; Передача. Теплоноситель; Сбыт. Теплоноситель</v>
      </c>
      <c r="I27" s="810" t="s">
        <v>587</v>
      </c>
      <c r="J27" s="609"/>
      <c r="K27" s="1006"/>
      <c r="L27" s="1006"/>
      <c r="M27" s="1006"/>
      <c r="N27" s="1006"/>
      <c r="O27" s="1006"/>
      <c r="P27" s="1006"/>
      <c r="Q27" s="1006"/>
      <c r="R27" s="1006"/>
      <c r="S27" s="1006"/>
      <c r="T27" s="1006"/>
    </row>
    <row r="28" spans="1:20" s="1000" customFormat="1" ht="22.5">
      <c r="A28" s="1215"/>
      <c r="B28" s="1006"/>
      <c r="C28" s="1006"/>
      <c r="D28" s="1006"/>
      <c r="F28" s="1022" t="str">
        <f>"4."&amp;mergeValue(A28)</f>
        <v>4.4</v>
      </c>
      <c r="G28" s="809" t="s">
        <v>495</v>
      </c>
      <c r="H28" s="1101" t="s">
        <v>457</v>
      </c>
      <c r="I28" s="810"/>
      <c r="J28" s="609"/>
      <c r="K28" s="1006"/>
      <c r="L28" s="1006"/>
      <c r="M28" s="1006"/>
      <c r="N28" s="1006"/>
      <c r="O28" s="1006"/>
      <c r="P28" s="1006"/>
      <c r="Q28" s="1006"/>
      <c r="R28" s="1006"/>
      <c r="S28" s="1006"/>
      <c r="T28" s="1006"/>
    </row>
    <row r="29" spans="1:20" s="1000" customFormat="1" ht="18.75">
      <c r="A29" s="1215"/>
      <c r="B29" s="1215">
        <v>1</v>
      </c>
      <c r="C29" s="1096"/>
      <c r="D29" s="1096"/>
      <c r="F29" s="1022" t="str">
        <f>"4."&amp;mergeValue(A29) &amp;"."&amp;mergeValue(B29)</f>
        <v>4.4.1</v>
      </c>
      <c r="G29" s="824" t="s">
        <v>591</v>
      </c>
      <c r="H29" s="1099" t="str">
        <f>IF(region_name="","",region_name)</f>
        <v>г.Санкт-Петербург</v>
      </c>
      <c r="I29" s="810" t="s">
        <v>498</v>
      </c>
      <c r="J29" s="609"/>
      <c r="K29" s="1006"/>
      <c r="L29" s="1006"/>
      <c r="M29" s="1006"/>
      <c r="N29" s="1006"/>
      <c r="O29" s="1006"/>
      <c r="P29" s="1006"/>
      <c r="Q29" s="1006"/>
      <c r="R29" s="1006"/>
      <c r="S29" s="1006"/>
      <c r="T29" s="1006"/>
    </row>
    <row r="30" spans="1:20" s="1000" customFormat="1" ht="22.5">
      <c r="A30" s="1215"/>
      <c r="B30" s="1215"/>
      <c r="C30" s="1215">
        <v>1</v>
      </c>
      <c r="D30" s="1096"/>
      <c r="F30" s="1022" t="str">
        <f>"4."&amp;mergeValue(A30) &amp;"."&amp;mergeValue(B30)&amp;"."&amp;mergeValue(C30)</f>
        <v>4.4.1.1</v>
      </c>
      <c r="G30" s="811" t="s">
        <v>496</v>
      </c>
      <c r="H30" s="1099" t="str">
        <f>IF(Территории!H13="","","" &amp; Территории!H13 &amp; "")</f>
        <v>город Санкт-Петербург</v>
      </c>
      <c r="I30" s="810" t="s">
        <v>499</v>
      </c>
      <c r="J30" s="609"/>
      <c r="K30" s="1006"/>
      <c r="L30" s="1006"/>
      <c r="M30" s="1006"/>
      <c r="N30" s="1006"/>
      <c r="O30" s="1006"/>
      <c r="P30" s="1006"/>
      <c r="Q30" s="1006"/>
      <c r="R30" s="1006"/>
      <c r="S30" s="1006"/>
      <c r="T30" s="1006"/>
    </row>
    <row r="31" spans="1:20" s="1000" customFormat="1" ht="56.25">
      <c r="A31" s="1215"/>
      <c r="B31" s="1215"/>
      <c r="C31" s="1215"/>
      <c r="D31" s="1096">
        <v>1</v>
      </c>
      <c r="F31" s="1022" t="str">
        <f>"4."&amp;mergeValue(A31) &amp;"."&amp;mergeValue(B31)&amp;"."&amp;mergeValue(C31)&amp;"."&amp;mergeValue(D31)</f>
        <v>4.4.1.1.1</v>
      </c>
      <c r="G31" s="812" t="s">
        <v>497</v>
      </c>
      <c r="H31" s="1099" t="str">
        <f>IF(Территории!R14="","","" &amp; Территории!R14 &amp; "")</f>
        <v>город Санкт-Петербург (40000000)</v>
      </c>
      <c r="I31" s="1097" t="s">
        <v>590</v>
      </c>
      <c r="J31" s="609"/>
      <c r="K31" s="1006"/>
      <c r="L31" s="1006"/>
      <c r="M31" s="1006"/>
      <c r="N31" s="1006"/>
      <c r="O31" s="1006"/>
      <c r="P31" s="1006"/>
      <c r="Q31" s="1006"/>
      <c r="R31" s="1006"/>
      <c r="S31" s="1006"/>
      <c r="T31" s="1006"/>
    </row>
    <row r="32" spans="1:20" s="1000" customFormat="1" ht="45">
      <c r="A32" s="1215">
        <v>5</v>
      </c>
      <c r="B32" s="1006"/>
      <c r="C32" s="1006"/>
      <c r="D32" s="1006"/>
      <c r="F32" s="1022" t="str">
        <f>"2." &amp;mergeValue(A32)</f>
        <v>2.5</v>
      </c>
      <c r="G32" s="809" t="s">
        <v>493</v>
      </c>
      <c r="H32" s="1099" t="str">
        <f>IF('Перечень тарифов'!R42="","наименование отсутствует","" &amp; 'Перечень тарифов'!R42 &amp; "")</f>
        <v>наименование отсутствует</v>
      </c>
      <c r="I32" s="810" t="s">
        <v>589</v>
      </c>
      <c r="J32" s="609"/>
      <c r="K32" s="1006"/>
      <c r="L32" s="1006"/>
      <c r="M32" s="1006"/>
      <c r="N32" s="1006"/>
      <c r="O32" s="1006"/>
      <c r="P32" s="1006"/>
      <c r="Q32" s="1006"/>
      <c r="R32" s="1006"/>
      <c r="S32" s="1006"/>
      <c r="T32" s="1006"/>
    </row>
    <row r="33" spans="1:20" s="1000" customFormat="1" ht="22.5">
      <c r="A33" s="1215"/>
      <c r="B33" s="1006"/>
      <c r="C33" s="1006"/>
      <c r="D33" s="1006"/>
      <c r="F33" s="1022" t="str">
        <f>"3." &amp;mergeValue(A33)</f>
        <v>3.5</v>
      </c>
      <c r="G33" s="809" t="s">
        <v>494</v>
      </c>
      <c r="H33" s="1099" t="str">
        <f>IF('Перечень тарифов'!F42="","наименование отсутствует","" &amp; 'Перечень тарифов'!F42 &amp; "")</f>
        <v>Подключение (технологическое присоединение) к системе теплоснабжения</v>
      </c>
      <c r="I33" s="810" t="s">
        <v>587</v>
      </c>
      <c r="J33" s="609"/>
      <c r="K33" s="1006"/>
      <c r="L33" s="1006"/>
      <c r="M33" s="1006"/>
      <c r="N33" s="1006"/>
      <c r="O33" s="1006"/>
      <c r="P33" s="1006"/>
      <c r="Q33" s="1006"/>
      <c r="R33" s="1006"/>
      <c r="S33" s="1006"/>
      <c r="T33" s="1006"/>
    </row>
    <row r="34" spans="1:20" s="1000" customFormat="1" ht="22.5">
      <c r="A34" s="1215"/>
      <c r="B34" s="1006"/>
      <c r="C34" s="1006"/>
      <c r="D34" s="1006"/>
      <c r="F34" s="1022" t="str">
        <f>"4."&amp;mergeValue(A34)</f>
        <v>4.5</v>
      </c>
      <c r="G34" s="809" t="s">
        <v>495</v>
      </c>
      <c r="H34" s="1101" t="s">
        <v>457</v>
      </c>
      <c r="I34" s="810"/>
      <c r="J34" s="609"/>
      <c r="K34" s="1006"/>
      <c r="L34" s="1006"/>
      <c r="M34" s="1006"/>
      <c r="N34" s="1006"/>
      <c r="O34" s="1006"/>
      <c r="P34" s="1006"/>
      <c r="Q34" s="1006"/>
      <c r="R34" s="1006"/>
      <c r="S34" s="1006"/>
      <c r="T34" s="1006"/>
    </row>
    <row r="35" spans="1:20" s="1000" customFormat="1" ht="18.75">
      <c r="A35" s="1215"/>
      <c r="B35" s="1215">
        <v>1</v>
      </c>
      <c r="C35" s="1096"/>
      <c r="D35" s="1096"/>
      <c r="F35" s="1022" t="str">
        <f>"4."&amp;mergeValue(A35) &amp;"."&amp;mergeValue(B35)</f>
        <v>4.5.1</v>
      </c>
      <c r="G35" s="824" t="s">
        <v>591</v>
      </c>
      <c r="H35" s="1099" t="str">
        <f>IF(region_name="","",region_name)</f>
        <v>г.Санкт-Петербург</v>
      </c>
      <c r="I35" s="810" t="s">
        <v>498</v>
      </c>
      <c r="J35" s="609"/>
      <c r="K35" s="1006"/>
      <c r="L35" s="1006"/>
      <c r="M35" s="1006"/>
      <c r="N35" s="1006"/>
      <c r="O35" s="1006"/>
      <c r="P35" s="1006"/>
      <c r="Q35" s="1006"/>
      <c r="R35" s="1006"/>
      <c r="S35" s="1006"/>
      <c r="T35" s="1006"/>
    </row>
    <row r="36" spans="1:20" s="1000" customFormat="1" ht="22.5">
      <c r="A36" s="1215"/>
      <c r="B36" s="1215"/>
      <c r="C36" s="1215">
        <v>1</v>
      </c>
      <c r="D36" s="1096"/>
      <c r="F36" s="1022" t="str">
        <f>"4."&amp;mergeValue(A36) &amp;"."&amp;mergeValue(B36)&amp;"."&amp;mergeValue(C36)</f>
        <v>4.5.1.1</v>
      </c>
      <c r="G36" s="811" t="s">
        <v>496</v>
      </c>
      <c r="H36" s="1099" t="str">
        <f>IF(Территории!H13="","","" &amp; Территории!H13 &amp; "")</f>
        <v>город Санкт-Петербург</v>
      </c>
      <c r="I36" s="810" t="s">
        <v>499</v>
      </c>
      <c r="J36" s="609"/>
      <c r="K36" s="1006"/>
      <c r="L36" s="1006"/>
      <c r="M36" s="1006"/>
      <c r="N36" s="1006"/>
      <c r="O36" s="1006"/>
      <c r="P36" s="1006"/>
      <c r="Q36" s="1006"/>
      <c r="R36" s="1006"/>
      <c r="S36" s="1006"/>
      <c r="T36" s="1006"/>
    </row>
    <row r="37" spans="1:20" s="1000" customFormat="1" ht="56.25">
      <c r="A37" s="1215"/>
      <c r="B37" s="1215"/>
      <c r="C37" s="1215"/>
      <c r="D37" s="1096">
        <v>1</v>
      </c>
      <c r="F37" s="1022" t="str">
        <f>"4."&amp;mergeValue(A37) &amp;"."&amp;mergeValue(B37)&amp;"."&amp;mergeValue(C37)&amp;"."&amp;mergeValue(D37)</f>
        <v>4.5.1.1.1</v>
      </c>
      <c r="G37" s="812" t="s">
        <v>497</v>
      </c>
      <c r="H37" s="1099" t="str">
        <f>IF(Территории!R14="","","" &amp; Территории!R14 &amp; "")</f>
        <v>город Санкт-Петербург (40000000)</v>
      </c>
      <c r="I37" s="1097" t="s">
        <v>590</v>
      </c>
      <c r="J37" s="609"/>
      <c r="K37" s="1006"/>
      <c r="L37" s="1006"/>
      <c r="M37" s="1006"/>
      <c r="N37" s="1006"/>
      <c r="O37" s="1006"/>
      <c r="P37" s="1006"/>
      <c r="Q37" s="1006"/>
      <c r="R37" s="1006"/>
      <c r="S37" s="1006"/>
      <c r="T37" s="1006"/>
    </row>
    <row r="38" spans="1:20" s="1000" customFormat="1" ht="45">
      <c r="A38" s="1215">
        <v>6</v>
      </c>
      <c r="B38" s="1006"/>
      <c r="C38" s="1006"/>
      <c r="D38" s="1006"/>
      <c r="F38" s="1022" t="str">
        <f>"2." &amp;mergeValue(A38)</f>
        <v>2.6</v>
      </c>
      <c r="G38" s="809" t="s">
        <v>493</v>
      </c>
      <c r="H38" s="1099" t="str">
        <f>IF('Перечень тарифов'!R47="","наименование отсутствует","" &amp; 'Перечень тарифов'!R47 &amp; "")</f>
        <v>наименование отсутствует</v>
      </c>
      <c r="I38" s="810" t="s">
        <v>589</v>
      </c>
      <c r="J38" s="609"/>
      <c r="K38" s="1006"/>
      <c r="L38" s="1006"/>
      <c r="M38" s="1006"/>
      <c r="N38" s="1006"/>
      <c r="O38" s="1006"/>
      <c r="P38" s="1006"/>
      <c r="Q38" s="1006"/>
      <c r="R38" s="1006"/>
      <c r="S38" s="1006"/>
      <c r="T38" s="1006"/>
    </row>
    <row r="39" spans="1:20" s="1000" customFormat="1" ht="22.5">
      <c r="A39" s="1215"/>
      <c r="B39" s="1006"/>
      <c r="C39" s="1006"/>
      <c r="D39" s="1006"/>
      <c r="F39" s="1022" t="str">
        <f>"3." &amp;mergeValue(A39)</f>
        <v>3.6</v>
      </c>
      <c r="G39" s="809" t="s">
        <v>494</v>
      </c>
      <c r="H39" s="1099" t="str">
        <f>IF('Перечень тарифов'!F47="","наименование отсутствует","" &amp; 'Перечень тарифов'!F47 &amp; "")</f>
        <v>Подключение (технологическое присоединение) к системе теплоснабжения</v>
      </c>
      <c r="I39" s="810" t="s">
        <v>587</v>
      </c>
      <c r="J39" s="609"/>
      <c r="K39" s="1006"/>
      <c r="L39" s="1006"/>
      <c r="M39" s="1006"/>
      <c r="N39" s="1006"/>
      <c r="O39" s="1006"/>
      <c r="P39" s="1006"/>
      <c r="Q39" s="1006"/>
      <c r="R39" s="1006"/>
      <c r="S39" s="1006"/>
      <c r="T39" s="1006"/>
    </row>
    <row r="40" spans="1:20" s="1000" customFormat="1" ht="22.5">
      <c r="A40" s="1215"/>
      <c r="B40" s="1006"/>
      <c r="C40" s="1006"/>
      <c r="D40" s="1006"/>
      <c r="F40" s="1022" t="str">
        <f>"4."&amp;mergeValue(A40)</f>
        <v>4.6</v>
      </c>
      <c r="G40" s="809" t="s">
        <v>495</v>
      </c>
      <c r="H40" s="1101" t="s">
        <v>457</v>
      </c>
      <c r="I40" s="810"/>
      <c r="J40" s="609"/>
      <c r="K40" s="1006"/>
      <c r="L40" s="1006"/>
      <c r="M40" s="1006"/>
      <c r="N40" s="1006"/>
      <c r="O40" s="1006"/>
      <c r="P40" s="1006"/>
      <c r="Q40" s="1006"/>
      <c r="R40" s="1006"/>
      <c r="S40" s="1006"/>
      <c r="T40" s="1006"/>
    </row>
    <row r="41" spans="1:20" s="1000" customFormat="1" ht="18.75">
      <c r="A41" s="1215"/>
      <c r="B41" s="1215">
        <v>1</v>
      </c>
      <c r="C41" s="1096"/>
      <c r="D41" s="1096"/>
      <c r="F41" s="1022" t="str">
        <f>"4."&amp;mergeValue(A41) &amp;"."&amp;mergeValue(B41)</f>
        <v>4.6.1</v>
      </c>
      <c r="G41" s="824" t="s">
        <v>591</v>
      </c>
      <c r="H41" s="1099" t="str">
        <f>IF(region_name="","",region_name)</f>
        <v>г.Санкт-Петербург</v>
      </c>
      <c r="I41" s="810" t="s">
        <v>498</v>
      </c>
      <c r="J41" s="609"/>
      <c r="K41" s="1006"/>
      <c r="L41" s="1006"/>
      <c r="M41" s="1006"/>
      <c r="N41" s="1006"/>
      <c r="O41" s="1006"/>
      <c r="P41" s="1006"/>
      <c r="Q41" s="1006"/>
      <c r="R41" s="1006"/>
      <c r="S41" s="1006"/>
      <c r="T41" s="1006"/>
    </row>
    <row r="42" spans="1:20" s="1000" customFormat="1" ht="22.5">
      <c r="A42" s="1215"/>
      <c r="B42" s="1215"/>
      <c r="C42" s="1215">
        <v>1</v>
      </c>
      <c r="D42" s="1096"/>
      <c r="F42" s="1022" t="str">
        <f>"4."&amp;mergeValue(A42) &amp;"."&amp;mergeValue(B42)&amp;"."&amp;mergeValue(C42)</f>
        <v>4.6.1.1</v>
      </c>
      <c r="G42" s="811" t="s">
        <v>496</v>
      </c>
      <c r="H42" s="1099" t="str">
        <f>IF(Территории!H13="","","" &amp; Территории!H13 &amp; "")</f>
        <v>город Санкт-Петербург</v>
      </c>
      <c r="I42" s="810" t="s">
        <v>499</v>
      </c>
      <c r="J42" s="609"/>
      <c r="K42" s="1006"/>
      <c r="L42" s="1006"/>
      <c r="M42" s="1006"/>
      <c r="N42" s="1006"/>
      <c r="O42" s="1006"/>
      <c r="P42" s="1006"/>
      <c r="Q42" s="1006"/>
      <c r="R42" s="1006"/>
      <c r="S42" s="1006"/>
      <c r="T42" s="1006"/>
    </row>
    <row r="43" spans="1:20" s="1000" customFormat="1" ht="56.25">
      <c r="A43" s="1215"/>
      <c r="B43" s="1215"/>
      <c r="C43" s="1215"/>
      <c r="D43" s="1096">
        <v>1</v>
      </c>
      <c r="F43" s="1022" t="str">
        <f>"4."&amp;mergeValue(A43) &amp;"."&amp;mergeValue(B43)&amp;"."&amp;mergeValue(C43)&amp;"."&amp;mergeValue(D43)</f>
        <v>4.6.1.1.1</v>
      </c>
      <c r="G43" s="812" t="s">
        <v>497</v>
      </c>
      <c r="H43" s="1099" t="str">
        <f>IF(Территории!R14="","","" &amp; Территории!R14 &amp; "")</f>
        <v>город Санкт-Петербург (40000000)</v>
      </c>
      <c r="I43" s="1097" t="s">
        <v>590</v>
      </c>
      <c r="J43" s="609"/>
      <c r="K43" s="1006"/>
      <c r="L43" s="1006"/>
      <c r="M43" s="1006"/>
      <c r="N43" s="1006"/>
      <c r="O43" s="1006"/>
      <c r="P43" s="1006"/>
      <c r="Q43" s="1006"/>
      <c r="R43" s="1006"/>
      <c r="S43" s="1006"/>
      <c r="T43" s="1006"/>
    </row>
    <row r="44" spans="1:20" s="766" customFormat="1" ht="3" customHeight="1">
      <c r="A44" s="767"/>
      <c r="B44" s="767"/>
      <c r="C44" s="767"/>
      <c r="D44" s="767"/>
      <c r="F44" s="816"/>
      <c r="G44" s="414"/>
      <c r="H44" s="415"/>
      <c r="I44" s="977"/>
      <c r="J44" s="767"/>
      <c r="K44" s="767"/>
      <c r="L44" s="767"/>
      <c r="M44" s="767"/>
      <c r="N44" s="767"/>
      <c r="O44" s="767"/>
      <c r="P44" s="767"/>
      <c r="Q44" s="767"/>
      <c r="R44" s="767"/>
      <c r="S44" s="767"/>
      <c r="T44" s="767"/>
    </row>
    <row r="45" spans="1:20" s="766" customFormat="1" ht="15" customHeight="1">
      <c r="A45" s="767"/>
      <c r="B45" s="767"/>
      <c r="C45" s="767"/>
      <c r="D45" s="767"/>
      <c r="F45" s="816"/>
      <c r="G45" s="1210" t="s">
        <v>592</v>
      </c>
      <c r="H45" s="1210"/>
      <c r="I45" s="977"/>
      <c r="J45" s="767"/>
      <c r="K45" s="767"/>
      <c r="L45" s="767"/>
      <c r="M45" s="767"/>
      <c r="N45" s="767"/>
      <c r="O45" s="767"/>
      <c r="P45" s="767"/>
      <c r="Q45" s="767"/>
      <c r="R45" s="767"/>
      <c r="S45" s="767"/>
      <c r="T45" s="767"/>
    </row>
  </sheetData>
  <sheetProtection password="FA9C" sheet="1" objects="1" scenarios="1" formatColumns="0" formatRows="0"/>
  <mergeCells count="22">
    <mergeCell ref="F2:H2"/>
    <mergeCell ref="F4:H4"/>
    <mergeCell ref="I4:I5"/>
    <mergeCell ref="A8:A13"/>
    <mergeCell ref="B11:B13"/>
    <mergeCell ref="C12:C13"/>
    <mergeCell ref="A14:A19"/>
    <mergeCell ref="B17:B19"/>
    <mergeCell ref="C18:C19"/>
    <mergeCell ref="A20:A25"/>
    <mergeCell ref="B23:B25"/>
    <mergeCell ref="C24:C25"/>
    <mergeCell ref="A38:A43"/>
    <mergeCell ref="B41:B43"/>
    <mergeCell ref="C42:C43"/>
    <mergeCell ref="G45:H45"/>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44:I4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4" zoomScale="80" zoomScaleNormal="80" workbookViewId="0">
      <selection activeCell="K13" sqref="K13"/>
    </sheetView>
  </sheetViews>
  <sheetFormatPr defaultColWidth="10.5703125" defaultRowHeight="14.25"/>
  <cols>
    <col min="1" max="1" width="9.140625" style="96" hidden="1" customWidth="1"/>
    <col min="2" max="2" width="9.140625" style="185" hidden="1" customWidth="1"/>
    <col min="3" max="3" width="3.7109375" style="87" customWidth="1"/>
    <col min="4" max="4" width="6.28515625" style="36" bestFit="1" customWidth="1"/>
    <col min="5" max="5" width="63.42578125" style="36" customWidth="1"/>
    <col min="6" max="6" width="1.7109375" style="36" hidden="1" customWidth="1"/>
    <col min="7" max="7" width="42.7109375" style="36" customWidth="1"/>
    <col min="8" max="8" width="35.7109375" style="36" customWidth="1"/>
    <col min="9" max="9" width="91.5703125" style="36" customWidth="1"/>
    <col min="10" max="10" width="10.5703125" style="36"/>
    <col min="11" max="12" width="10.5703125" style="210"/>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1" t="s">
        <v>694</v>
      </c>
      <c r="E5" s="1231"/>
      <c r="F5" s="1231"/>
      <c r="G5" s="1231"/>
      <c r="H5" s="1231"/>
      <c r="I5" s="333"/>
    </row>
    <row r="6" spans="1:9" ht="3" customHeight="1">
      <c r="C6" s="86"/>
      <c r="D6" s="37"/>
      <c r="E6" s="84"/>
      <c r="F6" s="84"/>
      <c r="G6" s="84"/>
      <c r="H6" s="83"/>
      <c r="I6" s="284"/>
    </row>
    <row r="7" spans="1:9" ht="21" customHeight="1">
      <c r="C7" s="86"/>
      <c r="D7" s="1244" t="s">
        <v>453</v>
      </c>
      <c r="E7" s="1244"/>
      <c r="F7" s="1244"/>
      <c r="G7" s="1244"/>
      <c r="H7" s="1244"/>
      <c r="I7" s="1300" t="s">
        <v>454</v>
      </c>
    </row>
    <row r="8" spans="1:9" ht="21" customHeight="1">
      <c r="C8" s="86"/>
      <c r="D8" s="103" t="s">
        <v>91</v>
      </c>
      <c r="E8" s="113" t="s">
        <v>456</v>
      </c>
      <c r="F8" s="113"/>
      <c r="G8" s="113" t="s">
        <v>441</v>
      </c>
      <c r="H8" s="113" t="s">
        <v>455</v>
      </c>
      <c r="I8" s="1300"/>
    </row>
    <row r="9" spans="1:9" ht="12" customHeight="1">
      <c r="C9" s="86"/>
      <c r="D9" s="42" t="s">
        <v>92</v>
      </c>
      <c r="E9" s="42" t="s">
        <v>48</v>
      </c>
      <c r="F9" s="42"/>
      <c r="G9" s="42" t="s">
        <v>49</v>
      </c>
      <c r="H9" s="42" t="s">
        <v>50</v>
      </c>
      <c r="I9" s="42" t="s">
        <v>67</v>
      </c>
    </row>
    <row r="10" spans="1:9">
      <c r="A10" s="283"/>
      <c r="C10" s="86"/>
      <c r="D10" s="186">
        <v>1</v>
      </c>
      <c r="E10" s="1303" t="s">
        <v>458</v>
      </c>
      <c r="F10" s="1303"/>
      <c r="G10" s="1303"/>
      <c r="H10" s="1303"/>
      <c r="I10" s="305"/>
    </row>
    <row r="11" spans="1:9" ht="20.100000000000001" customHeight="1">
      <c r="A11" s="283"/>
      <c r="C11" s="86"/>
      <c r="D11" s="186" t="s">
        <v>294</v>
      </c>
      <c r="E11" s="285" t="s">
        <v>459</v>
      </c>
      <c r="F11" s="293"/>
      <c r="G11" s="425" t="s">
        <v>773</v>
      </c>
      <c r="H11" s="293" t="s">
        <v>457</v>
      </c>
      <c r="I11" s="194" t="s">
        <v>460</v>
      </c>
    </row>
    <row r="12" spans="1:9" ht="45">
      <c r="A12" s="283"/>
      <c r="C12" s="86"/>
      <c r="D12" s="186" t="s">
        <v>328</v>
      </c>
      <c r="E12" s="285" t="s">
        <v>461</v>
      </c>
      <c r="F12" s="293"/>
      <c r="G12" s="1106" t="s">
        <v>1028</v>
      </c>
      <c r="H12" s="1078" t="s">
        <v>1029</v>
      </c>
      <c r="I12" s="411" t="s">
        <v>695</v>
      </c>
    </row>
    <row r="13" spans="1:9" ht="33.75">
      <c r="A13" s="283"/>
      <c r="B13" s="185">
        <v>3</v>
      </c>
      <c r="C13" s="86"/>
      <c r="D13" s="186">
        <v>2</v>
      </c>
      <c r="E13" s="348" t="s">
        <v>696</v>
      </c>
      <c r="F13" s="293"/>
      <c r="G13" s="293" t="s">
        <v>457</v>
      </c>
      <c r="H13" s="1078" t="s">
        <v>1038</v>
      </c>
      <c r="I13" s="412" t="s">
        <v>462</v>
      </c>
    </row>
    <row r="14" spans="1:9" ht="39" customHeight="1">
      <c r="A14" s="283"/>
      <c r="C14" s="86"/>
      <c r="D14" s="186">
        <v>3</v>
      </c>
      <c r="E14" s="1301" t="s">
        <v>697</v>
      </c>
      <c r="F14" s="1301"/>
      <c r="G14" s="1301"/>
      <c r="H14" s="1301"/>
      <c r="I14" s="409"/>
    </row>
    <row r="15" spans="1:9" ht="33.75">
      <c r="A15" s="283"/>
      <c r="C15" s="86"/>
      <c r="D15" s="186" t="s">
        <v>443</v>
      </c>
      <c r="E15" s="294" t="s">
        <v>1030</v>
      </c>
      <c r="F15" s="293"/>
      <c r="G15" s="293" t="s">
        <v>457</v>
      </c>
      <c r="H15" s="1078" t="s">
        <v>1031</v>
      </c>
      <c r="I15" s="1234" t="s">
        <v>698</v>
      </c>
    </row>
    <row r="16" spans="1:9" ht="15" customHeight="1">
      <c r="A16" s="283"/>
      <c r="C16" s="86"/>
      <c r="D16" s="114"/>
      <c r="E16" s="298" t="s">
        <v>327</v>
      </c>
      <c r="F16" s="299"/>
      <c r="G16" s="299"/>
      <c r="H16" s="296"/>
      <c r="I16" s="1236"/>
    </row>
    <row r="17" spans="1:12" ht="69" customHeight="1">
      <c r="A17" s="283"/>
      <c r="B17" s="185">
        <v>3</v>
      </c>
      <c r="C17" s="86"/>
      <c r="D17" s="186">
        <v>4</v>
      </c>
      <c r="E17" s="1301" t="s">
        <v>699</v>
      </c>
      <c r="F17" s="1301"/>
      <c r="G17" s="1301"/>
      <c r="H17" s="1301"/>
      <c r="I17" s="409"/>
    </row>
    <row r="18" spans="1:12" ht="201" customHeight="1">
      <c r="A18" s="283"/>
      <c r="C18" s="86"/>
      <c r="D18" s="186" t="s">
        <v>444</v>
      </c>
      <c r="E18" s="300" t="s">
        <v>463</v>
      </c>
      <c r="F18" s="293"/>
      <c r="G18" s="410" t="s">
        <v>1032</v>
      </c>
      <c r="H18" s="293" t="s">
        <v>457</v>
      </c>
      <c r="I18" s="1234" t="s">
        <v>480</v>
      </c>
    </row>
    <row r="19" spans="1:12" ht="15" customHeight="1">
      <c r="A19" s="283"/>
      <c r="C19" s="86"/>
      <c r="D19" s="114"/>
      <c r="E19" s="298" t="s">
        <v>327</v>
      </c>
      <c r="F19" s="299"/>
      <c r="G19" s="299"/>
      <c r="H19" s="296"/>
      <c r="I19" s="1236"/>
    </row>
    <row r="20" spans="1:12" ht="30" customHeight="1">
      <c r="A20" s="283"/>
      <c r="B20" s="185">
        <v>3</v>
      </c>
      <c r="C20" s="86"/>
      <c r="D20" s="186">
        <v>5</v>
      </c>
      <c r="E20" s="1301" t="s">
        <v>700</v>
      </c>
      <c r="F20" s="1301"/>
      <c r="G20" s="1301"/>
      <c r="H20" s="1301"/>
      <c r="I20" s="409"/>
    </row>
    <row r="21" spans="1:12" ht="26.1" customHeight="1">
      <c r="A21" s="283"/>
      <c r="C21" s="86"/>
      <c r="D21" s="186" t="s">
        <v>445</v>
      </c>
      <c r="E21" s="1302" t="s">
        <v>701</v>
      </c>
      <c r="F21" s="1302"/>
      <c r="G21" s="1302"/>
      <c r="H21" s="1302"/>
      <c r="I21" s="409"/>
    </row>
    <row r="22" spans="1:12" ht="32.1" customHeight="1">
      <c r="A22" s="283"/>
      <c r="C22" s="86"/>
      <c r="D22" s="186" t="s">
        <v>446</v>
      </c>
      <c r="E22" s="301" t="s">
        <v>464</v>
      </c>
      <c r="F22" s="293"/>
      <c r="G22" s="410" t="s">
        <v>1033</v>
      </c>
      <c r="H22" s="293" t="s">
        <v>457</v>
      </c>
      <c r="I22" s="1234" t="s">
        <v>702</v>
      </c>
    </row>
    <row r="23" spans="1:12" ht="15" customHeight="1">
      <c r="A23" s="283"/>
      <c r="C23" s="86"/>
      <c r="D23" s="114"/>
      <c r="E23" s="299" t="s">
        <v>327</v>
      </c>
      <c r="F23" s="295"/>
      <c r="G23" s="295"/>
      <c r="H23" s="296"/>
      <c r="I23" s="1236"/>
    </row>
    <row r="24" spans="1:12" ht="14.25" customHeight="1">
      <c r="A24" s="283"/>
      <c r="C24" s="86"/>
      <c r="D24" s="186" t="s">
        <v>447</v>
      </c>
      <c r="E24" s="1302" t="s">
        <v>703</v>
      </c>
      <c r="F24" s="1302"/>
      <c r="G24" s="1302"/>
      <c r="H24" s="1302"/>
      <c r="I24" s="409"/>
    </row>
    <row r="25" spans="1:12" ht="42.95" customHeight="1">
      <c r="A25" s="283"/>
      <c r="C25" s="86"/>
      <c r="D25" s="186" t="s">
        <v>448</v>
      </c>
      <c r="E25" s="301" t="s">
        <v>466</v>
      </c>
      <c r="F25" s="293"/>
      <c r="G25" s="410" t="s">
        <v>1034</v>
      </c>
      <c r="H25" s="293" t="s">
        <v>457</v>
      </c>
      <c r="I25" s="1234" t="s">
        <v>597</v>
      </c>
    </row>
    <row r="26" spans="1:12" ht="15" customHeight="1">
      <c r="A26" s="283"/>
      <c r="C26" s="86"/>
      <c r="D26" s="114"/>
      <c r="E26" s="299" t="s">
        <v>327</v>
      </c>
      <c r="F26" s="295"/>
      <c r="G26" s="295"/>
      <c r="H26" s="296"/>
      <c r="I26" s="1236"/>
    </row>
    <row r="27" spans="1:12" ht="26.1" customHeight="1">
      <c r="A27" s="283"/>
      <c r="C27" s="86"/>
      <c r="D27" s="186" t="s">
        <v>449</v>
      </c>
      <c r="E27" s="1302" t="s">
        <v>704</v>
      </c>
      <c r="F27" s="1302"/>
      <c r="G27" s="1302"/>
      <c r="H27" s="1302"/>
      <c r="I27" s="409"/>
    </row>
    <row r="28" spans="1:12" ht="67.5">
      <c r="A28" s="283"/>
      <c r="C28" s="86"/>
      <c r="D28" s="186" t="s">
        <v>450</v>
      </c>
      <c r="E28" s="301" t="s">
        <v>465</v>
      </c>
      <c r="F28" s="293"/>
      <c r="G28" s="304" t="s">
        <v>1077</v>
      </c>
      <c r="H28" s="293" t="s">
        <v>457</v>
      </c>
      <c r="I28" s="1234" t="s">
        <v>705</v>
      </c>
      <c r="K28" s="210" t="s">
        <v>1076</v>
      </c>
      <c r="L28" s="210" t="s">
        <v>1075</v>
      </c>
    </row>
    <row r="29" spans="1:12" s="1049" customFormat="1" ht="67.5">
      <c r="A29" s="797"/>
      <c r="B29" s="185"/>
      <c r="C29" s="1113" t="s">
        <v>1039</v>
      </c>
      <c r="D29" s="186" t="s">
        <v>1073</v>
      </c>
      <c r="E29" s="301" t="str">
        <f>E28</f>
        <v>график работы службы</v>
      </c>
      <c r="F29" s="293" t="s">
        <v>457</v>
      </c>
      <c r="G29" s="304" t="s">
        <v>1078</v>
      </c>
      <c r="H29" s="293" t="s">
        <v>457</v>
      </c>
      <c r="I29" s="1235"/>
      <c r="K29" s="823" t="s">
        <v>1076</v>
      </c>
      <c r="L29" s="823" t="s">
        <v>1074</v>
      </c>
    </row>
    <row r="30" spans="1:12">
      <c r="A30" s="283"/>
      <c r="C30" s="86"/>
      <c r="D30" s="114"/>
      <c r="E30" s="299" t="s">
        <v>327</v>
      </c>
      <c r="F30" s="295"/>
      <c r="G30" s="295"/>
      <c r="H30" s="296"/>
      <c r="I30" s="1236"/>
    </row>
    <row r="31" spans="1:12" ht="49.5" customHeight="1">
      <c r="A31" s="283"/>
      <c r="B31" s="185">
        <v>3</v>
      </c>
      <c r="C31" s="86"/>
      <c r="D31" s="186" t="s">
        <v>68</v>
      </c>
      <c r="E31" s="1301" t="s">
        <v>707</v>
      </c>
      <c r="F31" s="1301"/>
      <c r="G31" s="1301"/>
      <c r="H31" s="1301"/>
      <c r="I31" s="409"/>
    </row>
    <row r="32" spans="1:12" ht="54.75" customHeight="1">
      <c r="A32" s="283"/>
      <c r="C32" s="86"/>
      <c r="D32" s="186" t="s">
        <v>451</v>
      </c>
      <c r="E32" s="294" t="s">
        <v>1072</v>
      </c>
      <c r="F32" s="293"/>
      <c r="G32" s="293" t="s">
        <v>457</v>
      </c>
      <c r="H32" s="1078" t="s">
        <v>1035</v>
      </c>
      <c r="I32" s="1234" t="s">
        <v>479</v>
      </c>
    </row>
    <row r="33" spans="1:12" ht="15" customHeight="1">
      <c r="A33" s="283"/>
      <c r="C33" s="86"/>
      <c r="D33" s="114"/>
      <c r="E33" s="298" t="s">
        <v>327</v>
      </c>
      <c r="F33" s="295"/>
      <c r="G33" s="295"/>
      <c r="H33" s="296"/>
      <c r="I33" s="1236"/>
    </row>
    <row r="34" spans="1:12" s="173" customFormat="1" ht="3" customHeight="1">
      <c r="A34" s="283"/>
      <c r="K34" s="288"/>
      <c r="L34" s="288"/>
    </row>
    <row r="35" spans="1:12" ht="24.75" customHeight="1">
      <c r="D35" s="297">
        <v>1</v>
      </c>
      <c r="E35" s="1210" t="s">
        <v>706</v>
      </c>
      <c r="F35" s="1210"/>
      <c r="G35" s="1210"/>
      <c r="H35" s="1210"/>
      <c r="I35" s="1210"/>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6466eb13-3d8f-412d-b92d-2b8a8dfefe77"/>
    <hyperlink ref="G12" location="'Форма 4.8'!$G$12" tooltip="Кликните по гиперссылке, чтобы перейти по гиперссылке или отредактировать её" display="http://gptek.spb.ru/abonentam/connect/"/>
    <hyperlink ref="H15" location="'Форма 4.8'!$H$15" tooltip="Кликните по гиперссылке, чтобы перейти по гиперссылке или отредактировать её" display="https://portal.eias.ru/Portal/DownloadPage.aspx?type=12&amp;guid=8238de94-2ed7-4e81-bf0e-726ef8641e57"/>
    <hyperlink ref="H32" location="'Форма 4.8'!$H$31" tooltip="Кликните по гиперссылке, чтобы перейти по гиперссылке или отредактировать её" display="https://portal.eias.ru/Portal/DownloadPage.aspx?type=12&amp;guid=078230b2-0149-45c9-bc93-75b183965148"/>
    <hyperlink ref="H13" location="'Форма 4.8'!$H$13" tooltip="Кликните по гиперссылке, чтобы перейти по гиперссылке или отредактировать её" display="https://portal.eias.ru/Portal/DownloadPage.aspx?type=12&amp;guid=c3c7aeae-43a1-4f17-a559-bf571a54218d"/>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04" t="s">
        <v>477</v>
      </c>
      <c r="E5" s="1304"/>
      <c r="F5" s="1304"/>
      <c r="G5" s="1304"/>
      <c r="H5" s="1304"/>
      <c r="I5" s="1304"/>
      <c r="J5" s="1304"/>
      <c r="K5" s="430"/>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06" t="s">
        <v>453</v>
      </c>
      <c r="E8" s="1306"/>
      <c r="F8" s="1306"/>
      <c r="G8" s="1306"/>
      <c r="H8" s="1306"/>
      <c r="I8" s="1306"/>
      <c r="J8" s="1306"/>
      <c r="K8" s="1306" t="s">
        <v>454</v>
      </c>
    </row>
    <row r="9" spans="1:14">
      <c r="D9" s="1306" t="s">
        <v>91</v>
      </c>
      <c r="E9" s="1306" t="s">
        <v>481</v>
      </c>
      <c r="F9" s="1306"/>
      <c r="G9" s="1306" t="s">
        <v>482</v>
      </c>
      <c r="H9" s="1306"/>
      <c r="I9" s="1306"/>
      <c r="J9" s="1306"/>
      <c r="K9" s="1306"/>
    </row>
    <row r="10" spans="1:14" ht="22.5">
      <c r="D10" s="1306"/>
      <c r="E10" s="137" t="s">
        <v>483</v>
      </c>
      <c r="F10" s="137" t="s">
        <v>399</v>
      </c>
      <c r="G10" s="137" t="s">
        <v>399</v>
      </c>
      <c r="H10" s="137" t="s">
        <v>483</v>
      </c>
      <c r="I10" s="137" t="s">
        <v>484</v>
      </c>
      <c r="J10" s="137" t="s">
        <v>455</v>
      </c>
      <c r="K10" s="1306"/>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4" t="s">
        <v>49</v>
      </c>
      <c r="B12" s="135" t="s">
        <v>252</v>
      </c>
      <c r="C12" s="136"/>
      <c r="D12" s="138" t="s">
        <v>92</v>
      </c>
      <c r="E12" s="441"/>
      <c r="F12" s="1074"/>
      <c r="G12" s="1074"/>
      <c r="H12" s="1074"/>
      <c r="I12" s="1086"/>
      <c r="J12" s="1078"/>
      <c r="K12" s="1234" t="s">
        <v>485</v>
      </c>
      <c r="M12" s="447" t="str">
        <f>IF(ISERROR(INDEX(kind_of_nameforms,MATCH(E12,kind_of_forms,0),1)),"",INDEX(kind_of_nameforms,MATCH(E12,kind_of_forms,0),1))</f>
        <v/>
      </c>
      <c r="N12" s="448"/>
    </row>
    <row r="13" spans="1:14" ht="15" customHeight="1">
      <c r="A13" s="131"/>
      <c r="B13" s="131"/>
      <c r="C13" s="131"/>
      <c r="D13" s="114"/>
      <c r="E13" s="140" t="s">
        <v>5</v>
      </c>
      <c r="F13" s="139"/>
      <c r="G13" s="139"/>
      <c r="H13" s="139"/>
      <c r="I13" s="139"/>
      <c r="J13" s="314"/>
      <c r="K13" s="1236"/>
    </row>
    <row r="14" spans="1:14" ht="3" customHeight="1">
      <c r="A14" s="131"/>
      <c r="B14" s="131"/>
      <c r="C14" s="131"/>
    </row>
    <row r="15" spans="1:14" ht="27.75" customHeight="1">
      <c r="E15" s="1305" t="s">
        <v>593</v>
      </c>
      <c r="F15" s="1305"/>
      <c r="G15" s="1305"/>
      <c r="H15" s="1305"/>
      <c r="I15" s="1305"/>
      <c r="J15" s="130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28" sqref="E28"/>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313</v>
      </c>
      <c r="E7" s="1166"/>
      <c r="F7" s="432"/>
    </row>
    <row r="8" spans="3:9" ht="3" customHeight="1">
      <c r="C8" s="50"/>
      <c r="D8" s="14"/>
      <c r="E8" s="14"/>
    </row>
    <row r="9" spans="3:9" ht="15.95" customHeight="1">
      <c r="C9" s="50"/>
      <c r="D9" s="103" t="s">
        <v>91</v>
      </c>
      <c r="E9" s="420" t="s">
        <v>312</v>
      </c>
    </row>
    <row r="10" spans="3:9" ht="12" customHeight="1">
      <c r="C10" s="50"/>
      <c r="D10" s="42" t="s">
        <v>92</v>
      </c>
      <c r="E10" s="42" t="s">
        <v>48</v>
      </c>
    </row>
    <row r="11" spans="3:9" ht="11.25" hidden="1" customHeight="1">
      <c r="C11" s="50"/>
      <c r="D11" s="193">
        <v>0</v>
      </c>
      <c r="E11" s="421"/>
    </row>
    <row r="12" spans="3:9" ht="15" customHeight="1">
      <c r="C12" s="166"/>
      <c r="D12" s="123">
        <v>1</v>
      </c>
      <c r="E12" s="1061" t="s">
        <v>1126</v>
      </c>
    </row>
    <row r="13" spans="3:9" ht="12" customHeight="1">
      <c r="C13" s="50"/>
      <c r="D13" s="422"/>
      <c r="E13" s="423" t="s">
        <v>176</v>
      </c>
    </row>
    <row r="14" spans="3:9" ht="3" customHeight="1"/>
    <row r="15" spans="3:9" ht="22.5" customHeight="1">
      <c r="C15" s="167"/>
      <c r="D15" s="1307" t="s">
        <v>314</v>
      </c>
      <c r="E15" s="1307"/>
      <c r="F15" s="168"/>
      <c r="G15" s="168"/>
      <c r="H15" s="168"/>
      <c r="I15" s="168"/>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4"/>
    </row>
    <row r="2" spans="3:12" hidden="1"/>
    <row r="3" spans="3:12" hidden="1"/>
    <row r="4" spans="3:12" hidden="1"/>
    <row r="5" spans="3:12" hidden="1"/>
    <row r="6" spans="3:12" ht="3" customHeight="1">
      <c r="C6" s="50"/>
      <c r="D6" s="14"/>
      <c r="E6" s="14"/>
    </row>
    <row r="7" spans="3:12" ht="22.5">
      <c r="C7" s="50"/>
      <c r="D7" s="1304" t="s">
        <v>54</v>
      </c>
      <c r="E7" s="1304"/>
      <c r="F7" s="432"/>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2"/>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08" t="s">
        <v>55</v>
      </c>
      <c r="C2" s="1308"/>
      <c r="D2" s="1308"/>
      <c r="E2" s="433"/>
    </row>
    <row r="3" spans="2:5" ht="3" customHeight="1"/>
    <row r="4" spans="2:5" ht="21.75" customHeight="1" thickBot="1">
      <c r="B4" s="1135" t="s">
        <v>1</v>
      </c>
      <c r="C4" s="1135" t="s">
        <v>90</v>
      </c>
      <c r="D4" s="1135" t="s">
        <v>71</v>
      </c>
    </row>
    <row r="5" spans="2:5" ht="12" thickTop="1"/>
  </sheetData>
  <sheetProtection algorithmName="SHA-512" hashValue="ViHpR4/c8qNBbqX3YQ0ZlD2SG5YCQ7BTI6TI0t+C1dlH0ytxYA5K0RZ122VPl65Pxff+JIR/jvMJ/2346S2rVQ==" saltValue="z4X7y851JPjj98OinUwyFw=="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5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03">
        <v>43460.38486111111</v>
      </c>
      <c r="B2" s="12" t="s">
        <v>771</v>
      </c>
      <c r="C2" s="12" t="s">
        <v>441</v>
      </c>
    </row>
    <row r="3" spans="1:4">
      <c r="A3" s="1103">
        <v>43460.384872685187</v>
      </c>
      <c r="B3" s="12" t="s">
        <v>772</v>
      </c>
      <c r="C3" s="12" t="s">
        <v>441</v>
      </c>
    </row>
    <row r="4" spans="1:4">
      <c r="A4" s="1103">
        <v>43460.385000000002</v>
      </c>
      <c r="B4" s="12" t="s">
        <v>771</v>
      </c>
      <c r="C4" s="12" t="s">
        <v>441</v>
      </c>
    </row>
    <row r="5" spans="1:4">
      <c r="A5" s="1103">
        <v>43460.385023148148</v>
      </c>
      <c r="B5" s="12" t="s">
        <v>772</v>
      </c>
      <c r="C5" s="12" t="s">
        <v>441</v>
      </c>
    </row>
    <row r="6" spans="1:4">
      <c r="A6" s="1103">
        <v>43460.385775462964</v>
      </c>
      <c r="B6" s="12" t="s">
        <v>771</v>
      </c>
      <c r="C6" s="12" t="s">
        <v>441</v>
      </c>
    </row>
    <row r="7" spans="1:4">
      <c r="A7" s="1103">
        <v>43460.385787037034</v>
      </c>
      <c r="B7" s="12" t="s">
        <v>772</v>
      </c>
      <c r="C7" s="12" t="s">
        <v>441</v>
      </c>
    </row>
    <row r="8" spans="1:4">
      <c r="A8" s="1103">
        <v>43460.394652777781</v>
      </c>
      <c r="B8" s="12" t="s">
        <v>771</v>
      </c>
      <c r="C8" s="12" t="s">
        <v>441</v>
      </c>
    </row>
    <row r="9" spans="1:4">
      <c r="A9" s="1103">
        <v>43460.39466435185</v>
      </c>
      <c r="B9" s="12" t="s">
        <v>772</v>
      </c>
      <c r="C9" s="12" t="s">
        <v>441</v>
      </c>
    </row>
    <row r="10" spans="1:4">
      <c r="A10" s="1103">
        <v>43460.420590277776</v>
      </c>
      <c r="B10" s="12" t="s">
        <v>771</v>
      </c>
      <c r="C10" s="12" t="s">
        <v>441</v>
      </c>
    </row>
    <row r="11" spans="1:4">
      <c r="A11" s="1103">
        <v>43460.420601851853</v>
      </c>
      <c r="B11" s="12" t="s">
        <v>772</v>
      </c>
      <c r="C11" s="12" t="s">
        <v>441</v>
      </c>
    </row>
    <row r="12" spans="1:4">
      <c r="A12" s="1103">
        <v>43460.500173611108</v>
      </c>
      <c r="B12" s="12" t="s">
        <v>771</v>
      </c>
      <c r="C12" s="12" t="s">
        <v>441</v>
      </c>
    </row>
    <row r="13" spans="1:4">
      <c r="A13" s="1103">
        <v>43460.500185185185</v>
      </c>
      <c r="B13" s="12" t="s">
        <v>772</v>
      </c>
      <c r="C13" s="12" t="s">
        <v>441</v>
      </c>
    </row>
    <row r="14" spans="1:4">
      <c r="A14" s="1103">
        <v>43460.620474537034</v>
      </c>
      <c r="B14" s="12" t="s">
        <v>771</v>
      </c>
      <c r="C14" s="12" t="s">
        <v>441</v>
      </c>
    </row>
    <row r="15" spans="1:4">
      <c r="A15" s="1103">
        <v>43460.620497685188</v>
      </c>
      <c r="B15" s="12" t="s">
        <v>772</v>
      </c>
      <c r="C15" s="12" t="s">
        <v>441</v>
      </c>
    </row>
    <row r="16" spans="1:4">
      <c r="A16" s="1103">
        <v>43460.629953703705</v>
      </c>
      <c r="B16" s="12" t="s">
        <v>771</v>
      </c>
      <c r="C16" s="12" t="s">
        <v>441</v>
      </c>
    </row>
    <row r="17" spans="1:3">
      <c r="A17" s="1103">
        <v>43460.629965277774</v>
      </c>
      <c r="B17" s="12" t="s">
        <v>772</v>
      </c>
      <c r="C17" s="12" t="s">
        <v>441</v>
      </c>
    </row>
    <row r="18" spans="1:3">
      <c r="A18" s="1103">
        <v>43461.597719907404</v>
      </c>
      <c r="B18" s="12" t="s">
        <v>771</v>
      </c>
      <c r="C18" s="12" t="s">
        <v>441</v>
      </c>
    </row>
    <row r="19" spans="1:3">
      <c r="A19" s="1103">
        <v>43461.597731481481</v>
      </c>
      <c r="B19" s="12" t="s">
        <v>772</v>
      </c>
      <c r="C19" s="12" t="s">
        <v>441</v>
      </c>
    </row>
    <row r="20" spans="1:3">
      <c r="A20" s="1103">
        <v>43461.650254629632</v>
      </c>
      <c r="B20" s="12" t="s">
        <v>771</v>
      </c>
      <c r="C20" s="12" t="s">
        <v>441</v>
      </c>
    </row>
    <row r="21" spans="1:3">
      <c r="A21" s="1103">
        <v>43461.650266203702</v>
      </c>
      <c r="B21" s="12" t="s">
        <v>772</v>
      </c>
      <c r="C21" s="12" t="s">
        <v>441</v>
      </c>
    </row>
    <row r="22" spans="1:3">
      <c r="A22" s="1103">
        <v>43462.450104166666</v>
      </c>
      <c r="B22" s="12" t="s">
        <v>771</v>
      </c>
      <c r="C22" s="12" t="s">
        <v>441</v>
      </c>
    </row>
    <row r="23" spans="1:3">
      <c r="A23" s="1103">
        <v>43462.450127314813</v>
      </c>
      <c r="B23" s="12" t="s">
        <v>772</v>
      </c>
      <c r="C23" s="12" t="s">
        <v>441</v>
      </c>
    </row>
    <row r="24" spans="1:3">
      <c r="A24" s="1103">
        <v>43462.452314814815</v>
      </c>
      <c r="B24" s="12" t="s">
        <v>771</v>
      </c>
      <c r="C24" s="12" t="s">
        <v>441</v>
      </c>
    </row>
    <row r="25" spans="1:3">
      <c r="A25" s="1103">
        <v>43462.452337962961</v>
      </c>
      <c r="B25" s="12" t="s">
        <v>772</v>
      </c>
      <c r="C25" s="12" t="s">
        <v>441</v>
      </c>
    </row>
    <row r="26" spans="1:3">
      <c r="A26" s="1103">
        <v>43640.490370370368</v>
      </c>
      <c r="B26" s="12" t="s">
        <v>771</v>
      </c>
      <c r="C26" s="12" t="s">
        <v>441</v>
      </c>
    </row>
    <row r="27" spans="1:3">
      <c r="A27" s="1103">
        <v>43640.490381944444</v>
      </c>
      <c r="B27" s="12" t="s">
        <v>1118</v>
      </c>
      <c r="C27" s="12" t="s">
        <v>441</v>
      </c>
    </row>
    <row r="28" spans="1:3" ht="78.75">
      <c r="A28" s="1103">
        <v>43640.490381944444</v>
      </c>
      <c r="B28" s="12" t="s">
        <v>1119</v>
      </c>
      <c r="C28" s="12" t="s">
        <v>441</v>
      </c>
    </row>
    <row r="29" spans="1:3">
      <c r="A29" s="1103">
        <v>43640.490381944444</v>
      </c>
      <c r="B29" s="12" t="s">
        <v>1120</v>
      </c>
      <c r="C29" s="12" t="s">
        <v>441</v>
      </c>
    </row>
    <row r="30" spans="1:3">
      <c r="A30" s="1103">
        <v>43640.490451388891</v>
      </c>
      <c r="B30" s="12" t="s">
        <v>1121</v>
      </c>
      <c r="C30" s="12" t="s">
        <v>441</v>
      </c>
    </row>
    <row r="31" spans="1:3">
      <c r="A31" s="1103">
        <v>43640.490486111114</v>
      </c>
      <c r="B31" s="12" t="s">
        <v>1122</v>
      </c>
      <c r="C31" s="12" t="s">
        <v>1123</v>
      </c>
    </row>
    <row r="32" spans="1:3">
      <c r="A32" s="1103">
        <v>43640.494270833333</v>
      </c>
      <c r="B32" s="12" t="s">
        <v>771</v>
      </c>
      <c r="C32" s="12" t="s">
        <v>441</v>
      </c>
    </row>
    <row r="33" spans="1:3">
      <c r="A33" s="1103">
        <v>43640.49428240741</v>
      </c>
      <c r="B33" s="12" t="s">
        <v>1118</v>
      </c>
      <c r="C33" s="12" t="s">
        <v>441</v>
      </c>
    </row>
    <row r="34" spans="1:3" ht="78.75">
      <c r="A34" s="1103">
        <v>43640.49428240741</v>
      </c>
      <c r="B34" s="12" t="s">
        <v>1119</v>
      </c>
      <c r="C34" s="12" t="s">
        <v>441</v>
      </c>
    </row>
    <row r="35" spans="1:3">
      <c r="A35" s="1103">
        <v>43640.49428240741</v>
      </c>
      <c r="B35" s="12" t="s">
        <v>1120</v>
      </c>
      <c r="C35" s="12" t="s">
        <v>441</v>
      </c>
    </row>
    <row r="36" spans="1:3">
      <c r="A36" s="1103">
        <v>43640.494328703702</v>
      </c>
      <c r="B36" s="12" t="s">
        <v>1121</v>
      </c>
      <c r="C36" s="12" t="s">
        <v>441</v>
      </c>
    </row>
    <row r="37" spans="1:3" ht="45">
      <c r="A37" s="1103">
        <v>43640.494398148148</v>
      </c>
      <c r="B37" s="12" t="s">
        <v>1127</v>
      </c>
      <c r="C37" s="12" t="s">
        <v>441</v>
      </c>
    </row>
    <row r="38" spans="1:3" ht="45">
      <c r="A38" s="1103">
        <v>43640.494421296295</v>
      </c>
      <c r="B38" s="12" t="s">
        <v>1128</v>
      </c>
      <c r="C38" s="12" t="s">
        <v>441</v>
      </c>
    </row>
    <row r="39" spans="1:3">
      <c r="A39" s="1103">
        <v>43640.494421296295</v>
      </c>
      <c r="B39" s="12" t="s">
        <v>1129</v>
      </c>
      <c r="C39" s="12" t="s">
        <v>441</v>
      </c>
    </row>
    <row r="40" spans="1:3">
      <c r="A40" s="1103">
        <v>43640.494421296295</v>
      </c>
      <c r="B40" s="12" t="s">
        <v>1130</v>
      </c>
      <c r="C40" s="12" t="s">
        <v>1131</v>
      </c>
    </row>
    <row r="41" spans="1:3">
      <c r="A41" s="1103">
        <v>43640.49496527778</v>
      </c>
      <c r="B41" s="12" t="s">
        <v>771</v>
      </c>
      <c r="C41" s="12" t="s">
        <v>441</v>
      </c>
    </row>
    <row r="42" spans="1:3">
      <c r="A42" s="1103">
        <v>43640.494976851849</v>
      </c>
      <c r="B42" s="12" t="s">
        <v>1118</v>
      </c>
      <c r="C42" s="12" t="s">
        <v>441</v>
      </c>
    </row>
    <row r="43" spans="1:3" ht="78.75">
      <c r="A43" s="1103">
        <v>43640.494976851849</v>
      </c>
      <c r="B43" s="12" t="s">
        <v>1119</v>
      </c>
      <c r="C43" s="12" t="s">
        <v>441</v>
      </c>
    </row>
    <row r="44" spans="1:3">
      <c r="A44" s="1103">
        <v>43640.494976851849</v>
      </c>
      <c r="B44" s="12" t="s">
        <v>1120</v>
      </c>
      <c r="C44" s="12" t="s">
        <v>441</v>
      </c>
    </row>
    <row r="45" spans="1:3">
      <c r="A45" s="1103">
        <v>43640.495069444441</v>
      </c>
      <c r="B45" s="12" t="s">
        <v>1121</v>
      </c>
      <c r="C45" s="12" t="s">
        <v>441</v>
      </c>
    </row>
    <row r="46" spans="1:3" ht="45">
      <c r="A46" s="1103">
        <v>43640.495196759257</v>
      </c>
      <c r="B46" s="12" t="s">
        <v>1132</v>
      </c>
      <c r="C46" s="12" t="s">
        <v>441</v>
      </c>
    </row>
    <row r="47" spans="1:3" ht="45">
      <c r="A47" s="1103">
        <v>43640.495208333334</v>
      </c>
      <c r="B47" s="12" t="s">
        <v>1133</v>
      </c>
      <c r="C47" s="12" t="s">
        <v>441</v>
      </c>
    </row>
    <row r="48" spans="1:3">
      <c r="A48" s="1103">
        <v>43640.495208333334</v>
      </c>
      <c r="B48" s="12" t="s">
        <v>1129</v>
      </c>
      <c r="C48" s="12" t="s">
        <v>441</v>
      </c>
    </row>
    <row r="49" spans="1:3">
      <c r="A49" s="1103">
        <v>43640.495208333334</v>
      </c>
      <c r="B49" s="12" t="s">
        <v>1130</v>
      </c>
      <c r="C49" s="12" t="s">
        <v>1131</v>
      </c>
    </row>
    <row r="50" spans="1:3">
      <c r="A50" s="1103">
        <v>43640.573368055557</v>
      </c>
      <c r="B50" s="12" t="s">
        <v>771</v>
      </c>
      <c r="C50" s="12" t="s">
        <v>441</v>
      </c>
    </row>
    <row r="51" spans="1:3">
      <c r="A51" s="1103">
        <v>43640.573379629626</v>
      </c>
      <c r="B51" s="12" t="s">
        <v>1118</v>
      </c>
      <c r="C51" s="12" t="s">
        <v>441</v>
      </c>
    </row>
    <row r="52" spans="1:3" ht="78.75">
      <c r="A52" s="1103">
        <v>43640.573379629626</v>
      </c>
      <c r="B52" s="12" t="s">
        <v>1119</v>
      </c>
      <c r="C52" s="12" t="s">
        <v>441</v>
      </c>
    </row>
    <row r="53" spans="1:3">
      <c r="A53" s="1103">
        <v>43640.573379629626</v>
      </c>
      <c r="B53" s="12" t="s">
        <v>1120</v>
      </c>
      <c r="C53" s="12" t="s">
        <v>441</v>
      </c>
    </row>
    <row r="54" spans="1:3">
      <c r="A54" s="1103">
        <v>43640.573425925926</v>
      </c>
      <c r="B54" s="12" t="s">
        <v>1121</v>
      </c>
      <c r="C54" s="12" t="s">
        <v>441</v>
      </c>
    </row>
    <row r="55" spans="1:3">
      <c r="A55" s="1103">
        <v>43640.573483796295</v>
      </c>
      <c r="B55" s="12" t="s">
        <v>1134</v>
      </c>
      <c r="C55" s="12" t="s">
        <v>441</v>
      </c>
    </row>
    <row r="56" spans="1:3">
      <c r="A56" s="1103">
        <v>43640.573495370372</v>
      </c>
      <c r="B56" s="12" t="s">
        <v>1135</v>
      </c>
      <c r="C56" s="12" t="s">
        <v>441</v>
      </c>
    </row>
    <row r="57" spans="1:3">
      <c r="A57" s="1103">
        <v>43640.573495370372</v>
      </c>
      <c r="B57" s="12" t="s">
        <v>1129</v>
      </c>
      <c r="C57" s="12" t="s">
        <v>441</v>
      </c>
    </row>
    <row r="58" spans="1:3">
      <c r="A58" s="1103">
        <v>43640.576064814813</v>
      </c>
      <c r="B58" s="12" t="s">
        <v>771</v>
      </c>
      <c r="C58" s="12" t="s">
        <v>441</v>
      </c>
    </row>
    <row r="59" spans="1:3">
      <c r="A59" s="1103">
        <v>43640.57607638889</v>
      </c>
      <c r="B59" s="12" t="s">
        <v>772</v>
      </c>
      <c r="C59" s="12" t="s">
        <v>441</v>
      </c>
    </row>
  </sheetData>
  <sheetProtection algorithmName="SHA-512" hashValue="f3X7Dl0m7CIEazG3grLGyeV6nyxgSzjG1u2tqSU5qRmGH/zrKUM7toSNSnZZdr+GOotz2NjEL5y4tXxGVcBaiQ==" saltValue="u+et4LAMe7hU9rBbIfPOV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ER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3"/>
      <c r="C9" s="158"/>
      <c r="D9" s="1191">
        <v>1</v>
      </c>
      <c r="E9" s="1339"/>
      <c r="F9" s="1341"/>
      <c r="G9" s="1329" t="s">
        <v>84</v>
      </c>
      <c r="H9" s="1191"/>
      <c r="I9" s="1191">
        <v>1</v>
      </c>
      <c r="J9" s="1335"/>
      <c r="K9" s="1224" t="s">
        <v>84</v>
      </c>
      <c r="L9" s="1200"/>
      <c r="M9" s="1200" t="s">
        <v>92</v>
      </c>
      <c r="N9" s="1338"/>
      <c r="O9" s="1224" t="s">
        <v>84</v>
      </c>
      <c r="P9" s="1200"/>
      <c r="Q9" s="1200" t="s">
        <v>92</v>
      </c>
      <c r="R9" s="1333"/>
      <c r="S9" s="1224" t="s">
        <v>84</v>
      </c>
      <c r="T9" s="1075"/>
      <c r="U9" s="1075" t="s">
        <v>92</v>
      </c>
      <c r="V9" s="1102"/>
      <c r="W9" s="306"/>
    </row>
    <row r="10" spans="1:23" s="733" customFormat="1" ht="17.100000000000001" customHeight="1">
      <c r="A10" s="203"/>
      <c r="C10" s="158"/>
      <c r="D10" s="1191"/>
      <c r="E10" s="1339"/>
      <c r="F10" s="1341"/>
      <c r="G10" s="1329"/>
      <c r="H10" s="1191"/>
      <c r="I10" s="1191"/>
      <c r="J10" s="1335"/>
      <c r="K10" s="1224"/>
      <c r="L10" s="1200"/>
      <c r="M10" s="1200"/>
      <c r="N10" s="1338"/>
      <c r="O10" s="1224"/>
      <c r="P10" s="1200"/>
      <c r="Q10" s="1200"/>
      <c r="R10" s="1333"/>
      <c r="S10" s="1224"/>
      <c r="T10" s="1077"/>
      <c r="U10" s="738"/>
      <c r="V10" s="739" t="s">
        <v>714</v>
      </c>
      <c r="W10" s="740"/>
    </row>
    <row r="11" spans="1:23" s="102" customFormat="1" ht="17.100000000000001" customHeight="1">
      <c r="A11" s="203"/>
      <c r="C11" s="158"/>
      <c r="D11" s="1192"/>
      <c r="E11" s="1340"/>
      <c r="F11" s="1342"/>
      <c r="G11" s="1192"/>
      <c r="H11" s="1192"/>
      <c r="I11" s="1192"/>
      <c r="J11" s="1336"/>
      <c r="K11" s="1192"/>
      <c r="L11" s="1192"/>
      <c r="M11" s="1192"/>
      <c r="N11" s="1333"/>
      <c r="O11" s="1192"/>
      <c r="P11" s="1076"/>
      <c r="Q11" s="738"/>
      <c r="R11" s="739" t="s">
        <v>713</v>
      </c>
      <c r="S11" s="735"/>
      <c r="T11" s="735"/>
      <c r="U11" s="735"/>
      <c r="V11" s="735"/>
      <c r="W11" s="740"/>
    </row>
    <row r="12" spans="1:23" s="102" customFormat="1" ht="17.100000000000001" customHeight="1">
      <c r="A12" s="203"/>
      <c r="C12" s="158"/>
      <c r="D12" s="1192"/>
      <c r="E12" s="1340"/>
      <c r="F12" s="1342"/>
      <c r="G12" s="1192"/>
      <c r="H12" s="1192"/>
      <c r="I12" s="1192"/>
      <c r="J12" s="1336"/>
      <c r="K12" s="1192"/>
      <c r="L12" s="738"/>
      <c r="M12" s="739"/>
      <c r="N12" s="739" t="s">
        <v>411</v>
      </c>
      <c r="O12" s="739"/>
      <c r="P12" s="739"/>
      <c r="Q12" s="739"/>
      <c r="R12" s="739"/>
      <c r="S12" s="735"/>
      <c r="T12" s="735"/>
      <c r="U12" s="735"/>
      <c r="V12" s="735"/>
      <c r="W12" s="740"/>
    </row>
    <row r="13" spans="1:23" s="102" customFormat="1" ht="17.25" customHeight="1">
      <c r="A13" s="203"/>
      <c r="C13" s="158"/>
      <c r="D13" s="1192"/>
      <c r="E13" s="1340"/>
      <c r="F13" s="1342"/>
      <c r="G13" s="1192"/>
      <c r="H13" s="738"/>
      <c r="I13" s="739"/>
      <c r="J13" s="739"/>
      <c r="K13" s="739"/>
      <c r="L13" s="739"/>
      <c r="M13" s="739"/>
      <c r="N13" s="739"/>
      <c r="O13" s="739"/>
      <c r="P13" s="739"/>
      <c r="Q13" s="739"/>
      <c r="R13" s="739"/>
      <c r="S13" s="735"/>
      <c r="T13" s="735"/>
      <c r="U13" s="735"/>
      <c r="V13" s="735"/>
      <c r="W13" s="740"/>
    </row>
    <row r="14" spans="1:23" ht="17.100000000000001" customHeight="1">
      <c r="A14" s="204"/>
    </row>
    <row r="15" spans="1:23" ht="16.5" customHeight="1">
      <c r="A15" s="203"/>
      <c r="B15" s="102"/>
      <c r="C15" s="158"/>
      <c r="D15" s="1334"/>
      <c r="E15" s="1343"/>
      <c r="F15" s="1328"/>
      <c r="G15" s="1330"/>
      <c r="H15" s="1191"/>
      <c r="I15" s="1191">
        <v>1</v>
      </c>
      <c r="J15" s="1335"/>
      <c r="K15" s="1224" t="s">
        <v>84</v>
      </c>
      <c r="L15" s="1200"/>
      <c r="M15" s="1200" t="s">
        <v>92</v>
      </c>
      <c r="N15" s="1338"/>
      <c r="O15" s="1224" t="s">
        <v>84</v>
      </c>
      <c r="P15" s="1200"/>
      <c r="Q15" s="1200" t="s">
        <v>92</v>
      </c>
      <c r="R15" s="1333"/>
      <c r="S15" s="1224" t="s">
        <v>84</v>
      </c>
      <c r="T15" s="1075"/>
      <c r="U15" s="1075" t="s">
        <v>92</v>
      </c>
      <c r="V15" s="1102"/>
      <c r="W15" s="306"/>
    </row>
    <row r="16" spans="1:23" s="736" customFormat="1" ht="16.5" customHeight="1">
      <c r="A16" s="742"/>
      <c r="B16" s="737"/>
      <c r="C16" s="741"/>
      <c r="D16" s="1334"/>
      <c r="E16" s="1343"/>
      <c r="F16" s="1328"/>
      <c r="G16" s="1330"/>
      <c r="H16" s="1191"/>
      <c r="I16" s="1191"/>
      <c r="J16" s="1335"/>
      <c r="K16" s="1224"/>
      <c r="L16" s="1200"/>
      <c r="M16" s="1200"/>
      <c r="N16" s="1338"/>
      <c r="O16" s="1224"/>
      <c r="P16" s="1200"/>
      <c r="Q16" s="1200"/>
      <c r="R16" s="1333"/>
      <c r="S16" s="1224"/>
      <c r="T16" s="1077"/>
      <c r="U16" s="738"/>
      <c r="V16" s="739" t="s">
        <v>714</v>
      </c>
      <c r="W16" s="740"/>
    </row>
    <row r="17" spans="1:36" ht="17.100000000000001" customHeight="1">
      <c r="A17" s="203"/>
      <c r="B17" s="102"/>
      <c r="C17" s="158"/>
      <c r="D17" s="1334"/>
      <c r="E17" s="1343"/>
      <c r="F17" s="1328"/>
      <c r="G17" s="1330"/>
      <c r="H17" s="1191"/>
      <c r="I17" s="1191"/>
      <c r="J17" s="1336"/>
      <c r="K17" s="1224"/>
      <c r="L17" s="1200"/>
      <c r="M17" s="1200"/>
      <c r="N17" s="1333"/>
      <c r="O17" s="1224"/>
      <c r="P17" s="1076"/>
      <c r="Q17" s="738"/>
      <c r="R17" s="739" t="s">
        <v>713</v>
      </c>
      <c r="S17" s="735"/>
      <c r="T17" s="735"/>
      <c r="U17" s="735"/>
      <c r="V17" s="735"/>
      <c r="W17" s="740"/>
    </row>
    <row r="18" spans="1:36" ht="17.100000000000001" customHeight="1">
      <c r="A18" s="203"/>
      <c r="B18" s="102"/>
      <c r="C18" s="158"/>
      <c r="D18" s="1334"/>
      <c r="E18" s="1343"/>
      <c r="F18" s="1328"/>
      <c r="G18" s="1330"/>
      <c r="H18" s="1191"/>
      <c r="I18" s="1191"/>
      <c r="J18" s="1336"/>
      <c r="K18" s="1224"/>
      <c r="L18" s="738"/>
      <c r="M18" s="739"/>
      <c r="N18" s="739" t="s">
        <v>411</v>
      </c>
      <c r="O18" s="739"/>
      <c r="P18" s="739"/>
      <c r="Q18" s="739"/>
      <c r="R18" s="739"/>
      <c r="S18" s="735"/>
      <c r="T18" s="735"/>
      <c r="U18" s="735"/>
      <c r="V18" s="735"/>
      <c r="W18" s="740"/>
    </row>
    <row r="19" spans="1:36" ht="17.100000000000001" customHeight="1">
      <c r="A19" s="203"/>
      <c r="B19" s="102"/>
      <c r="C19" s="158"/>
      <c r="D19" s="1334"/>
      <c r="E19" s="1343"/>
      <c r="F19" s="1328"/>
      <c r="G19" s="1330"/>
      <c r="H19" s="738"/>
      <c r="I19" s="739"/>
      <c r="J19" s="739"/>
      <c r="K19" s="739"/>
      <c r="L19" s="739"/>
      <c r="M19" s="739"/>
      <c r="N19" s="739"/>
      <c r="O19" s="739"/>
      <c r="P19" s="739"/>
      <c r="Q19" s="739"/>
      <c r="R19" s="739"/>
      <c r="S19" s="735"/>
      <c r="T19" s="735"/>
      <c r="U19" s="735"/>
      <c r="V19" s="735"/>
      <c r="W19" s="740"/>
    </row>
    <row r="20" spans="1:36" ht="17.100000000000001" customHeight="1">
      <c r="A20" s="204"/>
    </row>
    <row r="21" spans="1:36" s="35" customFormat="1" ht="17.100000000000001" customHeight="1">
      <c r="A21" s="35" t="s">
        <v>13</v>
      </c>
      <c r="C21" s="35" t="s">
        <v>92</v>
      </c>
    </row>
    <row r="27" spans="1:36" ht="17.100000000000001" customHeight="1">
      <c r="O27" s="1337" t="s">
        <v>297</v>
      </c>
      <c r="P27" s="1337"/>
      <c r="Q27" s="1337"/>
      <c r="R27" s="1279" t="s">
        <v>269</v>
      </c>
      <c r="S27" s="1279"/>
      <c r="T27" s="1279"/>
      <c r="U27" s="1244" t="s">
        <v>340</v>
      </c>
      <c r="W27" s="1331"/>
    </row>
    <row r="28" spans="1:36" ht="17.100000000000001" customHeight="1">
      <c r="O28" s="1278" t="s">
        <v>604</v>
      </c>
      <c r="P28" s="1278" t="s">
        <v>270</v>
      </c>
      <c r="Q28" s="1278"/>
      <c r="R28" s="1279"/>
      <c r="S28" s="1279"/>
      <c r="T28" s="1279"/>
      <c r="U28" s="1244"/>
      <c r="W28" s="1331"/>
    </row>
    <row r="29" spans="1:36" ht="37.5" customHeight="1">
      <c r="O29" s="1278"/>
      <c r="P29" s="104" t="s">
        <v>605</v>
      </c>
      <c r="Q29" s="104" t="s">
        <v>6</v>
      </c>
      <c r="R29" s="105" t="s">
        <v>273</v>
      </c>
      <c r="S29" s="1277" t="s">
        <v>272</v>
      </c>
      <c r="T29" s="1277"/>
      <c r="U29" s="1244"/>
      <c r="W29" s="1331"/>
    </row>
    <row r="30" spans="1:36" ht="17.100000000000001" customHeight="1">
      <c r="G30" s="156"/>
      <c r="H30" s="156"/>
      <c r="I30" s="156"/>
      <c r="J30" s="156"/>
      <c r="K30" s="156"/>
      <c r="L30" s="122"/>
      <c r="M30" s="426" t="s">
        <v>182</v>
      </c>
      <c r="N30" s="427"/>
      <c r="O30" s="1332"/>
      <c r="P30" s="1332"/>
      <c r="Q30" s="1332"/>
      <c r="R30" s="1332"/>
      <c r="S30" s="1332"/>
      <c r="T30" s="1332"/>
      <c r="U30" s="1332"/>
      <c r="V30" s="122"/>
      <c r="W30" s="122"/>
      <c r="X30" s="202"/>
      <c r="Y30" s="202"/>
      <c r="Z30" s="202"/>
      <c r="AA30" s="202"/>
      <c r="AB30" s="202"/>
      <c r="AC30" s="202"/>
      <c r="AD30" s="202"/>
      <c r="AE30" s="202"/>
      <c r="AF30" s="202"/>
      <c r="AG30" s="202"/>
      <c r="AH30" s="202"/>
      <c r="AI30" s="202"/>
      <c r="AJ30" s="202"/>
    </row>
    <row r="31" spans="1:36" s="517" customFormat="1" ht="22.5">
      <c r="A31" s="1217">
        <v>1</v>
      </c>
      <c r="B31" s="841"/>
      <c r="C31" s="841"/>
      <c r="D31" s="841"/>
      <c r="E31" s="842"/>
      <c r="F31" s="843"/>
      <c r="G31" s="843"/>
      <c r="H31" s="843"/>
      <c r="I31" s="844"/>
      <c r="J31" s="839"/>
      <c r="K31" s="846"/>
      <c r="L31" s="587">
        <f>mergeValue(A31)</f>
        <v>1</v>
      </c>
      <c r="M31" s="635" t="s">
        <v>20</v>
      </c>
      <c r="N31" s="640"/>
      <c r="O31" s="1253"/>
      <c r="P31" s="1254"/>
      <c r="Q31" s="1254"/>
      <c r="R31" s="1254"/>
      <c r="S31" s="1254"/>
      <c r="T31" s="1254"/>
      <c r="U31" s="1254"/>
      <c r="V31" s="1255"/>
      <c r="W31" s="624" t="s">
        <v>475</v>
      </c>
      <c r="X31" s="579"/>
      <c r="Y31" s="583"/>
      <c r="Z31" s="583" t="str">
        <f t="shared" ref="Z31:Z44" si="0">IF(M31="","",M31 )</f>
        <v>Наименование тарифа</v>
      </c>
      <c r="AA31" s="583"/>
      <c r="AB31" s="583"/>
      <c r="AC31" s="583"/>
      <c r="AD31" s="579"/>
      <c r="AE31" s="579"/>
      <c r="AF31" s="579"/>
      <c r="AG31" s="579"/>
      <c r="AH31" s="579"/>
      <c r="AI31" s="579"/>
      <c r="AJ31" s="579"/>
    </row>
    <row r="32" spans="1:36" s="517" customFormat="1" ht="22.5">
      <c r="A32" s="1217"/>
      <c r="B32" s="1217">
        <v>1</v>
      </c>
      <c r="C32" s="841"/>
      <c r="D32" s="841"/>
      <c r="E32" s="843"/>
      <c r="F32" s="843"/>
      <c r="G32" s="843"/>
      <c r="H32" s="843"/>
      <c r="I32" s="838"/>
      <c r="J32" s="837"/>
      <c r="K32" s="840"/>
      <c r="L32" s="587" t="str">
        <f>mergeValue(A32) &amp;"."&amp; mergeValue(B32)</f>
        <v>1.1</v>
      </c>
      <c r="M32" s="540" t="s">
        <v>16</v>
      </c>
      <c r="N32" s="640"/>
      <c r="O32" s="1253"/>
      <c r="P32" s="1254"/>
      <c r="Q32" s="1254"/>
      <c r="R32" s="1254"/>
      <c r="S32" s="1254"/>
      <c r="T32" s="1254"/>
      <c r="U32" s="1254"/>
      <c r="V32" s="1255"/>
      <c r="W32" s="624" t="s">
        <v>476</v>
      </c>
      <c r="X32" s="579"/>
      <c r="Y32" s="583"/>
      <c r="Z32" s="583" t="str">
        <f t="shared" si="0"/>
        <v>Территория действия тарифа</v>
      </c>
      <c r="AA32" s="583"/>
      <c r="AB32" s="583"/>
      <c r="AC32" s="583"/>
      <c r="AD32" s="579"/>
      <c r="AE32" s="579"/>
      <c r="AF32" s="579"/>
      <c r="AG32" s="579"/>
      <c r="AH32" s="579"/>
      <c r="AI32" s="579"/>
      <c r="AJ32" s="579"/>
    </row>
    <row r="33" spans="1:36" s="517" customFormat="1" ht="22.5">
      <c r="A33" s="1217"/>
      <c r="B33" s="1217"/>
      <c r="C33" s="1217">
        <v>1</v>
      </c>
      <c r="D33" s="841"/>
      <c r="E33" s="843"/>
      <c r="F33" s="843"/>
      <c r="G33" s="843"/>
      <c r="H33" s="843"/>
      <c r="I33" s="845"/>
      <c r="J33" s="837"/>
      <c r="K33" s="840"/>
      <c r="L33" s="587" t="str">
        <f>mergeValue(A33) &amp;"."&amp; mergeValue(B33)&amp;"."&amp; mergeValue(C33)</f>
        <v>1.1.1</v>
      </c>
      <c r="M33" s="541" t="s">
        <v>7</v>
      </c>
      <c r="N33" s="640"/>
      <c r="O33" s="1253"/>
      <c r="P33" s="1254"/>
      <c r="Q33" s="1254"/>
      <c r="R33" s="1254"/>
      <c r="S33" s="1254"/>
      <c r="T33" s="1254"/>
      <c r="U33" s="1254"/>
      <c r="V33" s="1255"/>
      <c r="W33" s="624" t="s">
        <v>632</v>
      </c>
      <c r="X33" s="579"/>
      <c r="Y33" s="583"/>
      <c r="Z33" s="583" t="str">
        <f t="shared" si="0"/>
        <v xml:space="preserve">Наименование системы теплоснабжения </v>
      </c>
      <c r="AA33" s="583"/>
      <c r="AB33" s="583"/>
      <c r="AC33" s="583"/>
      <c r="AD33" s="579"/>
      <c r="AE33" s="579"/>
      <c r="AF33" s="579"/>
      <c r="AG33" s="579"/>
      <c r="AH33" s="579"/>
      <c r="AI33" s="579"/>
      <c r="AJ33" s="579"/>
    </row>
    <row r="34" spans="1:36" s="517" customFormat="1" ht="22.5">
      <c r="A34" s="1217"/>
      <c r="B34" s="1217"/>
      <c r="C34" s="1217"/>
      <c r="D34" s="1217">
        <v>1</v>
      </c>
      <c r="E34" s="843"/>
      <c r="F34" s="843"/>
      <c r="G34" s="843"/>
      <c r="H34" s="843"/>
      <c r="I34" s="845"/>
      <c r="J34" s="837"/>
      <c r="K34" s="840"/>
      <c r="L34" s="587" t="str">
        <f>mergeValue(A34) &amp;"."&amp; mergeValue(B34)&amp;"."&amp; mergeValue(C34)&amp;"."&amp; mergeValue(D34)</f>
        <v>1.1.1.1</v>
      </c>
      <c r="M34" s="542" t="s">
        <v>22</v>
      </c>
      <c r="N34" s="640"/>
      <c r="O34" s="1253"/>
      <c r="P34" s="1254"/>
      <c r="Q34" s="1254"/>
      <c r="R34" s="1254"/>
      <c r="S34" s="1254"/>
      <c r="T34" s="1254"/>
      <c r="U34" s="1254"/>
      <c r="V34" s="1255"/>
      <c r="W34" s="624" t="s">
        <v>633</v>
      </c>
      <c r="X34" s="579"/>
      <c r="Y34" s="583"/>
      <c r="Z34" s="583" t="str">
        <f t="shared" si="0"/>
        <v xml:space="preserve">Источник тепловой энергии  </v>
      </c>
      <c r="AA34" s="583"/>
      <c r="AB34" s="583"/>
      <c r="AC34" s="583"/>
      <c r="AD34" s="579"/>
      <c r="AE34" s="579"/>
      <c r="AF34" s="579"/>
      <c r="AG34" s="579"/>
      <c r="AH34" s="579"/>
      <c r="AI34" s="579"/>
      <c r="AJ34" s="579"/>
    </row>
    <row r="35" spans="1:36" s="517" customFormat="1" ht="101.25">
      <c r="A35" s="1217"/>
      <c r="B35" s="1217"/>
      <c r="C35" s="1217"/>
      <c r="D35" s="1217"/>
      <c r="E35" s="1217">
        <v>1</v>
      </c>
      <c r="F35" s="843"/>
      <c r="G35" s="843"/>
      <c r="H35" s="841">
        <v>1</v>
      </c>
      <c r="I35" s="1217">
        <v>1</v>
      </c>
      <c r="J35" s="843"/>
      <c r="K35" s="848"/>
      <c r="L35" s="587" t="str">
        <f>mergeValue(A35) &amp;"."&amp; mergeValue(B35)&amp;"."&amp; mergeValue(C35)&amp;"."&amp; mergeValue(D35)&amp;"."&amp; mergeValue(E35)</f>
        <v>1.1.1.1.1</v>
      </c>
      <c r="M35" s="548" t="s">
        <v>9</v>
      </c>
      <c r="N35" s="640"/>
      <c r="O35" s="1220"/>
      <c r="P35" s="1221"/>
      <c r="Q35" s="1221"/>
      <c r="R35" s="1221"/>
      <c r="S35" s="1221"/>
      <c r="T35" s="1221"/>
      <c r="U35" s="1221"/>
      <c r="V35" s="1222"/>
      <c r="W35" s="624" t="s">
        <v>637</v>
      </c>
      <c r="X35" s="579"/>
      <c r="Y35" s="583"/>
      <c r="Z35" s="583" t="str">
        <f t="shared" si="0"/>
        <v>Схема подключения теплопотребляющей установки к коллектору источника тепловой энергии</v>
      </c>
      <c r="AA35" s="583"/>
      <c r="AB35" s="583"/>
      <c r="AC35" s="583"/>
      <c r="AD35" s="579"/>
      <c r="AE35" s="579"/>
      <c r="AF35" s="579"/>
      <c r="AG35" s="579"/>
      <c r="AH35" s="579"/>
      <c r="AI35" s="579"/>
      <c r="AJ35" s="579"/>
    </row>
    <row r="36" spans="1:36" s="517" customFormat="1" ht="90">
      <c r="A36" s="1217"/>
      <c r="B36" s="1217"/>
      <c r="C36" s="1217"/>
      <c r="D36" s="1217"/>
      <c r="E36" s="1217"/>
      <c r="F36" s="1217">
        <v>1</v>
      </c>
      <c r="G36" s="841"/>
      <c r="H36" s="841"/>
      <c r="I36" s="1217"/>
      <c r="J36" s="1217">
        <v>1</v>
      </c>
      <c r="K36" s="849"/>
      <c r="L36" s="587" t="str">
        <f>mergeValue(A36) &amp;"."&amp; mergeValue(B36)&amp;"."&amp; mergeValue(C36)&amp;"."&amp; mergeValue(D36)&amp;"."&amp; mergeValue(E36)&amp;"."&amp; mergeValue(F36)</f>
        <v>1.1.1.1.1.1</v>
      </c>
      <c r="M36" s="549" t="s">
        <v>10</v>
      </c>
      <c r="N36" s="640"/>
      <c r="O36" s="1220"/>
      <c r="P36" s="1221"/>
      <c r="Q36" s="1221"/>
      <c r="R36" s="1221"/>
      <c r="S36" s="1221"/>
      <c r="T36" s="1221"/>
      <c r="U36" s="1221"/>
      <c r="V36" s="1222"/>
      <c r="W36" s="624" t="s">
        <v>635</v>
      </c>
      <c r="X36" s="579"/>
      <c r="Y36" s="583"/>
      <c r="Z36" s="583" t="str">
        <f t="shared" si="0"/>
        <v>Группа потребителей</v>
      </c>
      <c r="AA36" s="583"/>
      <c r="AB36" s="583"/>
      <c r="AC36" s="583"/>
      <c r="AD36" s="579"/>
      <c r="AE36" s="579"/>
      <c r="AF36" s="579"/>
      <c r="AG36" s="579"/>
      <c r="AH36" s="579"/>
      <c r="AI36" s="579"/>
      <c r="AJ36" s="579"/>
    </row>
    <row r="37" spans="1:36" s="517" customFormat="1" ht="195.75" customHeight="1">
      <c r="A37" s="1217"/>
      <c r="B37" s="1217"/>
      <c r="C37" s="1217"/>
      <c r="D37" s="1217"/>
      <c r="E37" s="1217"/>
      <c r="F37" s="1217"/>
      <c r="G37" s="841">
        <v>1</v>
      </c>
      <c r="H37" s="841"/>
      <c r="I37" s="1217"/>
      <c r="J37" s="1217"/>
      <c r="K37" s="849">
        <v>1</v>
      </c>
      <c r="L37" s="587" t="str">
        <f>mergeValue(A37) &amp;"."&amp; mergeValue(B37)&amp;"."&amp; mergeValue(C37)&amp;"."&amp; mergeValue(D37)&amp;"."&amp; mergeValue(E37)&amp;"."&amp; mergeValue(F37)&amp;"."&amp; mergeValue(G37)</f>
        <v>1.1.1.1.1.1.1</v>
      </c>
      <c r="M37" s="1057"/>
      <c r="N37" s="640"/>
      <c r="O37" s="556"/>
      <c r="P37" s="556"/>
      <c r="Q37" s="1081"/>
      <c r="R37" s="1223"/>
      <c r="S37" s="1224" t="s">
        <v>83</v>
      </c>
      <c r="T37" s="1223"/>
      <c r="U37" s="1224" t="s">
        <v>83</v>
      </c>
      <c r="V37" s="556"/>
      <c r="W37" s="1216" t="s">
        <v>654</v>
      </c>
      <c r="X37" s="579" t="str">
        <f>strCheckDate(O38:V38)</f>
        <v/>
      </c>
      <c r="Y37" s="583"/>
      <c r="Z37" s="583" t="str">
        <f t="shared" si="0"/>
        <v/>
      </c>
      <c r="AA37" s="583"/>
      <c r="AB37" s="583"/>
      <c r="AC37" s="583"/>
      <c r="AD37" s="579"/>
      <c r="AE37" s="579"/>
      <c r="AF37" s="579"/>
      <c r="AG37" s="579"/>
      <c r="AH37" s="579"/>
      <c r="AI37" s="579"/>
      <c r="AJ37" s="579"/>
    </row>
    <row r="38" spans="1:36" s="517" customFormat="1" ht="14.25" hidden="1" customHeight="1">
      <c r="A38" s="1217"/>
      <c r="B38" s="1217"/>
      <c r="C38" s="1217"/>
      <c r="D38" s="1217"/>
      <c r="E38" s="1217"/>
      <c r="F38" s="1217"/>
      <c r="G38" s="841"/>
      <c r="H38" s="841"/>
      <c r="I38" s="1217"/>
      <c r="J38" s="1217"/>
      <c r="K38" s="849"/>
      <c r="L38" s="594"/>
      <c r="M38" s="640"/>
      <c r="N38" s="640"/>
      <c r="O38" s="556"/>
      <c r="P38" s="556"/>
      <c r="Q38" s="578" t="str">
        <f>R37 &amp; "-" &amp; T37</f>
        <v>-</v>
      </c>
      <c r="R38" s="1223"/>
      <c r="S38" s="1224"/>
      <c r="T38" s="1223"/>
      <c r="U38" s="1224"/>
      <c r="V38" s="556"/>
      <c r="W38" s="1216"/>
      <c r="X38" s="579"/>
      <c r="Y38" s="583"/>
      <c r="Z38" s="583" t="str">
        <f t="shared" si="0"/>
        <v/>
      </c>
      <c r="AA38" s="583"/>
      <c r="AB38" s="583"/>
      <c r="AC38" s="583"/>
      <c r="AD38" s="579"/>
      <c r="AE38" s="579"/>
      <c r="AF38" s="579"/>
      <c r="AG38" s="579"/>
      <c r="AH38" s="579"/>
      <c r="AI38" s="579"/>
      <c r="AJ38" s="579"/>
    </row>
    <row r="39" spans="1:36" s="517" customFormat="1" ht="15" customHeight="1">
      <c r="A39" s="1217"/>
      <c r="B39" s="1217"/>
      <c r="C39" s="1217"/>
      <c r="D39" s="1217"/>
      <c r="E39" s="1217"/>
      <c r="F39" s="1217"/>
      <c r="G39" s="843"/>
      <c r="H39" s="841"/>
      <c r="I39" s="1217"/>
      <c r="J39" s="1217"/>
      <c r="K39" s="848"/>
      <c r="L39" s="532"/>
      <c r="M39" s="551" t="s">
        <v>25</v>
      </c>
      <c r="N39" s="558"/>
      <c r="O39" s="558"/>
      <c r="P39" s="558"/>
      <c r="Q39" s="558"/>
      <c r="R39" s="558"/>
      <c r="S39" s="558"/>
      <c r="T39" s="558"/>
      <c r="U39" s="558"/>
      <c r="V39" s="554"/>
      <c r="W39" s="1216"/>
      <c r="X39" s="579"/>
      <c r="Y39" s="583"/>
      <c r="Z39" s="583" t="str">
        <f t="shared" si="0"/>
        <v>Добавить вид теплоносителя (параметры теплоносителя)</v>
      </c>
      <c r="AA39" s="583"/>
      <c r="AB39" s="583"/>
      <c r="AC39" s="583"/>
      <c r="AD39" s="579"/>
      <c r="AE39" s="579"/>
      <c r="AF39" s="579"/>
      <c r="AG39" s="579"/>
      <c r="AH39" s="579"/>
      <c r="AI39" s="579"/>
      <c r="AJ39" s="579"/>
    </row>
    <row r="40" spans="1:36" s="517" customFormat="1" ht="15" customHeight="1">
      <c r="A40" s="1217"/>
      <c r="B40" s="1217"/>
      <c r="C40" s="1217"/>
      <c r="D40" s="1217"/>
      <c r="E40" s="1217"/>
      <c r="F40" s="843"/>
      <c r="G40" s="843"/>
      <c r="H40" s="841"/>
      <c r="I40" s="1217"/>
      <c r="J40" s="843"/>
      <c r="K40" s="848"/>
      <c r="L40" s="532"/>
      <c r="M40" s="550" t="s">
        <v>11</v>
      </c>
      <c r="N40" s="558"/>
      <c r="O40" s="558"/>
      <c r="P40" s="558"/>
      <c r="Q40" s="558"/>
      <c r="R40" s="558"/>
      <c r="S40" s="558"/>
      <c r="T40" s="558"/>
      <c r="U40" s="557"/>
      <c r="V40" s="558"/>
      <c r="W40" s="659"/>
      <c r="X40" s="579"/>
      <c r="Y40" s="583"/>
      <c r="Z40" s="583" t="str">
        <f t="shared" si="0"/>
        <v>Добавить группу потребителей</v>
      </c>
      <c r="AA40" s="583"/>
      <c r="AB40" s="583"/>
      <c r="AC40" s="583"/>
      <c r="AD40" s="579"/>
      <c r="AE40" s="579"/>
      <c r="AF40" s="579"/>
      <c r="AG40" s="579"/>
      <c r="AH40" s="579"/>
      <c r="AI40" s="579"/>
      <c r="AJ40" s="579"/>
    </row>
    <row r="41" spans="1:36" s="517" customFormat="1" ht="15" customHeight="1">
      <c r="A41" s="1217"/>
      <c r="B41" s="1217"/>
      <c r="C41" s="1217"/>
      <c r="D41" s="1217"/>
      <c r="E41" s="847"/>
      <c r="F41" s="843"/>
      <c r="G41" s="843"/>
      <c r="H41" s="843"/>
      <c r="I41" s="839"/>
      <c r="J41" s="836"/>
      <c r="K41" s="846"/>
      <c r="L41" s="532"/>
      <c r="M41" s="545" t="s">
        <v>12</v>
      </c>
      <c r="N41" s="558"/>
      <c r="O41" s="558"/>
      <c r="P41" s="558"/>
      <c r="Q41" s="558"/>
      <c r="R41" s="558"/>
      <c r="S41" s="558"/>
      <c r="T41" s="558"/>
      <c r="U41" s="557"/>
      <c r="V41" s="558"/>
      <c r="W41" s="659"/>
      <c r="X41" s="579"/>
      <c r="Y41" s="583"/>
      <c r="Z41" s="583" t="str">
        <f t="shared" si="0"/>
        <v>Добавить схему подключения</v>
      </c>
      <c r="AA41" s="583"/>
      <c r="AB41" s="583"/>
      <c r="AC41" s="583"/>
      <c r="AD41" s="579"/>
      <c r="AE41" s="579"/>
      <c r="AF41" s="579"/>
      <c r="AG41" s="579"/>
      <c r="AH41" s="579"/>
      <c r="AI41" s="579"/>
      <c r="AJ41" s="579"/>
    </row>
    <row r="42" spans="1:36" s="517" customFormat="1" ht="15" customHeight="1">
      <c r="A42" s="1217"/>
      <c r="B42" s="1217"/>
      <c r="C42" s="1217"/>
      <c r="D42" s="847"/>
      <c r="E42" s="847"/>
      <c r="F42" s="843"/>
      <c r="G42" s="843"/>
      <c r="H42" s="843"/>
      <c r="I42" s="839"/>
      <c r="J42" s="836"/>
      <c r="K42" s="846"/>
      <c r="L42" s="532"/>
      <c r="M42" s="544" t="s">
        <v>17</v>
      </c>
      <c r="N42" s="558"/>
      <c r="O42" s="558"/>
      <c r="P42" s="558"/>
      <c r="Q42" s="558"/>
      <c r="R42" s="558"/>
      <c r="S42" s="558"/>
      <c r="T42" s="558"/>
      <c r="U42" s="557"/>
      <c r="V42" s="558"/>
      <c r="W42" s="659"/>
      <c r="X42" s="579"/>
      <c r="Y42" s="583"/>
      <c r="Z42" s="583" t="str">
        <f t="shared" si="0"/>
        <v>Добавить источник тепловой энергии</v>
      </c>
      <c r="AA42" s="583"/>
      <c r="AB42" s="583"/>
      <c r="AC42" s="583"/>
      <c r="AD42" s="579"/>
      <c r="AE42" s="579"/>
      <c r="AF42" s="579"/>
      <c r="AG42" s="579"/>
      <c r="AH42" s="579"/>
      <c r="AI42" s="579"/>
      <c r="AJ42" s="579"/>
    </row>
    <row r="43" spans="1:36" s="517" customFormat="1" ht="15" customHeight="1">
      <c r="A43" s="1217"/>
      <c r="B43" s="1217"/>
      <c r="C43" s="847"/>
      <c r="D43" s="847"/>
      <c r="E43" s="847"/>
      <c r="F43" s="847"/>
      <c r="G43" s="852"/>
      <c r="H43" s="839"/>
      <c r="I43" s="850"/>
      <c r="J43" s="836"/>
      <c r="K43" s="851"/>
      <c r="L43" s="532"/>
      <c r="M43" s="543" t="s">
        <v>18</v>
      </c>
      <c r="N43" s="558"/>
      <c r="O43" s="558"/>
      <c r="P43" s="558"/>
      <c r="Q43" s="558"/>
      <c r="R43" s="558"/>
      <c r="S43" s="558"/>
      <c r="T43" s="558"/>
      <c r="U43" s="557"/>
      <c r="V43" s="558"/>
      <c r="W43" s="659"/>
      <c r="X43" s="579"/>
      <c r="Y43" s="583"/>
      <c r="Z43" s="583" t="str">
        <f t="shared" si="0"/>
        <v>Добавить наименование системы теплоснабжения</v>
      </c>
      <c r="AA43" s="583"/>
      <c r="AB43" s="583"/>
      <c r="AC43" s="583"/>
      <c r="AD43" s="579"/>
      <c r="AE43" s="579"/>
      <c r="AF43" s="579"/>
      <c r="AG43" s="579"/>
      <c r="AH43" s="579"/>
      <c r="AI43" s="579"/>
      <c r="AJ43" s="579"/>
    </row>
    <row r="44" spans="1:36" s="517" customFormat="1" ht="15" customHeight="1">
      <c r="A44" s="1217"/>
      <c r="B44" s="847"/>
      <c r="C44" s="847"/>
      <c r="D44" s="847"/>
      <c r="E44" s="847"/>
      <c r="F44" s="847"/>
      <c r="G44" s="852"/>
      <c r="H44" s="839"/>
      <c r="I44" s="839"/>
      <c r="J44" s="836"/>
      <c r="K44" s="846"/>
      <c r="L44" s="532"/>
      <c r="M44" s="552" t="s">
        <v>19</v>
      </c>
      <c r="N44" s="558"/>
      <c r="O44" s="558"/>
      <c r="P44" s="558"/>
      <c r="Q44" s="558"/>
      <c r="R44" s="558"/>
      <c r="S44" s="558"/>
      <c r="T44" s="558"/>
      <c r="U44" s="557"/>
      <c r="V44" s="558"/>
      <c r="W44" s="659"/>
      <c r="X44" s="579"/>
      <c r="Y44" s="583"/>
      <c r="Z44" s="583" t="str">
        <f t="shared" si="0"/>
        <v>Добавить территорию действия тарифа</v>
      </c>
      <c r="AA44" s="583"/>
      <c r="AB44" s="583"/>
      <c r="AC44" s="583"/>
      <c r="AD44" s="579"/>
      <c r="AE44" s="579"/>
      <c r="AF44" s="579"/>
      <c r="AG44" s="579"/>
      <c r="AH44" s="579"/>
      <c r="AI44" s="579"/>
      <c r="AJ44" s="579"/>
    </row>
    <row r="45" spans="1:36" s="516" customFormat="1" ht="15" customHeight="1">
      <c r="A45" s="835"/>
      <c r="B45" s="835"/>
      <c r="C45" s="835"/>
      <c r="D45" s="835"/>
      <c r="E45" s="835"/>
      <c r="F45" s="835"/>
      <c r="G45" s="835"/>
      <c r="H45" s="835"/>
      <c r="I45" s="835"/>
      <c r="J45" s="835"/>
      <c r="K45" s="835"/>
      <c r="L45" s="487"/>
      <c r="M45" s="559" t="s">
        <v>308</v>
      </c>
      <c r="N45" s="558"/>
      <c r="O45" s="558"/>
      <c r="P45" s="558"/>
      <c r="Q45" s="558"/>
      <c r="R45" s="558"/>
      <c r="S45" s="558"/>
      <c r="T45" s="558"/>
      <c r="U45" s="557"/>
      <c r="V45" s="558"/>
      <c r="W45" s="659"/>
      <c r="X45" s="581"/>
      <c r="Y45" s="581"/>
      <c r="Z45" s="581"/>
      <c r="AA45" s="581"/>
      <c r="AB45" s="581"/>
      <c r="AC45" s="581"/>
      <c r="AD45" s="581"/>
      <c r="AE45" s="581"/>
      <c r="AF45" s="581"/>
      <c r="AG45" s="581"/>
      <c r="AH45" s="581"/>
    </row>
    <row r="46" spans="1:36" ht="18.75" customHeight="1">
      <c r="X46" s="202"/>
      <c r="Y46" s="202"/>
      <c r="Z46" s="202"/>
      <c r="AA46" s="202"/>
      <c r="AB46" s="202"/>
      <c r="AC46" s="202"/>
      <c r="AD46" s="202"/>
      <c r="AE46" s="202"/>
      <c r="AF46" s="202"/>
      <c r="AG46" s="202"/>
      <c r="AH46" s="202"/>
      <c r="AI46" s="202"/>
      <c r="AJ46" s="202"/>
    </row>
    <row r="47" spans="1:36" s="35" customFormat="1" ht="17.100000000000001" customHeight="1">
      <c r="A47" s="35" t="s">
        <v>13</v>
      </c>
      <c r="C47" s="35" t="s">
        <v>48</v>
      </c>
      <c r="U47" s="157"/>
      <c r="X47" s="215"/>
      <c r="Y47" s="215"/>
      <c r="Z47" s="215"/>
      <c r="AA47" s="215"/>
      <c r="AB47" s="215"/>
      <c r="AC47" s="215"/>
      <c r="AD47" s="215"/>
      <c r="AE47" s="215"/>
      <c r="AF47" s="215"/>
      <c r="AG47" s="215"/>
      <c r="AH47" s="215"/>
      <c r="AI47" s="215"/>
      <c r="AJ47" s="215"/>
    </row>
    <row r="48" spans="1:36" ht="17.100000000000001" customHeight="1">
      <c r="L48" s="464"/>
      <c r="M48" s="464"/>
      <c r="N48" s="464"/>
      <c r="O48" s="464"/>
      <c r="P48" s="464"/>
      <c r="Q48" s="464"/>
      <c r="R48" s="464"/>
      <c r="S48" s="464"/>
      <c r="T48" s="464"/>
      <c r="U48" s="464"/>
      <c r="V48" s="464"/>
      <c r="W48" s="464"/>
      <c r="X48" s="202"/>
      <c r="Y48" s="202"/>
      <c r="Z48" s="202"/>
      <c r="AA48" s="202"/>
      <c r="AB48" s="202"/>
      <c r="AC48" s="202"/>
      <c r="AD48" s="202"/>
      <c r="AE48" s="202"/>
      <c r="AF48" s="202"/>
      <c r="AG48" s="202"/>
      <c r="AH48" s="202"/>
      <c r="AI48" s="202"/>
      <c r="AJ48" s="202"/>
    </row>
    <row r="49" spans="1:99" s="517" customFormat="1" ht="22.5">
      <c r="A49" s="1217">
        <v>1</v>
      </c>
      <c r="B49" s="859"/>
      <c r="C49" s="859"/>
      <c r="D49" s="859"/>
      <c r="E49" s="860"/>
      <c r="F49" s="861"/>
      <c r="G49" s="861"/>
      <c r="H49" s="861"/>
      <c r="I49" s="862"/>
      <c r="J49" s="857"/>
      <c r="K49" s="864"/>
      <c r="L49" s="587">
        <f>mergeValue(A49)</f>
        <v>1</v>
      </c>
      <c r="M49" s="635" t="s">
        <v>20</v>
      </c>
      <c r="N49" s="640"/>
      <c r="O49" s="1253"/>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c r="CB49" s="1254"/>
      <c r="CC49" s="1254"/>
      <c r="CD49" s="1254"/>
      <c r="CE49" s="1254"/>
      <c r="CF49" s="1254"/>
      <c r="CG49" s="1255"/>
      <c r="CH49" s="624" t="s">
        <v>475</v>
      </c>
      <c r="CI49" s="579"/>
      <c r="CJ49" s="583"/>
      <c r="CK49" s="583" t="str">
        <f t="shared" ref="CK49:CK62" si="1">IF(M49="","",M49 )</f>
        <v>Наименование тарифа</v>
      </c>
      <c r="CL49" s="583"/>
      <c r="CM49" s="583"/>
      <c r="CN49" s="583"/>
      <c r="CO49" s="579"/>
      <c r="CP49" s="579"/>
      <c r="CQ49" s="579"/>
      <c r="CR49" s="579"/>
      <c r="CS49" s="579"/>
      <c r="CT49" s="579"/>
      <c r="CU49" s="579"/>
    </row>
    <row r="50" spans="1:99" s="517" customFormat="1" ht="22.5">
      <c r="A50" s="1217"/>
      <c r="B50" s="1217">
        <v>1</v>
      </c>
      <c r="C50" s="859"/>
      <c r="D50" s="859"/>
      <c r="E50" s="861"/>
      <c r="F50" s="861"/>
      <c r="G50" s="861"/>
      <c r="H50" s="861"/>
      <c r="I50" s="856"/>
      <c r="J50" s="855"/>
      <c r="K50" s="858"/>
      <c r="L50" s="587" t="str">
        <f>mergeValue(A50) &amp;"."&amp; mergeValue(B50)</f>
        <v>1.1</v>
      </c>
      <c r="M50" s="540" t="s">
        <v>16</v>
      </c>
      <c r="N50" s="640"/>
      <c r="O50" s="1253"/>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c r="CB50" s="1254"/>
      <c r="CC50" s="1254"/>
      <c r="CD50" s="1254"/>
      <c r="CE50" s="1254"/>
      <c r="CF50" s="1254"/>
      <c r="CG50" s="1255"/>
      <c r="CH50" s="624" t="s">
        <v>476</v>
      </c>
      <c r="CI50" s="579"/>
      <c r="CJ50" s="583"/>
      <c r="CK50" s="583" t="str">
        <f t="shared" si="1"/>
        <v>Территория действия тарифа</v>
      </c>
      <c r="CL50" s="583"/>
      <c r="CM50" s="583"/>
      <c r="CN50" s="583"/>
      <c r="CO50" s="579"/>
      <c r="CP50" s="579"/>
      <c r="CQ50" s="579"/>
      <c r="CR50" s="579"/>
      <c r="CS50" s="579"/>
      <c r="CT50" s="579"/>
      <c r="CU50" s="579"/>
    </row>
    <row r="51" spans="1:99" s="517" customFormat="1" ht="22.5">
      <c r="A51" s="1217"/>
      <c r="B51" s="1217"/>
      <c r="C51" s="1217">
        <v>1</v>
      </c>
      <c r="D51" s="859"/>
      <c r="E51" s="861"/>
      <c r="F51" s="861"/>
      <c r="G51" s="861"/>
      <c r="H51" s="861"/>
      <c r="I51" s="863"/>
      <c r="J51" s="855"/>
      <c r="K51" s="858"/>
      <c r="L51" s="587" t="str">
        <f>mergeValue(A51) &amp;"."&amp; mergeValue(B51)&amp;"."&amp; mergeValue(C51)</f>
        <v>1.1.1</v>
      </c>
      <c r="M51" s="541" t="s">
        <v>7</v>
      </c>
      <c r="N51" s="640"/>
      <c r="O51" s="1253"/>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c r="CB51" s="1254"/>
      <c r="CC51" s="1254"/>
      <c r="CD51" s="1254"/>
      <c r="CE51" s="1254"/>
      <c r="CF51" s="1254"/>
      <c r="CG51" s="1255"/>
      <c r="CH51" s="624" t="s">
        <v>632</v>
      </c>
      <c r="CI51" s="579"/>
      <c r="CJ51" s="583"/>
      <c r="CK51" s="583" t="str">
        <f t="shared" si="1"/>
        <v xml:space="preserve">Наименование системы теплоснабжения </v>
      </c>
      <c r="CL51" s="583"/>
      <c r="CM51" s="583"/>
      <c r="CN51" s="583"/>
      <c r="CO51" s="579"/>
      <c r="CP51" s="579"/>
      <c r="CQ51" s="579"/>
      <c r="CR51" s="579"/>
      <c r="CS51" s="579"/>
      <c r="CT51" s="579"/>
      <c r="CU51" s="579"/>
    </row>
    <row r="52" spans="1:99" s="517" customFormat="1" ht="22.5">
      <c r="A52" s="1217"/>
      <c r="B52" s="1217"/>
      <c r="C52" s="1217"/>
      <c r="D52" s="1217">
        <v>1</v>
      </c>
      <c r="E52" s="861"/>
      <c r="F52" s="861"/>
      <c r="G52" s="861"/>
      <c r="H52" s="861"/>
      <c r="I52" s="863"/>
      <c r="J52" s="855"/>
      <c r="K52" s="858"/>
      <c r="L52" s="587" t="str">
        <f>mergeValue(A52) &amp;"."&amp; mergeValue(B52)&amp;"."&amp; mergeValue(C52)&amp;"."&amp; mergeValue(D52)</f>
        <v>1.1.1.1</v>
      </c>
      <c r="M52" s="542" t="s">
        <v>22</v>
      </c>
      <c r="N52" s="640"/>
      <c r="O52" s="1253"/>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c r="CB52" s="1254"/>
      <c r="CC52" s="1254"/>
      <c r="CD52" s="1254"/>
      <c r="CE52" s="1254"/>
      <c r="CF52" s="1254"/>
      <c r="CG52" s="1255"/>
      <c r="CH52" s="624" t="s">
        <v>633</v>
      </c>
      <c r="CI52" s="579"/>
      <c r="CJ52" s="583"/>
      <c r="CK52" s="583" t="str">
        <f t="shared" si="1"/>
        <v xml:space="preserve">Источник тепловой энергии  </v>
      </c>
      <c r="CL52" s="583"/>
      <c r="CM52" s="583"/>
      <c r="CN52" s="583"/>
      <c r="CO52" s="579"/>
      <c r="CP52" s="579"/>
      <c r="CQ52" s="579"/>
      <c r="CR52" s="579"/>
      <c r="CS52" s="579"/>
      <c r="CT52" s="579"/>
      <c r="CU52" s="579"/>
    </row>
    <row r="53" spans="1:99" s="517" customFormat="1" ht="101.25">
      <c r="A53" s="1217"/>
      <c r="B53" s="1217"/>
      <c r="C53" s="1217"/>
      <c r="D53" s="1217"/>
      <c r="E53" s="1217">
        <v>1</v>
      </c>
      <c r="F53" s="861"/>
      <c r="G53" s="861"/>
      <c r="H53" s="859">
        <v>1</v>
      </c>
      <c r="I53" s="1217">
        <v>1</v>
      </c>
      <c r="J53" s="861"/>
      <c r="K53" s="866"/>
      <c r="L53" s="587" t="str">
        <f>mergeValue(A53) &amp;"."&amp; mergeValue(B53)&amp;"."&amp; mergeValue(C53)&amp;"."&amp; mergeValue(D53)&amp;"."&amp; mergeValue(E53)</f>
        <v>1.1.1.1.1</v>
      </c>
      <c r="M53" s="548" t="s">
        <v>9</v>
      </c>
      <c r="N53" s="640"/>
      <c r="O53" s="1220"/>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221"/>
      <c r="AU53" s="1221"/>
      <c r="AV53" s="1221"/>
      <c r="AW53" s="1221"/>
      <c r="AX53" s="1221"/>
      <c r="AY53" s="1221"/>
      <c r="AZ53" s="1221"/>
      <c r="BA53" s="1221"/>
      <c r="BB53" s="1221"/>
      <c r="BC53" s="1221"/>
      <c r="BD53" s="1221"/>
      <c r="BE53" s="1221"/>
      <c r="BF53" s="1221"/>
      <c r="BG53" s="1221"/>
      <c r="BH53" s="1221"/>
      <c r="BI53" s="1221"/>
      <c r="BJ53" s="1221"/>
      <c r="BK53" s="1221"/>
      <c r="BL53" s="1221"/>
      <c r="BM53" s="1221"/>
      <c r="BN53" s="1221"/>
      <c r="BO53" s="1221"/>
      <c r="BP53" s="1221"/>
      <c r="BQ53" s="1221"/>
      <c r="BR53" s="1221"/>
      <c r="BS53" s="1221"/>
      <c r="BT53" s="1221"/>
      <c r="BU53" s="1221"/>
      <c r="BV53" s="1221"/>
      <c r="BW53" s="1221"/>
      <c r="BX53" s="1221"/>
      <c r="BY53" s="1221"/>
      <c r="BZ53" s="1221"/>
      <c r="CA53" s="1221"/>
      <c r="CB53" s="1221"/>
      <c r="CC53" s="1221"/>
      <c r="CD53" s="1221"/>
      <c r="CE53" s="1221"/>
      <c r="CF53" s="1221"/>
      <c r="CG53" s="1222"/>
      <c r="CH53" s="624" t="s">
        <v>637</v>
      </c>
      <c r="CI53" s="579"/>
      <c r="CJ53" s="583"/>
      <c r="CK53" s="583" t="str">
        <f t="shared" si="1"/>
        <v>Схема подключения теплопотребляющей установки к коллектору источника тепловой энергии</v>
      </c>
      <c r="CL53" s="583"/>
      <c r="CM53" s="583"/>
      <c r="CN53" s="583"/>
      <c r="CO53" s="579"/>
      <c r="CP53" s="579"/>
      <c r="CQ53" s="579"/>
      <c r="CR53" s="579"/>
      <c r="CS53" s="579"/>
      <c r="CT53" s="579"/>
      <c r="CU53" s="579"/>
    </row>
    <row r="54" spans="1:99" s="517" customFormat="1" ht="90">
      <c r="A54" s="1217"/>
      <c r="B54" s="1217"/>
      <c r="C54" s="1217"/>
      <c r="D54" s="1217"/>
      <c r="E54" s="1217"/>
      <c r="F54" s="1217">
        <v>1</v>
      </c>
      <c r="G54" s="859"/>
      <c r="H54" s="859"/>
      <c r="I54" s="1217"/>
      <c r="J54" s="1217">
        <v>1</v>
      </c>
      <c r="K54" s="867"/>
      <c r="L54" s="587" t="str">
        <f>mergeValue(A54) &amp;"."&amp; mergeValue(B54)&amp;"."&amp; mergeValue(C54)&amp;"."&amp; mergeValue(D54)&amp;"."&amp; mergeValue(E54)&amp;"."&amp; mergeValue(F54)</f>
        <v>1.1.1.1.1.1</v>
      </c>
      <c r="M54" s="549" t="s">
        <v>10</v>
      </c>
      <c r="N54" s="640"/>
      <c r="O54" s="1220"/>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221"/>
      <c r="AV54" s="1221"/>
      <c r="AW54" s="1221"/>
      <c r="AX54" s="1221"/>
      <c r="AY54" s="1221"/>
      <c r="AZ54" s="1221"/>
      <c r="BA54" s="1221"/>
      <c r="BB54" s="1221"/>
      <c r="BC54" s="1221"/>
      <c r="BD54" s="1221"/>
      <c r="BE54" s="1221"/>
      <c r="BF54" s="1221"/>
      <c r="BG54" s="1221"/>
      <c r="BH54" s="1221"/>
      <c r="BI54" s="1221"/>
      <c r="BJ54" s="1221"/>
      <c r="BK54" s="1221"/>
      <c r="BL54" s="1221"/>
      <c r="BM54" s="1221"/>
      <c r="BN54" s="1221"/>
      <c r="BO54" s="1221"/>
      <c r="BP54" s="1221"/>
      <c r="BQ54" s="1221"/>
      <c r="BR54" s="1221"/>
      <c r="BS54" s="1221"/>
      <c r="BT54" s="1221"/>
      <c r="BU54" s="1221"/>
      <c r="BV54" s="1221"/>
      <c r="BW54" s="1221"/>
      <c r="BX54" s="1221"/>
      <c r="BY54" s="1221"/>
      <c r="BZ54" s="1221"/>
      <c r="CA54" s="1221"/>
      <c r="CB54" s="1221"/>
      <c r="CC54" s="1221"/>
      <c r="CD54" s="1221"/>
      <c r="CE54" s="1221"/>
      <c r="CF54" s="1221"/>
      <c r="CG54" s="1222"/>
      <c r="CH54" s="624" t="s">
        <v>635</v>
      </c>
      <c r="CI54" s="579"/>
      <c r="CJ54" s="583"/>
      <c r="CK54" s="583" t="str">
        <f t="shared" si="1"/>
        <v>Группа потребителей</v>
      </c>
      <c r="CL54" s="583"/>
      <c r="CM54" s="583"/>
      <c r="CN54" s="583"/>
      <c r="CO54" s="579"/>
      <c r="CP54" s="579"/>
      <c r="CQ54" s="579"/>
      <c r="CR54" s="579"/>
      <c r="CS54" s="579"/>
      <c r="CT54" s="579"/>
      <c r="CU54" s="579"/>
    </row>
    <row r="55" spans="1:99" s="517" customFormat="1" ht="195.75" customHeight="1">
      <c r="A55" s="1217"/>
      <c r="B55" s="1217"/>
      <c r="C55" s="1217"/>
      <c r="D55" s="1217"/>
      <c r="E55" s="1217"/>
      <c r="F55" s="1217"/>
      <c r="G55" s="859">
        <v>1</v>
      </c>
      <c r="H55" s="859"/>
      <c r="I55" s="1217"/>
      <c r="J55" s="1217"/>
      <c r="K55" s="867">
        <v>1</v>
      </c>
      <c r="L55" s="587" t="str">
        <f>mergeValue(A55) &amp;"."&amp; mergeValue(B55)&amp;"."&amp; mergeValue(C55)&amp;"."&amp; mergeValue(D55)&amp;"."&amp; mergeValue(E55)&amp;"."&amp; mergeValue(F55)&amp;"."&amp; mergeValue(G55)</f>
        <v>1.1.1.1.1.1.1</v>
      </c>
      <c r="M55" s="1057"/>
      <c r="N55" s="640"/>
      <c r="O55" s="677"/>
      <c r="P55" s="556"/>
      <c r="Q55" s="1081"/>
      <c r="R55" s="1223"/>
      <c r="S55" s="1224" t="s">
        <v>83</v>
      </c>
      <c r="T55" s="1223"/>
      <c r="U55" s="1224" t="s">
        <v>83</v>
      </c>
      <c r="V55" s="677"/>
      <c r="W55" s="757"/>
      <c r="X55" s="1081"/>
      <c r="Y55" s="1223"/>
      <c r="Z55" s="1224" t="s">
        <v>83</v>
      </c>
      <c r="AA55" s="1223"/>
      <c r="AB55" s="1224" t="s">
        <v>83</v>
      </c>
      <c r="AC55" s="677"/>
      <c r="AD55" s="757"/>
      <c r="AE55" s="1081"/>
      <c r="AF55" s="1223"/>
      <c r="AG55" s="1224" t="s">
        <v>83</v>
      </c>
      <c r="AH55" s="1223"/>
      <c r="AI55" s="1224" t="s">
        <v>83</v>
      </c>
      <c r="AJ55" s="677"/>
      <c r="AK55" s="757"/>
      <c r="AL55" s="1081"/>
      <c r="AM55" s="1223"/>
      <c r="AN55" s="1224" t="s">
        <v>83</v>
      </c>
      <c r="AO55" s="1223"/>
      <c r="AP55" s="1224" t="s">
        <v>83</v>
      </c>
      <c r="AQ55" s="677"/>
      <c r="AR55" s="757"/>
      <c r="AS55" s="1081"/>
      <c r="AT55" s="1223"/>
      <c r="AU55" s="1224" t="s">
        <v>83</v>
      </c>
      <c r="AV55" s="1223"/>
      <c r="AW55" s="1224" t="s">
        <v>83</v>
      </c>
      <c r="AX55" s="677"/>
      <c r="AY55" s="757"/>
      <c r="AZ55" s="1081"/>
      <c r="BA55" s="1223"/>
      <c r="BB55" s="1224" t="s">
        <v>83</v>
      </c>
      <c r="BC55" s="1223"/>
      <c r="BD55" s="1224" t="s">
        <v>83</v>
      </c>
      <c r="BE55" s="677"/>
      <c r="BF55" s="757"/>
      <c r="BG55" s="1081"/>
      <c r="BH55" s="1223"/>
      <c r="BI55" s="1224" t="s">
        <v>83</v>
      </c>
      <c r="BJ55" s="1223"/>
      <c r="BK55" s="1224" t="s">
        <v>83</v>
      </c>
      <c r="BL55" s="677"/>
      <c r="BM55" s="757"/>
      <c r="BN55" s="1081"/>
      <c r="BO55" s="1223"/>
      <c r="BP55" s="1224" t="s">
        <v>83</v>
      </c>
      <c r="BQ55" s="1223"/>
      <c r="BR55" s="1224" t="s">
        <v>83</v>
      </c>
      <c r="BS55" s="677"/>
      <c r="BT55" s="757"/>
      <c r="BU55" s="1081"/>
      <c r="BV55" s="1223"/>
      <c r="BW55" s="1224" t="s">
        <v>83</v>
      </c>
      <c r="BX55" s="1223"/>
      <c r="BY55" s="1224" t="s">
        <v>83</v>
      </c>
      <c r="BZ55" s="677"/>
      <c r="CA55" s="757"/>
      <c r="CB55" s="1081"/>
      <c r="CC55" s="1223"/>
      <c r="CD55" s="1224" t="s">
        <v>83</v>
      </c>
      <c r="CE55" s="1223"/>
      <c r="CF55" s="1224" t="s">
        <v>84</v>
      </c>
      <c r="CG55" s="556"/>
      <c r="CH55" s="1216" t="s">
        <v>654</v>
      </c>
      <c r="CI55" s="579" t="str">
        <f>strCheckDate(O56:CG56)</f>
        <v/>
      </c>
      <c r="CJ55" s="583"/>
      <c r="CK55" s="583" t="str">
        <f t="shared" si="1"/>
        <v/>
      </c>
      <c r="CL55" s="583"/>
      <c r="CM55" s="583"/>
      <c r="CN55" s="583"/>
      <c r="CO55" s="579"/>
      <c r="CP55" s="579"/>
      <c r="CQ55" s="579"/>
      <c r="CR55" s="579"/>
      <c r="CS55" s="579"/>
      <c r="CT55" s="579"/>
      <c r="CU55" s="579"/>
    </row>
    <row r="56" spans="1:99" s="517" customFormat="1" ht="14.25" hidden="1" customHeight="1">
      <c r="A56" s="1217"/>
      <c r="B56" s="1217"/>
      <c r="C56" s="1217"/>
      <c r="D56" s="1217"/>
      <c r="E56" s="1217"/>
      <c r="F56" s="1217"/>
      <c r="G56" s="859"/>
      <c r="H56" s="859"/>
      <c r="I56" s="1217"/>
      <c r="J56" s="1217"/>
      <c r="K56" s="867"/>
      <c r="L56" s="594"/>
      <c r="M56" s="640"/>
      <c r="N56" s="640"/>
      <c r="O56" s="556"/>
      <c r="P56" s="556"/>
      <c r="Q56" s="578" t="str">
        <f>R55 &amp; "-" &amp; T55</f>
        <v>-</v>
      </c>
      <c r="R56" s="1223"/>
      <c r="S56" s="1224"/>
      <c r="T56" s="1223"/>
      <c r="U56" s="1224"/>
      <c r="V56" s="757"/>
      <c r="W56" s="757"/>
      <c r="X56" s="763" t="str">
        <f>Y55 &amp; "-" &amp; AA55</f>
        <v>-</v>
      </c>
      <c r="Y56" s="1223"/>
      <c r="Z56" s="1224"/>
      <c r="AA56" s="1223"/>
      <c r="AB56" s="1224"/>
      <c r="AC56" s="757"/>
      <c r="AD56" s="757"/>
      <c r="AE56" s="763" t="str">
        <f>AF55 &amp; "-" &amp; AH55</f>
        <v>-</v>
      </c>
      <c r="AF56" s="1223"/>
      <c r="AG56" s="1224"/>
      <c r="AH56" s="1223"/>
      <c r="AI56" s="1224"/>
      <c r="AJ56" s="757"/>
      <c r="AK56" s="757"/>
      <c r="AL56" s="763" t="str">
        <f>AM55 &amp; "-" &amp; AO55</f>
        <v>-</v>
      </c>
      <c r="AM56" s="1223"/>
      <c r="AN56" s="1224"/>
      <c r="AO56" s="1223"/>
      <c r="AP56" s="1224"/>
      <c r="AQ56" s="757"/>
      <c r="AR56" s="757"/>
      <c r="AS56" s="763" t="str">
        <f>AT55 &amp; "-" &amp; AV55</f>
        <v>-</v>
      </c>
      <c r="AT56" s="1223"/>
      <c r="AU56" s="1224"/>
      <c r="AV56" s="1223"/>
      <c r="AW56" s="1224"/>
      <c r="AX56" s="757"/>
      <c r="AY56" s="757"/>
      <c r="AZ56" s="763" t="str">
        <f>BA55 &amp; "-" &amp; BC55</f>
        <v>-</v>
      </c>
      <c r="BA56" s="1223"/>
      <c r="BB56" s="1224"/>
      <c r="BC56" s="1223"/>
      <c r="BD56" s="1224"/>
      <c r="BE56" s="757"/>
      <c r="BF56" s="757"/>
      <c r="BG56" s="763" t="str">
        <f>BH55 &amp; "-" &amp; BJ55</f>
        <v>-</v>
      </c>
      <c r="BH56" s="1223"/>
      <c r="BI56" s="1224"/>
      <c r="BJ56" s="1223"/>
      <c r="BK56" s="1224"/>
      <c r="BL56" s="757"/>
      <c r="BM56" s="757"/>
      <c r="BN56" s="763" t="str">
        <f>BO55 &amp; "-" &amp; BQ55</f>
        <v>-</v>
      </c>
      <c r="BO56" s="1223"/>
      <c r="BP56" s="1224"/>
      <c r="BQ56" s="1223"/>
      <c r="BR56" s="1224"/>
      <c r="BS56" s="757"/>
      <c r="BT56" s="757"/>
      <c r="BU56" s="763" t="str">
        <f>BV55 &amp; "-" &amp; BX55</f>
        <v>-</v>
      </c>
      <c r="BV56" s="1223"/>
      <c r="BW56" s="1224"/>
      <c r="BX56" s="1223"/>
      <c r="BY56" s="1224"/>
      <c r="BZ56" s="757"/>
      <c r="CA56" s="757"/>
      <c r="CB56" s="763" t="str">
        <f>CC55 &amp; "-" &amp; CE55</f>
        <v>-</v>
      </c>
      <c r="CC56" s="1223"/>
      <c r="CD56" s="1224"/>
      <c r="CE56" s="1223"/>
      <c r="CF56" s="1224"/>
      <c r="CG56" s="556"/>
      <c r="CH56" s="1216"/>
      <c r="CI56" s="579"/>
      <c r="CJ56" s="583"/>
      <c r="CK56" s="583" t="str">
        <f t="shared" si="1"/>
        <v/>
      </c>
      <c r="CL56" s="583"/>
      <c r="CM56" s="583"/>
      <c r="CN56" s="583"/>
      <c r="CO56" s="579"/>
      <c r="CP56" s="579"/>
      <c r="CQ56" s="579"/>
      <c r="CR56" s="579"/>
      <c r="CS56" s="579"/>
      <c r="CT56" s="579"/>
      <c r="CU56" s="579"/>
    </row>
    <row r="57" spans="1:99" s="517" customFormat="1" ht="15" customHeight="1">
      <c r="A57" s="1217"/>
      <c r="B57" s="1217"/>
      <c r="C57" s="1217"/>
      <c r="D57" s="1217"/>
      <c r="E57" s="1217"/>
      <c r="F57" s="1217"/>
      <c r="G57" s="861"/>
      <c r="H57" s="859"/>
      <c r="I57" s="1217"/>
      <c r="J57" s="1217"/>
      <c r="K57" s="866"/>
      <c r="L57" s="532"/>
      <c r="M57" s="551" t="s">
        <v>25</v>
      </c>
      <c r="N57" s="558"/>
      <c r="O57" s="558"/>
      <c r="P57" s="558"/>
      <c r="Q57" s="558"/>
      <c r="R57" s="558"/>
      <c r="S57" s="558"/>
      <c r="T57" s="558"/>
      <c r="U57" s="558"/>
      <c r="V57" s="999"/>
      <c r="W57" s="999"/>
      <c r="X57" s="999"/>
      <c r="Y57" s="999"/>
      <c r="Z57" s="999"/>
      <c r="AA57" s="999"/>
      <c r="AB57" s="999"/>
      <c r="AC57" s="999"/>
      <c r="AD57" s="999"/>
      <c r="AE57" s="999"/>
      <c r="AF57" s="999"/>
      <c r="AG57" s="999"/>
      <c r="AH57" s="999"/>
      <c r="AI57" s="999"/>
      <c r="AJ57" s="999"/>
      <c r="AK57" s="999"/>
      <c r="AL57" s="999"/>
      <c r="AM57" s="999"/>
      <c r="AN57" s="999"/>
      <c r="AO57" s="999"/>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X57" s="999"/>
      <c r="BY57" s="999"/>
      <c r="BZ57" s="999"/>
      <c r="CA57" s="999"/>
      <c r="CB57" s="999"/>
      <c r="CC57" s="999"/>
      <c r="CD57" s="999"/>
      <c r="CE57" s="999"/>
      <c r="CF57" s="999"/>
      <c r="CG57" s="554"/>
      <c r="CH57" s="1216"/>
      <c r="CI57" s="579"/>
      <c r="CJ57" s="583"/>
      <c r="CK57" s="583" t="str">
        <f t="shared" si="1"/>
        <v>Добавить вид теплоносителя (параметры теплоносителя)</v>
      </c>
      <c r="CL57" s="583"/>
      <c r="CM57" s="583"/>
      <c r="CN57" s="583"/>
      <c r="CO57" s="579"/>
      <c r="CP57" s="579"/>
      <c r="CQ57" s="579"/>
      <c r="CR57" s="579"/>
      <c r="CS57" s="579"/>
      <c r="CT57" s="579"/>
      <c r="CU57" s="579"/>
    </row>
    <row r="58" spans="1:99" s="517" customFormat="1" ht="15" customHeight="1">
      <c r="A58" s="1217"/>
      <c r="B58" s="1217"/>
      <c r="C58" s="1217"/>
      <c r="D58" s="1217"/>
      <c r="E58" s="1217"/>
      <c r="F58" s="861"/>
      <c r="G58" s="861"/>
      <c r="H58" s="859"/>
      <c r="I58" s="1217"/>
      <c r="J58" s="861"/>
      <c r="K58" s="866"/>
      <c r="L58" s="532"/>
      <c r="M58" s="550" t="s">
        <v>11</v>
      </c>
      <c r="N58" s="558"/>
      <c r="O58" s="558"/>
      <c r="P58" s="558"/>
      <c r="Q58" s="558"/>
      <c r="R58" s="558"/>
      <c r="S58" s="558"/>
      <c r="T58" s="558"/>
      <c r="U58" s="557"/>
      <c r="V58" s="999"/>
      <c r="W58" s="999"/>
      <c r="X58" s="999"/>
      <c r="Y58" s="999"/>
      <c r="Z58" s="999"/>
      <c r="AA58" s="999"/>
      <c r="AB58" s="998"/>
      <c r="AC58" s="999"/>
      <c r="AD58" s="999"/>
      <c r="AE58" s="999"/>
      <c r="AF58" s="999"/>
      <c r="AG58" s="999"/>
      <c r="AH58" s="999"/>
      <c r="AI58" s="998"/>
      <c r="AJ58" s="999"/>
      <c r="AK58" s="999"/>
      <c r="AL58" s="999"/>
      <c r="AM58" s="999"/>
      <c r="AN58" s="999"/>
      <c r="AO58" s="999"/>
      <c r="AP58" s="998"/>
      <c r="AQ58" s="999"/>
      <c r="AR58" s="999"/>
      <c r="AS58" s="999"/>
      <c r="AT58" s="999"/>
      <c r="AU58" s="999"/>
      <c r="AV58" s="999"/>
      <c r="AW58" s="998"/>
      <c r="AX58" s="999"/>
      <c r="AY58" s="999"/>
      <c r="AZ58" s="999"/>
      <c r="BA58" s="999"/>
      <c r="BB58" s="999"/>
      <c r="BC58" s="999"/>
      <c r="BD58" s="998"/>
      <c r="BE58" s="999"/>
      <c r="BF58" s="999"/>
      <c r="BG58" s="999"/>
      <c r="BH58" s="999"/>
      <c r="BI58" s="999"/>
      <c r="BJ58" s="999"/>
      <c r="BK58" s="998"/>
      <c r="BL58" s="999"/>
      <c r="BM58" s="999"/>
      <c r="BN58" s="999"/>
      <c r="BO58" s="999"/>
      <c r="BP58" s="999"/>
      <c r="BQ58" s="999"/>
      <c r="BR58" s="998"/>
      <c r="BS58" s="999"/>
      <c r="BT58" s="999"/>
      <c r="BU58" s="999"/>
      <c r="BV58" s="999"/>
      <c r="BW58" s="999"/>
      <c r="BX58" s="999"/>
      <c r="BY58" s="998"/>
      <c r="BZ58" s="999"/>
      <c r="CA58" s="999"/>
      <c r="CB58" s="999"/>
      <c r="CC58" s="999"/>
      <c r="CD58" s="999"/>
      <c r="CE58" s="999"/>
      <c r="CF58" s="998"/>
      <c r="CG58" s="558"/>
      <c r="CH58" s="659"/>
      <c r="CI58" s="579"/>
      <c r="CJ58" s="583"/>
      <c r="CK58" s="583" t="str">
        <f t="shared" si="1"/>
        <v>Добавить группу потребителей</v>
      </c>
      <c r="CL58" s="583"/>
      <c r="CM58" s="583"/>
      <c r="CN58" s="583"/>
      <c r="CO58" s="579"/>
      <c r="CP58" s="579"/>
      <c r="CQ58" s="579"/>
      <c r="CR58" s="579"/>
      <c r="CS58" s="579"/>
      <c r="CT58" s="579"/>
      <c r="CU58" s="579"/>
    </row>
    <row r="59" spans="1:99" s="517" customFormat="1" ht="15" customHeight="1">
      <c r="A59" s="1217"/>
      <c r="B59" s="1217"/>
      <c r="C59" s="1217"/>
      <c r="D59" s="1217"/>
      <c r="E59" s="865"/>
      <c r="F59" s="861"/>
      <c r="G59" s="861"/>
      <c r="H59" s="861"/>
      <c r="I59" s="857"/>
      <c r="J59" s="854"/>
      <c r="K59" s="864"/>
      <c r="L59" s="532"/>
      <c r="M59" s="545" t="s">
        <v>12</v>
      </c>
      <c r="N59" s="558"/>
      <c r="O59" s="558"/>
      <c r="P59" s="558"/>
      <c r="Q59" s="558"/>
      <c r="R59" s="558"/>
      <c r="S59" s="558"/>
      <c r="T59" s="558"/>
      <c r="U59" s="557"/>
      <c r="V59" s="999"/>
      <c r="W59" s="999"/>
      <c r="X59" s="999"/>
      <c r="Y59" s="999"/>
      <c r="Z59" s="999"/>
      <c r="AA59" s="999"/>
      <c r="AB59" s="998"/>
      <c r="AC59" s="999"/>
      <c r="AD59" s="999"/>
      <c r="AE59" s="999"/>
      <c r="AF59" s="999"/>
      <c r="AG59" s="999"/>
      <c r="AH59" s="999"/>
      <c r="AI59" s="998"/>
      <c r="AJ59" s="999"/>
      <c r="AK59" s="999"/>
      <c r="AL59" s="999"/>
      <c r="AM59" s="999"/>
      <c r="AN59" s="999"/>
      <c r="AO59" s="999"/>
      <c r="AP59" s="998"/>
      <c r="AQ59" s="999"/>
      <c r="AR59" s="999"/>
      <c r="AS59" s="999"/>
      <c r="AT59" s="999"/>
      <c r="AU59" s="999"/>
      <c r="AV59" s="999"/>
      <c r="AW59" s="998"/>
      <c r="AX59" s="999"/>
      <c r="AY59" s="999"/>
      <c r="AZ59" s="999"/>
      <c r="BA59" s="999"/>
      <c r="BB59" s="999"/>
      <c r="BC59" s="999"/>
      <c r="BD59" s="998"/>
      <c r="BE59" s="999"/>
      <c r="BF59" s="999"/>
      <c r="BG59" s="999"/>
      <c r="BH59" s="999"/>
      <c r="BI59" s="999"/>
      <c r="BJ59" s="999"/>
      <c r="BK59" s="998"/>
      <c r="BL59" s="999"/>
      <c r="BM59" s="999"/>
      <c r="BN59" s="999"/>
      <c r="BO59" s="999"/>
      <c r="BP59" s="999"/>
      <c r="BQ59" s="999"/>
      <c r="BR59" s="998"/>
      <c r="BS59" s="999"/>
      <c r="BT59" s="999"/>
      <c r="BU59" s="999"/>
      <c r="BV59" s="999"/>
      <c r="BW59" s="999"/>
      <c r="BX59" s="999"/>
      <c r="BY59" s="998"/>
      <c r="BZ59" s="999"/>
      <c r="CA59" s="999"/>
      <c r="CB59" s="999"/>
      <c r="CC59" s="999"/>
      <c r="CD59" s="999"/>
      <c r="CE59" s="999"/>
      <c r="CF59" s="998"/>
      <c r="CG59" s="558"/>
      <c r="CH59" s="659"/>
      <c r="CI59" s="579"/>
      <c r="CJ59" s="583"/>
      <c r="CK59" s="583" t="str">
        <f t="shared" si="1"/>
        <v>Добавить схему подключения</v>
      </c>
      <c r="CL59" s="583"/>
      <c r="CM59" s="583"/>
      <c r="CN59" s="583"/>
      <c r="CO59" s="579"/>
      <c r="CP59" s="579"/>
      <c r="CQ59" s="579"/>
      <c r="CR59" s="579"/>
      <c r="CS59" s="579"/>
      <c r="CT59" s="579"/>
      <c r="CU59" s="579"/>
    </row>
    <row r="60" spans="1:99" s="517" customFormat="1" ht="15" customHeight="1">
      <c r="A60" s="1217"/>
      <c r="B60" s="1217"/>
      <c r="C60" s="1217"/>
      <c r="D60" s="865"/>
      <c r="E60" s="865"/>
      <c r="F60" s="861"/>
      <c r="G60" s="861"/>
      <c r="H60" s="861"/>
      <c r="I60" s="857"/>
      <c r="J60" s="854"/>
      <c r="K60" s="864"/>
      <c r="L60" s="532"/>
      <c r="M60" s="544" t="s">
        <v>17</v>
      </c>
      <c r="N60" s="558"/>
      <c r="O60" s="558"/>
      <c r="P60" s="558"/>
      <c r="Q60" s="558"/>
      <c r="R60" s="558"/>
      <c r="S60" s="558"/>
      <c r="T60" s="558"/>
      <c r="U60" s="557"/>
      <c r="V60" s="999"/>
      <c r="W60" s="999"/>
      <c r="X60" s="999"/>
      <c r="Y60" s="999"/>
      <c r="Z60" s="999"/>
      <c r="AA60" s="999"/>
      <c r="AB60" s="998"/>
      <c r="AC60" s="999"/>
      <c r="AD60" s="999"/>
      <c r="AE60" s="999"/>
      <c r="AF60" s="999"/>
      <c r="AG60" s="999"/>
      <c r="AH60" s="999"/>
      <c r="AI60" s="998"/>
      <c r="AJ60" s="999"/>
      <c r="AK60" s="999"/>
      <c r="AL60" s="999"/>
      <c r="AM60" s="999"/>
      <c r="AN60" s="999"/>
      <c r="AO60" s="999"/>
      <c r="AP60" s="998"/>
      <c r="AQ60" s="999"/>
      <c r="AR60" s="999"/>
      <c r="AS60" s="999"/>
      <c r="AT60" s="999"/>
      <c r="AU60" s="999"/>
      <c r="AV60" s="999"/>
      <c r="AW60" s="998"/>
      <c r="AX60" s="999"/>
      <c r="AY60" s="999"/>
      <c r="AZ60" s="999"/>
      <c r="BA60" s="999"/>
      <c r="BB60" s="999"/>
      <c r="BC60" s="999"/>
      <c r="BD60" s="998"/>
      <c r="BE60" s="999"/>
      <c r="BF60" s="999"/>
      <c r="BG60" s="999"/>
      <c r="BH60" s="999"/>
      <c r="BI60" s="999"/>
      <c r="BJ60" s="999"/>
      <c r="BK60" s="998"/>
      <c r="BL60" s="999"/>
      <c r="BM60" s="999"/>
      <c r="BN60" s="999"/>
      <c r="BO60" s="999"/>
      <c r="BP60" s="999"/>
      <c r="BQ60" s="999"/>
      <c r="BR60" s="998"/>
      <c r="BS60" s="999"/>
      <c r="BT60" s="999"/>
      <c r="BU60" s="999"/>
      <c r="BV60" s="999"/>
      <c r="BW60" s="999"/>
      <c r="BX60" s="999"/>
      <c r="BY60" s="998"/>
      <c r="BZ60" s="999"/>
      <c r="CA60" s="999"/>
      <c r="CB60" s="999"/>
      <c r="CC60" s="999"/>
      <c r="CD60" s="999"/>
      <c r="CE60" s="999"/>
      <c r="CF60" s="998"/>
      <c r="CG60" s="558"/>
      <c r="CH60" s="659"/>
      <c r="CI60" s="579"/>
      <c r="CJ60" s="583"/>
      <c r="CK60" s="583" t="str">
        <f t="shared" si="1"/>
        <v>Добавить источник тепловой энергии</v>
      </c>
      <c r="CL60" s="583"/>
      <c r="CM60" s="583"/>
      <c r="CN60" s="583"/>
      <c r="CO60" s="579"/>
      <c r="CP60" s="579"/>
      <c r="CQ60" s="579"/>
      <c r="CR60" s="579"/>
      <c r="CS60" s="579"/>
      <c r="CT60" s="579"/>
      <c r="CU60" s="579"/>
    </row>
    <row r="61" spans="1:99" s="517" customFormat="1" ht="15" customHeight="1">
      <c r="A61" s="1217"/>
      <c r="B61" s="1217"/>
      <c r="C61" s="865"/>
      <c r="D61" s="865"/>
      <c r="E61" s="865"/>
      <c r="F61" s="865"/>
      <c r="G61" s="870"/>
      <c r="H61" s="857"/>
      <c r="I61" s="868"/>
      <c r="J61" s="854"/>
      <c r="K61" s="869"/>
      <c r="L61" s="532"/>
      <c r="M61" s="543" t="s">
        <v>18</v>
      </c>
      <c r="N61" s="558"/>
      <c r="O61" s="558"/>
      <c r="P61" s="558"/>
      <c r="Q61" s="558"/>
      <c r="R61" s="558"/>
      <c r="S61" s="558"/>
      <c r="T61" s="558"/>
      <c r="U61" s="557"/>
      <c r="V61" s="999"/>
      <c r="W61" s="999"/>
      <c r="X61" s="999"/>
      <c r="Y61" s="999"/>
      <c r="Z61" s="999"/>
      <c r="AA61" s="999"/>
      <c r="AB61" s="998"/>
      <c r="AC61" s="999"/>
      <c r="AD61" s="999"/>
      <c r="AE61" s="999"/>
      <c r="AF61" s="999"/>
      <c r="AG61" s="999"/>
      <c r="AH61" s="999"/>
      <c r="AI61" s="998"/>
      <c r="AJ61" s="999"/>
      <c r="AK61" s="999"/>
      <c r="AL61" s="999"/>
      <c r="AM61" s="999"/>
      <c r="AN61" s="999"/>
      <c r="AO61" s="999"/>
      <c r="AP61" s="998"/>
      <c r="AQ61" s="999"/>
      <c r="AR61" s="999"/>
      <c r="AS61" s="999"/>
      <c r="AT61" s="999"/>
      <c r="AU61" s="999"/>
      <c r="AV61" s="999"/>
      <c r="AW61" s="998"/>
      <c r="AX61" s="999"/>
      <c r="AY61" s="999"/>
      <c r="AZ61" s="999"/>
      <c r="BA61" s="999"/>
      <c r="BB61" s="999"/>
      <c r="BC61" s="999"/>
      <c r="BD61" s="998"/>
      <c r="BE61" s="999"/>
      <c r="BF61" s="999"/>
      <c r="BG61" s="999"/>
      <c r="BH61" s="999"/>
      <c r="BI61" s="999"/>
      <c r="BJ61" s="999"/>
      <c r="BK61" s="998"/>
      <c r="BL61" s="999"/>
      <c r="BM61" s="999"/>
      <c r="BN61" s="999"/>
      <c r="BO61" s="999"/>
      <c r="BP61" s="999"/>
      <c r="BQ61" s="999"/>
      <c r="BR61" s="998"/>
      <c r="BS61" s="999"/>
      <c r="BT61" s="999"/>
      <c r="BU61" s="999"/>
      <c r="BV61" s="999"/>
      <c r="BW61" s="999"/>
      <c r="BX61" s="999"/>
      <c r="BY61" s="998"/>
      <c r="BZ61" s="999"/>
      <c r="CA61" s="999"/>
      <c r="CB61" s="999"/>
      <c r="CC61" s="999"/>
      <c r="CD61" s="999"/>
      <c r="CE61" s="999"/>
      <c r="CF61" s="998"/>
      <c r="CG61" s="558"/>
      <c r="CH61" s="659"/>
      <c r="CI61" s="579"/>
      <c r="CJ61" s="583"/>
      <c r="CK61" s="583" t="str">
        <f t="shared" si="1"/>
        <v>Добавить наименование системы теплоснабжения</v>
      </c>
      <c r="CL61" s="583"/>
      <c r="CM61" s="583"/>
      <c r="CN61" s="583"/>
      <c r="CO61" s="579"/>
      <c r="CP61" s="579"/>
      <c r="CQ61" s="579"/>
      <c r="CR61" s="579"/>
      <c r="CS61" s="579"/>
      <c r="CT61" s="579"/>
      <c r="CU61" s="579"/>
    </row>
    <row r="62" spans="1:99" s="517" customFormat="1" ht="15" customHeight="1">
      <c r="A62" s="1217"/>
      <c r="B62" s="865"/>
      <c r="C62" s="865"/>
      <c r="D62" s="865"/>
      <c r="E62" s="865"/>
      <c r="F62" s="865"/>
      <c r="G62" s="870"/>
      <c r="H62" s="857"/>
      <c r="I62" s="857"/>
      <c r="J62" s="854"/>
      <c r="K62" s="864"/>
      <c r="L62" s="532"/>
      <c r="M62" s="552" t="s">
        <v>19</v>
      </c>
      <c r="N62" s="558"/>
      <c r="O62" s="558"/>
      <c r="P62" s="558"/>
      <c r="Q62" s="558"/>
      <c r="R62" s="558"/>
      <c r="S62" s="558"/>
      <c r="T62" s="558"/>
      <c r="U62" s="557"/>
      <c r="V62" s="999"/>
      <c r="W62" s="999"/>
      <c r="X62" s="999"/>
      <c r="Y62" s="999"/>
      <c r="Z62" s="999"/>
      <c r="AA62" s="999"/>
      <c r="AB62" s="998"/>
      <c r="AC62" s="999"/>
      <c r="AD62" s="999"/>
      <c r="AE62" s="999"/>
      <c r="AF62" s="999"/>
      <c r="AG62" s="999"/>
      <c r="AH62" s="999"/>
      <c r="AI62" s="998"/>
      <c r="AJ62" s="999"/>
      <c r="AK62" s="999"/>
      <c r="AL62" s="999"/>
      <c r="AM62" s="999"/>
      <c r="AN62" s="999"/>
      <c r="AO62" s="999"/>
      <c r="AP62" s="998"/>
      <c r="AQ62" s="999"/>
      <c r="AR62" s="999"/>
      <c r="AS62" s="999"/>
      <c r="AT62" s="999"/>
      <c r="AU62" s="999"/>
      <c r="AV62" s="999"/>
      <c r="AW62" s="998"/>
      <c r="AX62" s="999"/>
      <c r="AY62" s="999"/>
      <c r="AZ62" s="999"/>
      <c r="BA62" s="999"/>
      <c r="BB62" s="999"/>
      <c r="BC62" s="999"/>
      <c r="BD62" s="998"/>
      <c r="BE62" s="999"/>
      <c r="BF62" s="999"/>
      <c r="BG62" s="999"/>
      <c r="BH62" s="999"/>
      <c r="BI62" s="999"/>
      <c r="BJ62" s="999"/>
      <c r="BK62" s="998"/>
      <c r="BL62" s="999"/>
      <c r="BM62" s="999"/>
      <c r="BN62" s="999"/>
      <c r="BO62" s="999"/>
      <c r="BP62" s="999"/>
      <c r="BQ62" s="999"/>
      <c r="BR62" s="998"/>
      <c r="BS62" s="999"/>
      <c r="BT62" s="999"/>
      <c r="BU62" s="999"/>
      <c r="BV62" s="999"/>
      <c r="BW62" s="999"/>
      <c r="BX62" s="999"/>
      <c r="BY62" s="998"/>
      <c r="BZ62" s="999"/>
      <c r="CA62" s="999"/>
      <c r="CB62" s="999"/>
      <c r="CC62" s="999"/>
      <c r="CD62" s="999"/>
      <c r="CE62" s="999"/>
      <c r="CF62" s="998"/>
      <c r="CG62" s="558"/>
      <c r="CH62" s="659"/>
      <c r="CI62" s="579"/>
      <c r="CJ62" s="583"/>
      <c r="CK62" s="583" t="str">
        <f t="shared" si="1"/>
        <v>Добавить территорию действия тарифа</v>
      </c>
      <c r="CL62" s="583"/>
      <c r="CM62" s="583"/>
      <c r="CN62" s="583"/>
      <c r="CO62" s="579"/>
      <c r="CP62" s="579"/>
      <c r="CQ62" s="579"/>
      <c r="CR62" s="579"/>
      <c r="CS62" s="579"/>
      <c r="CT62" s="579"/>
      <c r="CU62" s="579"/>
    </row>
    <row r="63" spans="1:99" s="516" customFormat="1" ht="15" customHeight="1">
      <c r="A63" s="853"/>
      <c r="B63" s="853"/>
      <c r="C63" s="853"/>
      <c r="D63" s="853"/>
      <c r="E63" s="853"/>
      <c r="F63" s="853"/>
      <c r="G63" s="853"/>
      <c r="H63" s="853"/>
      <c r="I63" s="853"/>
      <c r="J63" s="853"/>
      <c r="K63" s="853"/>
      <c r="L63" s="487"/>
      <c r="M63" s="559" t="s">
        <v>308</v>
      </c>
      <c r="N63" s="558"/>
      <c r="O63" s="558"/>
      <c r="P63" s="558"/>
      <c r="Q63" s="558"/>
      <c r="R63" s="558"/>
      <c r="S63" s="558"/>
      <c r="T63" s="558"/>
      <c r="U63" s="557"/>
      <c r="V63" s="759"/>
      <c r="W63" s="759"/>
      <c r="X63" s="759"/>
      <c r="Y63" s="759"/>
      <c r="Z63" s="759"/>
      <c r="AA63" s="759"/>
      <c r="AB63" s="758"/>
      <c r="AC63" s="759"/>
      <c r="AD63" s="659"/>
      <c r="AE63" s="581"/>
      <c r="AF63" s="581"/>
      <c r="AG63" s="581"/>
      <c r="AH63" s="581"/>
    </row>
    <row r="64" spans="1:99" ht="18.75" customHeight="1">
      <c r="X64" s="202"/>
      <c r="Y64" s="202"/>
      <c r="Z64" s="202"/>
      <c r="AA64" s="202"/>
      <c r="AB64" s="202"/>
      <c r="AC64" s="202"/>
      <c r="AD64" s="202"/>
      <c r="AE64" s="202"/>
      <c r="AF64" s="202"/>
      <c r="AG64" s="202"/>
      <c r="AH64" s="202"/>
      <c r="AI64" s="202"/>
      <c r="AJ64" s="202"/>
    </row>
    <row r="65" spans="1:36" s="35" customFormat="1" ht="17.100000000000001" customHeight="1">
      <c r="A65" s="35" t="s">
        <v>13</v>
      </c>
      <c r="C65" s="35" t="s">
        <v>49</v>
      </c>
      <c r="V65" s="157"/>
      <c r="X65" s="215"/>
      <c r="Y65" s="215"/>
      <c r="Z65" s="215"/>
      <c r="AA65" s="215"/>
      <c r="AB65" s="215"/>
      <c r="AC65" s="215"/>
      <c r="AD65" s="215"/>
      <c r="AE65" s="215"/>
      <c r="AF65" s="215"/>
      <c r="AG65" s="215"/>
      <c r="AH65" s="215"/>
      <c r="AI65" s="215"/>
      <c r="AJ65" s="215"/>
    </row>
    <row r="66" spans="1:36" ht="17.100000000000001" customHeight="1">
      <c r="L66" s="122"/>
      <c r="M66" s="122"/>
      <c r="N66" s="122"/>
      <c r="O66" s="122"/>
      <c r="P66" s="122"/>
      <c r="Q66" s="122"/>
      <c r="R66" s="122"/>
      <c r="S66" s="122"/>
      <c r="T66" s="122"/>
      <c r="U66" s="122"/>
      <c r="V66" s="122"/>
      <c r="W66" s="122"/>
      <c r="X66" s="202"/>
      <c r="Y66" s="202"/>
      <c r="Z66" s="202"/>
      <c r="AA66" s="202"/>
      <c r="AB66" s="202"/>
      <c r="AC66" s="202"/>
      <c r="AD66" s="202"/>
      <c r="AE66" s="202"/>
      <c r="AF66" s="202"/>
      <c r="AG66" s="202"/>
      <c r="AH66" s="202"/>
      <c r="AI66" s="202"/>
      <c r="AJ66" s="202"/>
    </row>
    <row r="67" spans="1:36" s="517" customFormat="1" ht="22.5">
      <c r="A67" s="1217">
        <v>1</v>
      </c>
      <c r="B67" s="877"/>
      <c r="C67" s="877"/>
      <c r="D67" s="877"/>
      <c r="E67" s="878"/>
      <c r="F67" s="879"/>
      <c r="G67" s="879"/>
      <c r="H67" s="879"/>
      <c r="I67" s="880"/>
      <c r="J67" s="875"/>
      <c r="K67" s="882"/>
      <c r="L67" s="587">
        <f>mergeValue(A67)</f>
        <v>1</v>
      </c>
      <c r="M67" s="635" t="s">
        <v>20</v>
      </c>
      <c r="N67" s="640"/>
      <c r="O67" s="1253"/>
      <c r="P67" s="1254"/>
      <c r="Q67" s="1254"/>
      <c r="R67" s="1254"/>
      <c r="S67" s="1254"/>
      <c r="T67" s="1254"/>
      <c r="U67" s="1254"/>
      <c r="V67" s="1255"/>
      <c r="W67" s="624" t="s">
        <v>475</v>
      </c>
      <c r="X67" s="579"/>
      <c r="Y67" s="583"/>
      <c r="Z67" s="583" t="str">
        <f t="shared" ref="Z67:Z80" si="2">IF(M67="","",M67 )</f>
        <v>Наименование тарифа</v>
      </c>
      <c r="AA67" s="583"/>
      <c r="AB67" s="583"/>
      <c r="AC67" s="583"/>
      <c r="AD67" s="579"/>
      <c r="AE67" s="579"/>
      <c r="AF67" s="579"/>
      <c r="AG67" s="579"/>
      <c r="AH67" s="579"/>
      <c r="AI67" s="579"/>
      <c r="AJ67" s="579"/>
    </row>
    <row r="68" spans="1:36" s="517" customFormat="1" ht="22.5">
      <c r="A68" s="1217"/>
      <c r="B68" s="1217">
        <v>1</v>
      </c>
      <c r="C68" s="877"/>
      <c r="D68" s="877"/>
      <c r="E68" s="879"/>
      <c r="F68" s="879"/>
      <c r="G68" s="879"/>
      <c r="H68" s="879"/>
      <c r="I68" s="874"/>
      <c r="J68" s="873"/>
      <c r="K68" s="876"/>
      <c r="L68" s="587" t="str">
        <f>mergeValue(A68) &amp;"."&amp; mergeValue(B68)</f>
        <v>1.1</v>
      </c>
      <c r="M68" s="540" t="s">
        <v>16</v>
      </c>
      <c r="N68" s="640"/>
      <c r="O68" s="1253"/>
      <c r="P68" s="1254"/>
      <c r="Q68" s="1254"/>
      <c r="R68" s="1254"/>
      <c r="S68" s="1254"/>
      <c r="T68" s="1254"/>
      <c r="U68" s="1254"/>
      <c r="V68" s="1255"/>
      <c r="W68" s="624" t="s">
        <v>476</v>
      </c>
      <c r="X68" s="579"/>
      <c r="Y68" s="583"/>
      <c r="Z68" s="583" t="str">
        <f t="shared" si="2"/>
        <v>Территория действия тарифа</v>
      </c>
      <c r="AA68" s="583"/>
      <c r="AB68" s="583"/>
      <c r="AC68" s="583"/>
      <c r="AD68" s="579"/>
      <c r="AE68" s="579"/>
      <c r="AF68" s="579"/>
      <c r="AG68" s="579"/>
      <c r="AH68" s="579"/>
      <c r="AI68" s="579"/>
      <c r="AJ68" s="579"/>
    </row>
    <row r="69" spans="1:36" s="517" customFormat="1" ht="22.5">
      <c r="A69" s="1217"/>
      <c r="B69" s="1217"/>
      <c r="C69" s="1217">
        <v>1</v>
      </c>
      <c r="D69" s="877"/>
      <c r="E69" s="879"/>
      <c r="F69" s="879"/>
      <c r="G69" s="879"/>
      <c r="H69" s="879"/>
      <c r="I69" s="881"/>
      <c r="J69" s="873"/>
      <c r="K69" s="876"/>
      <c r="L69" s="587" t="str">
        <f>mergeValue(A69) &amp;"."&amp; mergeValue(B69)&amp;"."&amp; mergeValue(C69)</f>
        <v>1.1.1</v>
      </c>
      <c r="M69" s="541" t="s">
        <v>7</v>
      </c>
      <c r="N69" s="640"/>
      <c r="O69" s="1253"/>
      <c r="P69" s="1254"/>
      <c r="Q69" s="1254"/>
      <c r="R69" s="1254"/>
      <c r="S69" s="1254"/>
      <c r="T69" s="1254"/>
      <c r="U69" s="1254"/>
      <c r="V69" s="1255"/>
      <c r="W69" s="624" t="s">
        <v>632</v>
      </c>
      <c r="X69" s="579"/>
      <c r="Y69" s="583"/>
      <c r="Z69" s="583" t="str">
        <f t="shared" si="2"/>
        <v xml:space="preserve">Наименование системы теплоснабжения </v>
      </c>
      <c r="AA69" s="583"/>
      <c r="AB69" s="583"/>
      <c r="AC69" s="583"/>
      <c r="AD69" s="579"/>
      <c r="AE69" s="579"/>
      <c r="AF69" s="579"/>
      <c r="AG69" s="579"/>
      <c r="AH69" s="579"/>
      <c r="AI69" s="579"/>
      <c r="AJ69" s="579"/>
    </row>
    <row r="70" spans="1:36" s="517" customFormat="1" ht="22.5">
      <c r="A70" s="1217"/>
      <c r="B70" s="1217"/>
      <c r="C70" s="1217"/>
      <c r="D70" s="1217">
        <v>1</v>
      </c>
      <c r="E70" s="879"/>
      <c r="F70" s="879"/>
      <c r="G70" s="879"/>
      <c r="H70" s="879"/>
      <c r="I70" s="881"/>
      <c r="J70" s="873"/>
      <c r="K70" s="876"/>
      <c r="L70" s="587" t="str">
        <f>mergeValue(A70) &amp;"."&amp; mergeValue(B70)&amp;"."&amp; mergeValue(C70)&amp;"."&amp; mergeValue(D70)</f>
        <v>1.1.1.1</v>
      </c>
      <c r="M70" s="542" t="s">
        <v>22</v>
      </c>
      <c r="N70" s="640"/>
      <c r="O70" s="1253"/>
      <c r="P70" s="1254"/>
      <c r="Q70" s="1254"/>
      <c r="R70" s="1254"/>
      <c r="S70" s="1254"/>
      <c r="T70" s="1254"/>
      <c r="U70" s="1254"/>
      <c r="V70" s="1255"/>
      <c r="W70" s="624" t="s">
        <v>633</v>
      </c>
      <c r="X70" s="579"/>
      <c r="Y70" s="583"/>
      <c r="Z70" s="583" t="str">
        <f t="shared" si="2"/>
        <v xml:space="preserve">Источник тепловой энергии  </v>
      </c>
      <c r="AA70" s="583"/>
      <c r="AB70" s="583"/>
      <c r="AC70" s="583"/>
      <c r="AD70" s="579"/>
      <c r="AE70" s="579"/>
      <c r="AF70" s="579"/>
      <c r="AG70" s="579"/>
      <c r="AH70" s="579"/>
      <c r="AI70" s="579"/>
      <c r="AJ70" s="579"/>
    </row>
    <row r="71" spans="1:36" s="517" customFormat="1" ht="101.25">
      <c r="A71" s="1217"/>
      <c r="B71" s="1217"/>
      <c r="C71" s="1217"/>
      <c r="D71" s="1217"/>
      <c r="E71" s="1217">
        <v>1</v>
      </c>
      <c r="F71" s="879"/>
      <c r="G71" s="879"/>
      <c r="H71" s="877">
        <v>1</v>
      </c>
      <c r="I71" s="1217">
        <v>1</v>
      </c>
      <c r="J71" s="879"/>
      <c r="K71" s="884"/>
      <c r="L71" s="587" t="str">
        <f>mergeValue(A71) &amp;"."&amp; mergeValue(B71)&amp;"."&amp; mergeValue(C71)&amp;"."&amp; mergeValue(D71)&amp;"."&amp; mergeValue(E71)</f>
        <v>1.1.1.1.1</v>
      </c>
      <c r="M71" s="548" t="s">
        <v>9</v>
      </c>
      <c r="N71" s="640"/>
      <c r="O71" s="1220"/>
      <c r="P71" s="1221"/>
      <c r="Q71" s="1221"/>
      <c r="R71" s="1221"/>
      <c r="S71" s="1221"/>
      <c r="T71" s="1221"/>
      <c r="U71" s="1221"/>
      <c r="V71" s="1222"/>
      <c r="W71" s="624" t="s">
        <v>637</v>
      </c>
      <c r="X71" s="579"/>
      <c r="Y71" s="583"/>
      <c r="Z71" s="583" t="str">
        <f t="shared" si="2"/>
        <v>Схема подключения теплопотребляющей установки к коллектору источника тепловой энергии</v>
      </c>
      <c r="AA71" s="583"/>
      <c r="AB71" s="583"/>
      <c r="AC71" s="583"/>
      <c r="AD71" s="579"/>
      <c r="AE71" s="579"/>
      <c r="AF71" s="579"/>
      <c r="AG71" s="579"/>
      <c r="AH71" s="579"/>
      <c r="AI71" s="579"/>
      <c r="AJ71" s="579"/>
    </row>
    <row r="72" spans="1:36" s="517" customFormat="1" ht="90">
      <c r="A72" s="1217"/>
      <c r="B72" s="1217"/>
      <c r="C72" s="1217"/>
      <c r="D72" s="1217"/>
      <c r="E72" s="1217"/>
      <c r="F72" s="1217">
        <v>1</v>
      </c>
      <c r="G72" s="877"/>
      <c r="H72" s="877"/>
      <c r="I72" s="1217"/>
      <c r="J72" s="1217">
        <v>1</v>
      </c>
      <c r="K72" s="885"/>
      <c r="L72" s="587" t="str">
        <f>mergeValue(A72) &amp;"."&amp; mergeValue(B72)&amp;"."&amp; mergeValue(C72)&amp;"."&amp; mergeValue(D72)&amp;"."&amp; mergeValue(E72)&amp;"."&amp; mergeValue(F72)</f>
        <v>1.1.1.1.1.1</v>
      </c>
      <c r="M72" s="549" t="s">
        <v>10</v>
      </c>
      <c r="N72" s="640"/>
      <c r="O72" s="1220"/>
      <c r="P72" s="1221"/>
      <c r="Q72" s="1221"/>
      <c r="R72" s="1221"/>
      <c r="S72" s="1221"/>
      <c r="T72" s="1221"/>
      <c r="U72" s="1221"/>
      <c r="V72" s="1222"/>
      <c r="W72" s="624" t="s">
        <v>635</v>
      </c>
      <c r="X72" s="579"/>
      <c r="Y72" s="583"/>
      <c r="Z72" s="583" t="str">
        <f t="shared" si="2"/>
        <v>Группа потребителей</v>
      </c>
      <c r="AA72" s="583"/>
      <c r="AB72" s="583"/>
      <c r="AC72" s="583"/>
      <c r="AD72" s="579"/>
      <c r="AE72" s="579"/>
      <c r="AF72" s="579"/>
      <c r="AG72" s="579"/>
      <c r="AH72" s="579"/>
      <c r="AI72" s="579"/>
      <c r="AJ72" s="579"/>
    </row>
    <row r="73" spans="1:36" s="517" customFormat="1" ht="195.75" customHeight="1">
      <c r="A73" s="1217"/>
      <c r="B73" s="1217"/>
      <c r="C73" s="1217"/>
      <c r="D73" s="1217"/>
      <c r="E73" s="1217"/>
      <c r="F73" s="1217"/>
      <c r="G73" s="877">
        <v>1</v>
      </c>
      <c r="H73" s="877"/>
      <c r="I73" s="1217"/>
      <c r="J73" s="1217"/>
      <c r="K73" s="885">
        <v>1</v>
      </c>
      <c r="L73" s="587" t="str">
        <f>mergeValue(A73) &amp;"."&amp; mergeValue(B73)&amp;"."&amp; mergeValue(C73)&amp;"."&amp; mergeValue(D73)&amp;"."&amp; mergeValue(E73)&amp;"."&amp; mergeValue(F73)&amp;"."&amp; mergeValue(G73)</f>
        <v>1.1.1.1.1.1.1</v>
      </c>
      <c r="M73" s="1057"/>
      <c r="N73" s="640"/>
      <c r="O73" s="556"/>
      <c r="P73" s="556"/>
      <c r="Q73" s="1081"/>
      <c r="R73" s="1223"/>
      <c r="S73" s="1224" t="s">
        <v>83</v>
      </c>
      <c r="T73" s="1223"/>
      <c r="U73" s="1224" t="s">
        <v>83</v>
      </c>
      <c r="V73" s="556"/>
      <c r="W73" s="1216" t="s">
        <v>654</v>
      </c>
      <c r="X73" s="579" t="str">
        <f>strCheckDate(O74:V74)</f>
        <v/>
      </c>
      <c r="Y73" s="583"/>
      <c r="Z73" s="583" t="str">
        <f t="shared" si="2"/>
        <v/>
      </c>
      <c r="AA73" s="583"/>
      <c r="AB73" s="583"/>
      <c r="AC73" s="583"/>
      <c r="AD73" s="579"/>
      <c r="AE73" s="579"/>
      <c r="AF73" s="579"/>
      <c r="AG73" s="579"/>
      <c r="AH73" s="579"/>
      <c r="AI73" s="579"/>
      <c r="AJ73" s="579"/>
    </row>
    <row r="74" spans="1:36" s="517" customFormat="1" ht="14.25" hidden="1" customHeight="1">
      <c r="A74" s="1217"/>
      <c r="B74" s="1217"/>
      <c r="C74" s="1217"/>
      <c r="D74" s="1217"/>
      <c r="E74" s="1217"/>
      <c r="F74" s="1217"/>
      <c r="G74" s="877"/>
      <c r="H74" s="877"/>
      <c r="I74" s="1217"/>
      <c r="J74" s="1217"/>
      <c r="K74" s="885"/>
      <c r="L74" s="594"/>
      <c r="M74" s="640"/>
      <c r="N74" s="640"/>
      <c r="O74" s="556"/>
      <c r="P74" s="556"/>
      <c r="Q74" s="578" t="str">
        <f>R73 &amp; "-" &amp; T73</f>
        <v>-</v>
      </c>
      <c r="R74" s="1223"/>
      <c r="S74" s="1224"/>
      <c r="T74" s="1223"/>
      <c r="U74" s="1224"/>
      <c r="V74" s="556"/>
      <c r="W74" s="1216"/>
      <c r="X74" s="579"/>
      <c r="Y74" s="583"/>
      <c r="Z74" s="583" t="str">
        <f t="shared" si="2"/>
        <v/>
      </c>
      <c r="AA74" s="583"/>
      <c r="AB74" s="583"/>
      <c r="AC74" s="583"/>
      <c r="AD74" s="579"/>
      <c r="AE74" s="579"/>
      <c r="AF74" s="579"/>
      <c r="AG74" s="579"/>
      <c r="AH74" s="579"/>
      <c r="AI74" s="579"/>
      <c r="AJ74" s="579"/>
    </row>
    <row r="75" spans="1:36" s="517" customFormat="1" ht="15" customHeight="1">
      <c r="A75" s="1217"/>
      <c r="B75" s="1217"/>
      <c r="C75" s="1217"/>
      <c r="D75" s="1217"/>
      <c r="E75" s="1217"/>
      <c r="F75" s="1217"/>
      <c r="G75" s="879"/>
      <c r="H75" s="877"/>
      <c r="I75" s="1217"/>
      <c r="J75" s="1217"/>
      <c r="K75" s="884"/>
      <c r="L75" s="532"/>
      <c r="M75" s="551" t="s">
        <v>25</v>
      </c>
      <c r="N75" s="558"/>
      <c r="O75" s="558"/>
      <c r="P75" s="558"/>
      <c r="Q75" s="558"/>
      <c r="R75" s="558"/>
      <c r="S75" s="558"/>
      <c r="T75" s="558"/>
      <c r="U75" s="558"/>
      <c r="V75" s="554"/>
      <c r="W75" s="1216"/>
      <c r="X75" s="579"/>
      <c r="Y75" s="583"/>
      <c r="Z75" s="583" t="str">
        <f t="shared" si="2"/>
        <v>Добавить вид теплоносителя (параметры теплоносителя)</v>
      </c>
      <c r="AA75" s="583"/>
      <c r="AB75" s="583"/>
      <c r="AC75" s="583"/>
      <c r="AD75" s="579"/>
      <c r="AE75" s="579"/>
      <c r="AF75" s="579"/>
      <c r="AG75" s="579"/>
      <c r="AH75" s="579"/>
      <c r="AI75" s="579"/>
      <c r="AJ75" s="579"/>
    </row>
    <row r="76" spans="1:36" s="517" customFormat="1" ht="15" customHeight="1">
      <c r="A76" s="1217"/>
      <c r="B76" s="1217"/>
      <c r="C76" s="1217"/>
      <c r="D76" s="1217"/>
      <c r="E76" s="1217"/>
      <c r="F76" s="879"/>
      <c r="G76" s="879"/>
      <c r="H76" s="877"/>
      <c r="I76" s="1217"/>
      <c r="J76" s="879"/>
      <c r="K76" s="884"/>
      <c r="L76" s="532"/>
      <c r="M76" s="550" t="s">
        <v>11</v>
      </c>
      <c r="N76" s="558"/>
      <c r="O76" s="558"/>
      <c r="P76" s="558"/>
      <c r="Q76" s="558"/>
      <c r="R76" s="558"/>
      <c r="S76" s="558"/>
      <c r="T76" s="558"/>
      <c r="U76" s="557"/>
      <c r="V76" s="558"/>
      <c r="W76" s="659"/>
      <c r="X76" s="579"/>
      <c r="Y76" s="583"/>
      <c r="Z76" s="583" t="str">
        <f t="shared" si="2"/>
        <v>Добавить группу потребителей</v>
      </c>
      <c r="AA76" s="583"/>
      <c r="AB76" s="583"/>
      <c r="AC76" s="583"/>
      <c r="AD76" s="579"/>
      <c r="AE76" s="579"/>
      <c r="AF76" s="579"/>
      <c r="AG76" s="579"/>
      <c r="AH76" s="579"/>
      <c r="AI76" s="579"/>
      <c r="AJ76" s="579"/>
    </row>
    <row r="77" spans="1:36" s="517" customFormat="1" ht="15" customHeight="1">
      <c r="A77" s="1217"/>
      <c r="B77" s="1217"/>
      <c r="C77" s="1217"/>
      <c r="D77" s="1217"/>
      <c r="E77" s="883"/>
      <c r="F77" s="879"/>
      <c r="G77" s="879"/>
      <c r="H77" s="879"/>
      <c r="I77" s="875"/>
      <c r="J77" s="872"/>
      <c r="K77" s="882"/>
      <c r="L77" s="532"/>
      <c r="M77" s="545" t="s">
        <v>12</v>
      </c>
      <c r="N77" s="558"/>
      <c r="O77" s="558"/>
      <c r="P77" s="558"/>
      <c r="Q77" s="558"/>
      <c r="R77" s="558"/>
      <c r="S77" s="558"/>
      <c r="T77" s="558"/>
      <c r="U77" s="557"/>
      <c r="V77" s="558"/>
      <c r="W77" s="659"/>
      <c r="X77" s="579"/>
      <c r="Y77" s="583"/>
      <c r="Z77" s="583" t="str">
        <f t="shared" si="2"/>
        <v>Добавить схему подключения</v>
      </c>
      <c r="AA77" s="583"/>
      <c r="AB77" s="583"/>
      <c r="AC77" s="583"/>
      <c r="AD77" s="579"/>
      <c r="AE77" s="579"/>
      <c r="AF77" s="579"/>
      <c r="AG77" s="579"/>
      <c r="AH77" s="579"/>
      <c r="AI77" s="579"/>
      <c r="AJ77" s="579"/>
    </row>
    <row r="78" spans="1:36" s="517" customFormat="1" ht="15" customHeight="1">
      <c r="A78" s="1217"/>
      <c r="B78" s="1217"/>
      <c r="C78" s="1217"/>
      <c r="D78" s="883"/>
      <c r="E78" s="883"/>
      <c r="F78" s="879"/>
      <c r="G78" s="879"/>
      <c r="H78" s="879"/>
      <c r="I78" s="875"/>
      <c r="J78" s="872"/>
      <c r="K78" s="882"/>
      <c r="L78" s="532"/>
      <c r="M78" s="544" t="s">
        <v>17</v>
      </c>
      <c r="N78" s="558"/>
      <c r="O78" s="558"/>
      <c r="P78" s="558"/>
      <c r="Q78" s="558"/>
      <c r="R78" s="558"/>
      <c r="S78" s="558"/>
      <c r="T78" s="558"/>
      <c r="U78" s="557"/>
      <c r="V78" s="558"/>
      <c r="W78" s="659"/>
      <c r="X78" s="579"/>
      <c r="Y78" s="583"/>
      <c r="Z78" s="583" t="str">
        <f t="shared" si="2"/>
        <v>Добавить источник тепловой энергии</v>
      </c>
      <c r="AA78" s="583"/>
      <c r="AB78" s="583"/>
      <c r="AC78" s="583"/>
      <c r="AD78" s="579"/>
      <c r="AE78" s="579"/>
      <c r="AF78" s="579"/>
      <c r="AG78" s="579"/>
      <c r="AH78" s="579"/>
      <c r="AI78" s="579"/>
      <c r="AJ78" s="579"/>
    </row>
    <row r="79" spans="1:36" s="517" customFormat="1" ht="15" customHeight="1">
      <c r="A79" s="1217"/>
      <c r="B79" s="1217"/>
      <c r="C79" s="883"/>
      <c r="D79" s="883"/>
      <c r="E79" s="883"/>
      <c r="F79" s="883"/>
      <c r="G79" s="888"/>
      <c r="H79" s="875"/>
      <c r="I79" s="886"/>
      <c r="J79" s="872"/>
      <c r="K79" s="887"/>
      <c r="L79" s="532"/>
      <c r="M79" s="543" t="s">
        <v>18</v>
      </c>
      <c r="N79" s="558"/>
      <c r="O79" s="558"/>
      <c r="P79" s="558"/>
      <c r="Q79" s="558"/>
      <c r="R79" s="558"/>
      <c r="S79" s="558"/>
      <c r="T79" s="558"/>
      <c r="U79" s="557"/>
      <c r="V79" s="558"/>
      <c r="W79" s="659"/>
      <c r="X79" s="579"/>
      <c r="Y79" s="583"/>
      <c r="Z79" s="583" t="str">
        <f t="shared" si="2"/>
        <v>Добавить наименование системы теплоснабжения</v>
      </c>
      <c r="AA79" s="583"/>
      <c r="AB79" s="583"/>
      <c r="AC79" s="583"/>
      <c r="AD79" s="579"/>
      <c r="AE79" s="579"/>
      <c r="AF79" s="579"/>
      <c r="AG79" s="579"/>
      <c r="AH79" s="579"/>
      <c r="AI79" s="579"/>
      <c r="AJ79" s="579"/>
    </row>
    <row r="80" spans="1:36" s="517" customFormat="1" ht="15" customHeight="1">
      <c r="A80" s="1217"/>
      <c r="B80" s="883"/>
      <c r="C80" s="883"/>
      <c r="D80" s="883"/>
      <c r="E80" s="883"/>
      <c r="F80" s="883"/>
      <c r="G80" s="888"/>
      <c r="H80" s="875"/>
      <c r="I80" s="875"/>
      <c r="J80" s="872"/>
      <c r="K80" s="882"/>
      <c r="L80" s="532"/>
      <c r="M80" s="552" t="s">
        <v>19</v>
      </c>
      <c r="N80" s="558"/>
      <c r="O80" s="558"/>
      <c r="P80" s="558"/>
      <c r="Q80" s="558"/>
      <c r="R80" s="558"/>
      <c r="S80" s="558"/>
      <c r="T80" s="558"/>
      <c r="U80" s="557"/>
      <c r="V80" s="558"/>
      <c r="W80" s="659"/>
      <c r="X80" s="579"/>
      <c r="Y80" s="583"/>
      <c r="Z80" s="583" t="str">
        <f t="shared" si="2"/>
        <v>Добавить территорию действия тарифа</v>
      </c>
      <c r="AA80" s="583"/>
      <c r="AB80" s="583"/>
      <c r="AC80" s="583"/>
      <c r="AD80" s="579"/>
      <c r="AE80" s="579"/>
      <c r="AF80" s="579"/>
      <c r="AG80" s="579"/>
      <c r="AH80" s="579"/>
      <c r="AI80" s="579"/>
      <c r="AJ80" s="579"/>
    </row>
    <row r="81" spans="1:99" s="516" customFormat="1" ht="15" customHeight="1">
      <c r="A81" s="871"/>
      <c r="B81" s="871"/>
      <c r="C81" s="871"/>
      <c r="D81" s="871"/>
      <c r="E81" s="871"/>
      <c r="F81" s="871"/>
      <c r="G81" s="871"/>
      <c r="H81" s="871"/>
      <c r="I81" s="871"/>
      <c r="J81" s="871"/>
      <c r="K81" s="871"/>
      <c r="L81" s="487"/>
      <c r="M81" s="559" t="s">
        <v>308</v>
      </c>
      <c r="N81" s="558"/>
      <c r="O81" s="558"/>
      <c r="P81" s="558"/>
      <c r="Q81" s="558"/>
      <c r="R81" s="558"/>
      <c r="S81" s="558"/>
      <c r="T81" s="558"/>
      <c r="U81" s="557"/>
      <c r="V81" s="759"/>
      <c r="W81" s="759"/>
      <c r="X81" s="759"/>
      <c r="Y81" s="759"/>
      <c r="Z81" s="759"/>
      <c r="AA81" s="759"/>
      <c r="AB81" s="758"/>
      <c r="AC81" s="759"/>
      <c r="AD81" s="659"/>
      <c r="AE81" s="581"/>
      <c r="AF81" s="581"/>
      <c r="AG81" s="581"/>
      <c r="AH81" s="581"/>
    </row>
    <row r="82" spans="1:99" ht="18.75" customHeight="1">
      <c r="X82" s="202"/>
      <c r="Y82" s="202"/>
      <c r="Z82" s="202"/>
      <c r="AA82" s="202"/>
      <c r="AB82" s="202"/>
      <c r="AC82" s="202"/>
      <c r="AD82" s="202"/>
      <c r="AE82" s="202"/>
      <c r="AF82" s="202"/>
      <c r="AG82" s="202"/>
      <c r="AH82" s="202"/>
      <c r="AI82" s="202"/>
      <c r="AJ82" s="202"/>
    </row>
    <row r="83" spans="1:99" s="35" customFormat="1" ht="17.100000000000001" customHeight="1">
      <c r="A83" s="35" t="s">
        <v>13</v>
      </c>
      <c r="C83" s="35" t="s">
        <v>50</v>
      </c>
      <c r="V83" s="157"/>
      <c r="X83" s="215"/>
      <c r="Y83" s="215"/>
      <c r="Z83" s="215"/>
      <c r="AA83" s="215"/>
      <c r="AB83" s="215"/>
      <c r="AC83" s="215"/>
      <c r="AD83" s="215"/>
      <c r="AE83" s="215"/>
      <c r="AF83" s="215"/>
      <c r="AG83" s="215"/>
      <c r="AH83" s="215"/>
      <c r="AI83" s="215"/>
      <c r="AJ83" s="215"/>
    </row>
    <row r="84" spans="1:99" ht="17.100000000000001" customHeight="1">
      <c r="L84" s="122"/>
      <c r="M84" s="122"/>
      <c r="N84" s="122"/>
      <c r="O84" s="122"/>
      <c r="P84" s="122"/>
      <c r="Q84" s="122"/>
      <c r="R84" s="122"/>
      <c r="S84" s="122"/>
      <c r="T84" s="122"/>
      <c r="U84" s="122"/>
      <c r="V84" s="122"/>
      <c r="W84" s="122"/>
      <c r="X84" s="202"/>
      <c r="Y84" s="202"/>
      <c r="Z84" s="202"/>
      <c r="AA84" s="202"/>
      <c r="AB84" s="202"/>
      <c r="AC84" s="202"/>
      <c r="AD84" s="202"/>
      <c r="AE84" s="202"/>
      <c r="AF84" s="202"/>
      <c r="AG84" s="202"/>
      <c r="AH84" s="202"/>
      <c r="AI84" s="202"/>
      <c r="AJ84" s="202"/>
    </row>
    <row r="85" spans="1:99" s="517" customFormat="1" ht="22.5">
      <c r="A85" s="1217">
        <v>1</v>
      </c>
      <c r="B85" s="913"/>
      <c r="C85" s="913"/>
      <c r="D85" s="913"/>
      <c r="E85" s="914"/>
      <c r="F85" s="915"/>
      <c r="G85" s="913"/>
      <c r="H85" s="913"/>
      <c r="I85" s="916"/>
      <c r="J85" s="911"/>
      <c r="K85" s="920">
        <v>1</v>
      </c>
      <c r="L85" s="587">
        <f>mergeValue(A85)</f>
        <v>1</v>
      </c>
      <c r="M85" s="635" t="s">
        <v>20</v>
      </c>
      <c r="N85" s="574"/>
      <c r="O85" s="1309"/>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c r="AP85" s="1310"/>
      <c r="AQ85" s="1310"/>
      <c r="AR85" s="1310"/>
      <c r="AS85" s="1310"/>
      <c r="AT85" s="1310"/>
      <c r="AU85" s="1310"/>
      <c r="AV85" s="1310"/>
      <c r="AW85" s="1310"/>
      <c r="AX85" s="1310"/>
      <c r="AY85" s="1310"/>
      <c r="AZ85" s="1310"/>
      <c r="BA85" s="1310"/>
      <c r="BB85" s="1310"/>
      <c r="BC85" s="1310"/>
      <c r="BD85" s="1310"/>
      <c r="BE85" s="1310"/>
      <c r="BF85" s="1310"/>
      <c r="BG85" s="1310"/>
      <c r="BH85" s="1310"/>
      <c r="BI85" s="1310"/>
      <c r="BJ85" s="1310"/>
      <c r="BK85" s="1310"/>
      <c r="BL85" s="1310"/>
      <c r="BM85" s="1310"/>
      <c r="BN85" s="1310"/>
      <c r="BO85" s="1310"/>
      <c r="BP85" s="1310"/>
      <c r="BQ85" s="1310"/>
      <c r="BR85" s="1310"/>
      <c r="BS85" s="1310"/>
      <c r="BT85" s="1310"/>
      <c r="BU85" s="1310"/>
      <c r="BV85" s="1310"/>
      <c r="BW85" s="1310"/>
      <c r="BX85" s="1310"/>
      <c r="BY85" s="1310"/>
      <c r="BZ85" s="1310"/>
      <c r="CA85" s="1310"/>
      <c r="CB85" s="1310"/>
      <c r="CC85" s="1310"/>
      <c r="CD85" s="1310"/>
      <c r="CE85" s="1310"/>
      <c r="CF85" s="1310"/>
      <c r="CG85" s="1311"/>
      <c r="CH85" s="624" t="s">
        <v>657</v>
      </c>
      <c r="CI85" s="579"/>
      <c r="CJ85" s="579"/>
      <c r="CK85" s="579"/>
      <c r="CL85" s="579"/>
      <c r="CM85" s="579"/>
      <c r="CN85" s="579"/>
      <c r="CO85" s="579"/>
      <c r="CP85" s="579"/>
      <c r="CQ85" s="579"/>
      <c r="CR85" s="579"/>
      <c r="CS85" s="579"/>
      <c r="CT85" s="579"/>
    </row>
    <row r="86" spans="1:99" s="517" customFormat="1" ht="22.5">
      <c r="A86" s="1217"/>
      <c r="B86" s="1217">
        <v>1</v>
      </c>
      <c r="C86" s="913"/>
      <c r="D86" s="913"/>
      <c r="E86" s="915"/>
      <c r="F86" s="915"/>
      <c r="G86" s="913"/>
      <c r="H86" s="913"/>
      <c r="I86" s="910"/>
      <c r="J86" s="909"/>
      <c r="K86" s="920">
        <v>1</v>
      </c>
      <c r="L86" s="587" t="str">
        <f>mergeValue(A86) &amp;"."&amp; mergeValue(B86)</f>
        <v>1.1</v>
      </c>
      <c r="M86" s="540" t="s">
        <v>16</v>
      </c>
      <c r="N86" s="574"/>
      <c r="O86" s="1309"/>
      <c r="P86" s="1310"/>
      <c r="Q86" s="1310"/>
      <c r="R86" s="1310"/>
      <c r="S86" s="1310"/>
      <c r="T86" s="1310"/>
      <c r="U86" s="1310"/>
      <c r="V86" s="1310"/>
      <c r="W86" s="1310"/>
      <c r="X86" s="1310"/>
      <c r="Y86" s="1310"/>
      <c r="Z86" s="1310"/>
      <c r="AA86" s="1310"/>
      <c r="AB86" s="1310"/>
      <c r="AC86" s="1310"/>
      <c r="AD86" s="1310"/>
      <c r="AE86" s="1310"/>
      <c r="AF86" s="1310"/>
      <c r="AG86" s="1310"/>
      <c r="AH86" s="1310"/>
      <c r="AI86" s="1310"/>
      <c r="AJ86" s="1310"/>
      <c r="AK86" s="1310"/>
      <c r="AL86" s="1310"/>
      <c r="AM86" s="1310"/>
      <c r="AN86" s="1310"/>
      <c r="AO86" s="1310"/>
      <c r="AP86" s="1310"/>
      <c r="AQ86" s="1310"/>
      <c r="AR86" s="1310"/>
      <c r="AS86" s="1310"/>
      <c r="AT86" s="1310"/>
      <c r="AU86" s="1310"/>
      <c r="AV86" s="1310"/>
      <c r="AW86" s="1310"/>
      <c r="AX86" s="1310"/>
      <c r="AY86" s="1310"/>
      <c r="AZ86" s="1310"/>
      <c r="BA86" s="1310"/>
      <c r="BB86" s="1310"/>
      <c r="BC86" s="1310"/>
      <c r="BD86" s="1310"/>
      <c r="BE86" s="1310"/>
      <c r="BF86" s="1310"/>
      <c r="BG86" s="1310"/>
      <c r="BH86" s="1310"/>
      <c r="BI86" s="1310"/>
      <c r="BJ86" s="1310"/>
      <c r="BK86" s="1310"/>
      <c r="BL86" s="1310"/>
      <c r="BM86" s="1310"/>
      <c r="BN86" s="1310"/>
      <c r="BO86" s="1310"/>
      <c r="BP86" s="1310"/>
      <c r="BQ86" s="1310"/>
      <c r="BR86" s="1310"/>
      <c r="BS86" s="1310"/>
      <c r="BT86" s="1310"/>
      <c r="BU86" s="1310"/>
      <c r="BV86" s="1310"/>
      <c r="BW86" s="1310"/>
      <c r="BX86" s="1310"/>
      <c r="BY86" s="1310"/>
      <c r="BZ86" s="1310"/>
      <c r="CA86" s="1310"/>
      <c r="CB86" s="1310"/>
      <c r="CC86" s="1310"/>
      <c r="CD86" s="1310"/>
      <c r="CE86" s="1310"/>
      <c r="CF86" s="1310"/>
      <c r="CG86" s="1311"/>
      <c r="CH86" s="624" t="s">
        <v>476</v>
      </c>
      <c r="CI86" s="579"/>
      <c r="CJ86" s="579"/>
      <c r="CK86" s="579"/>
      <c r="CL86" s="579"/>
      <c r="CM86" s="579"/>
      <c r="CN86" s="579"/>
      <c r="CO86" s="579"/>
      <c r="CP86" s="579"/>
      <c r="CQ86" s="579"/>
      <c r="CR86" s="579"/>
      <c r="CS86" s="579"/>
      <c r="CT86" s="579"/>
    </row>
    <row r="87" spans="1:99" s="517" customFormat="1" ht="22.5">
      <c r="A87" s="1217"/>
      <c r="B87" s="1217"/>
      <c r="C87" s="1217">
        <v>1</v>
      </c>
      <c r="D87" s="913"/>
      <c r="E87" s="915"/>
      <c r="F87" s="915"/>
      <c r="G87" s="913"/>
      <c r="H87" s="913"/>
      <c r="I87" s="917"/>
      <c r="J87" s="909"/>
      <c r="K87" s="920">
        <v>1</v>
      </c>
      <c r="L87" s="587" t="str">
        <f>mergeValue(A87) &amp;"."&amp; mergeValue(B87)&amp;"."&amp; mergeValue(C87)</f>
        <v>1.1.1</v>
      </c>
      <c r="M87" s="541" t="s">
        <v>7</v>
      </c>
      <c r="N87" s="574"/>
      <c r="O87" s="1309"/>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c r="AP87" s="1310"/>
      <c r="AQ87" s="1310"/>
      <c r="AR87" s="1310"/>
      <c r="AS87" s="1310"/>
      <c r="AT87" s="1310"/>
      <c r="AU87" s="1310"/>
      <c r="AV87" s="1310"/>
      <c r="AW87" s="1310"/>
      <c r="AX87" s="1310"/>
      <c r="AY87" s="1310"/>
      <c r="AZ87" s="1310"/>
      <c r="BA87" s="1310"/>
      <c r="BB87" s="1310"/>
      <c r="BC87" s="1310"/>
      <c r="BD87" s="1310"/>
      <c r="BE87" s="1310"/>
      <c r="BF87" s="1310"/>
      <c r="BG87" s="1310"/>
      <c r="BH87" s="1310"/>
      <c r="BI87" s="1310"/>
      <c r="BJ87" s="1310"/>
      <c r="BK87" s="1310"/>
      <c r="BL87" s="1310"/>
      <c r="BM87" s="1310"/>
      <c r="BN87" s="1310"/>
      <c r="BO87" s="1310"/>
      <c r="BP87" s="1310"/>
      <c r="BQ87" s="1310"/>
      <c r="BR87" s="1310"/>
      <c r="BS87" s="1310"/>
      <c r="BT87" s="1310"/>
      <c r="BU87" s="1310"/>
      <c r="BV87" s="1310"/>
      <c r="BW87" s="1310"/>
      <c r="BX87" s="1310"/>
      <c r="BY87" s="1310"/>
      <c r="BZ87" s="1310"/>
      <c r="CA87" s="1310"/>
      <c r="CB87" s="1310"/>
      <c r="CC87" s="1310"/>
      <c r="CD87" s="1310"/>
      <c r="CE87" s="1310"/>
      <c r="CF87" s="1310"/>
      <c r="CG87" s="1311"/>
      <c r="CH87" s="624" t="s">
        <v>632</v>
      </c>
      <c r="CI87" s="579"/>
      <c r="CJ87" s="579"/>
      <c r="CK87" s="579"/>
      <c r="CL87" s="579"/>
      <c r="CM87" s="579"/>
      <c r="CN87" s="579"/>
      <c r="CO87" s="579"/>
      <c r="CP87" s="579"/>
      <c r="CQ87" s="579"/>
      <c r="CR87" s="579"/>
      <c r="CS87" s="579"/>
      <c r="CT87" s="579"/>
    </row>
    <row r="88" spans="1:99" s="517" customFormat="1" ht="22.5">
      <c r="A88" s="1217"/>
      <c r="B88" s="1217"/>
      <c r="C88" s="1217"/>
      <c r="D88" s="1217">
        <v>1</v>
      </c>
      <c r="E88" s="915"/>
      <c r="F88" s="915"/>
      <c r="G88" s="913"/>
      <c r="H88" s="913"/>
      <c r="I88" s="1217">
        <v>1</v>
      </c>
      <c r="J88" s="909"/>
      <c r="K88" s="920">
        <v>1</v>
      </c>
      <c r="L88" s="587" t="str">
        <f>mergeValue(A88) &amp;"."&amp; mergeValue(B88)&amp;"."&amp; mergeValue(C88)&amp;"."&amp; mergeValue(D88)</f>
        <v>1.1.1.1</v>
      </c>
      <c r="M88" s="542" t="s">
        <v>22</v>
      </c>
      <c r="N88" s="574"/>
      <c r="O88" s="1309"/>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c r="AP88" s="1310"/>
      <c r="AQ88" s="1310"/>
      <c r="AR88" s="1310"/>
      <c r="AS88" s="1310"/>
      <c r="AT88" s="1310"/>
      <c r="AU88" s="1310"/>
      <c r="AV88" s="1310"/>
      <c r="AW88" s="1310"/>
      <c r="AX88" s="1310"/>
      <c r="AY88" s="1310"/>
      <c r="AZ88" s="1310"/>
      <c r="BA88" s="1310"/>
      <c r="BB88" s="1310"/>
      <c r="BC88" s="1310"/>
      <c r="BD88" s="1310"/>
      <c r="BE88" s="1310"/>
      <c r="BF88" s="1310"/>
      <c r="BG88" s="1310"/>
      <c r="BH88" s="1310"/>
      <c r="BI88" s="1310"/>
      <c r="BJ88" s="1310"/>
      <c r="BK88" s="1310"/>
      <c r="BL88" s="1310"/>
      <c r="BM88" s="1310"/>
      <c r="BN88" s="1310"/>
      <c r="BO88" s="1310"/>
      <c r="BP88" s="1310"/>
      <c r="BQ88" s="1310"/>
      <c r="BR88" s="1310"/>
      <c r="BS88" s="1310"/>
      <c r="BT88" s="1310"/>
      <c r="BU88" s="1310"/>
      <c r="BV88" s="1310"/>
      <c r="BW88" s="1310"/>
      <c r="BX88" s="1310"/>
      <c r="BY88" s="1310"/>
      <c r="BZ88" s="1310"/>
      <c r="CA88" s="1310"/>
      <c r="CB88" s="1310"/>
      <c r="CC88" s="1310"/>
      <c r="CD88" s="1310"/>
      <c r="CE88" s="1310"/>
      <c r="CF88" s="1310"/>
      <c r="CG88" s="1311"/>
      <c r="CH88" s="624" t="s">
        <v>633</v>
      </c>
      <c r="CI88" s="579"/>
      <c r="CJ88" s="579"/>
      <c r="CK88" s="579"/>
      <c r="CL88" s="579"/>
      <c r="CM88" s="579"/>
      <c r="CN88" s="579"/>
      <c r="CO88" s="579"/>
      <c r="CP88" s="579"/>
      <c r="CQ88" s="579"/>
      <c r="CR88" s="579"/>
      <c r="CS88" s="579"/>
      <c r="CT88" s="579"/>
    </row>
    <row r="89" spans="1:99" s="517" customFormat="1" ht="11.25" hidden="1" customHeight="1">
      <c r="A89" s="1217"/>
      <c r="B89" s="1217"/>
      <c r="C89" s="1217"/>
      <c r="D89" s="1217"/>
      <c r="E89" s="1217">
        <v>1</v>
      </c>
      <c r="F89" s="915"/>
      <c r="G89" s="913"/>
      <c r="H89" s="913"/>
      <c r="I89" s="1217"/>
      <c r="J89" s="915"/>
      <c r="K89" s="920">
        <v>1</v>
      </c>
      <c r="L89" s="587"/>
      <c r="M89" s="548"/>
      <c r="N89" s="575"/>
      <c r="O89" s="1325"/>
      <c r="P89" s="1346"/>
      <c r="Q89" s="1346"/>
      <c r="R89" s="1346"/>
      <c r="S89" s="1346"/>
      <c r="T89" s="1346"/>
      <c r="U89" s="1346"/>
      <c r="V89" s="1346"/>
      <c r="W89" s="1346"/>
      <c r="X89" s="1346"/>
      <c r="Y89" s="1346"/>
      <c r="Z89" s="1346"/>
      <c r="AA89" s="1346"/>
      <c r="AB89" s="1346"/>
      <c r="AC89" s="1346"/>
      <c r="AD89" s="1346"/>
      <c r="AE89" s="1346"/>
      <c r="AF89" s="1346"/>
      <c r="AG89" s="1346"/>
      <c r="AH89" s="1346"/>
      <c r="AI89" s="1346"/>
      <c r="AJ89" s="1346"/>
      <c r="AK89" s="1346"/>
      <c r="AL89" s="1346"/>
      <c r="AM89" s="1346"/>
      <c r="AN89" s="1346"/>
      <c r="AO89" s="1346"/>
      <c r="AP89" s="1346"/>
      <c r="AQ89" s="1346"/>
      <c r="AR89" s="1346"/>
      <c r="AS89" s="1346"/>
      <c r="AT89" s="1346"/>
      <c r="AU89" s="1346"/>
      <c r="AV89" s="1346"/>
      <c r="AW89" s="1346"/>
      <c r="AX89" s="1346"/>
      <c r="AY89" s="1346"/>
      <c r="AZ89" s="1346"/>
      <c r="BA89" s="1346"/>
      <c r="BB89" s="1346"/>
      <c r="BC89" s="1346"/>
      <c r="BD89" s="1346"/>
      <c r="BE89" s="1346"/>
      <c r="BF89" s="1346"/>
      <c r="BG89" s="1346"/>
      <c r="BH89" s="1346"/>
      <c r="BI89" s="1346"/>
      <c r="BJ89" s="1346"/>
      <c r="BK89" s="1346"/>
      <c r="BL89" s="1346"/>
      <c r="BM89" s="1346"/>
      <c r="BN89" s="1346"/>
      <c r="BO89" s="1346"/>
      <c r="BP89" s="1346"/>
      <c r="BQ89" s="1346"/>
      <c r="BR89" s="1346"/>
      <c r="BS89" s="1346"/>
      <c r="BT89" s="1346"/>
      <c r="BU89" s="1346"/>
      <c r="BV89" s="1346"/>
      <c r="BW89" s="1346"/>
      <c r="BX89" s="1346"/>
      <c r="BY89" s="1346"/>
      <c r="BZ89" s="1346"/>
      <c r="CA89" s="1346"/>
      <c r="CB89" s="1346"/>
      <c r="CC89" s="1346"/>
      <c r="CD89" s="1346"/>
      <c r="CE89" s="1346"/>
      <c r="CF89" s="1346"/>
      <c r="CG89" s="1347"/>
      <c r="CH89" s="553"/>
      <c r="CI89" s="579"/>
      <c r="CJ89" s="579"/>
      <c r="CK89" s="579"/>
      <c r="CL89" s="579"/>
      <c r="CM89" s="579"/>
      <c r="CN89" s="579"/>
      <c r="CO89" s="579"/>
      <c r="CP89" s="579"/>
      <c r="CQ89" s="579"/>
      <c r="CR89" s="579"/>
      <c r="CS89" s="579"/>
      <c r="CT89" s="579"/>
    </row>
    <row r="90" spans="1:99" s="517" customFormat="1" ht="90">
      <c r="A90" s="1217"/>
      <c r="B90" s="1217"/>
      <c r="C90" s="1217"/>
      <c r="D90" s="1217"/>
      <c r="E90" s="1217"/>
      <c r="F90" s="1217">
        <v>1</v>
      </c>
      <c r="G90" s="913"/>
      <c r="H90" s="913"/>
      <c r="I90" s="1217"/>
      <c r="J90" s="1256"/>
      <c r="K90" s="920">
        <v>1</v>
      </c>
      <c r="L90" s="587" t="str">
        <f>mergeValue(A90) &amp;"."&amp; mergeValue(B90)&amp;"."&amp; mergeValue(C90)&amp;"."&amp; mergeValue(D90)&amp;"."&amp;  mergeValue(F90)</f>
        <v>1.1.1.1.1</v>
      </c>
      <c r="M90" s="548" t="s">
        <v>10</v>
      </c>
      <c r="N90" s="575"/>
      <c r="O90" s="1220"/>
      <c r="P90" s="1221"/>
      <c r="Q90" s="1221"/>
      <c r="R90" s="1221"/>
      <c r="S90" s="1221"/>
      <c r="T90" s="1221"/>
      <c r="U90" s="1221"/>
      <c r="V90" s="1221"/>
      <c r="W90" s="1221"/>
      <c r="X90" s="1221"/>
      <c r="Y90" s="1221"/>
      <c r="Z90" s="1221"/>
      <c r="AA90" s="1221"/>
      <c r="AB90" s="1221"/>
      <c r="AC90" s="1221"/>
      <c r="AD90" s="1221"/>
      <c r="AE90" s="1221"/>
      <c r="AF90" s="1221"/>
      <c r="AG90" s="1221"/>
      <c r="AH90" s="1221"/>
      <c r="AI90" s="1221"/>
      <c r="AJ90" s="1221"/>
      <c r="AK90" s="1221"/>
      <c r="AL90" s="1221"/>
      <c r="AM90" s="1221"/>
      <c r="AN90" s="1221"/>
      <c r="AO90" s="1221"/>
      <c r="AP90" s="1221"/>
      <c r="AQ90" s="1221"/>
      <c r="AR90" s="1221"/>
      <c r="AS90" s="1221"/>
      <c r="AT90" s="1221"/>
      <c r="AU90" s="1221"/>
      <c r="AV90" s="1221"/>
      <c r="AW90" s="1221"/>
      <c r="AX90" s="1221"/>
      <c r="AY90" s="1221"/>
      <c r="AZ90" s="1221"/>
      <c r="BA90" s="1221"/>
      <c r="BB90" s="1221"/>
      <c r="BC90" s="1221"/>
      <c r="BD90" s="1221"/>
      <c r="BE90" s="1221"/>
      <c r="BF90" s="1221"/>
      <c r="BG90" s="1221"/>
      <c r="BH90" s="1221"/>
      <c r="BI90" s="1221"/>
      <c r="BJ90" s="1221"/>
      <c r="BK90" s="1221"/>
      <c r="BL90" s="1221"/>
      <c r="BM90" s="1221"/>
      <c r="BN90" s="1221"/>
      <c r="BO90" s="1221"/>
      <c r="BP90" s="1221"/>
      <c r="BQ90" s="1221"/>
      <c r="BR90" s="1221"/>
      <c r="BS90" s="1221"/>
      <c r="BT90" s="1221"/>
      <c r="BU90" s="1221"/>
      <c r="BV90" s="1221"/>
      <c r="BW90" s="1221"/>
      <c r="BX90" s="1221"/>
      <c r="BY90" s="1221"/>
      <c r="BZ90" s="1221"/>
      <c r="CA90" s="1221"/>
      <c r="CB90" s="1221"/>
      <c r="CC90" s="1221"/>
      <c r="CD90" s="1221"/>
      <c r="CE90" s="1221"/>
      <c r="CF90" s="1221"/>
      <c r="CG90" s="1222"/>
      <c r="CH90" s="624" t="s">
        <v>634</v>
      </c>
      <c r="CI90" s="579"/>
      <c r="CJ90" s="583" t="str">
        <f>strCheckUnique(CK90:CK93)</f>
        <v/>
      </c>
      <c r="CK90" s="579"/>
      <c r="CL90" s="583"/>
      <c r="CM90" s="579"/>
      <c r="CN90" s="579"/>
      <c r="CO90" s="579"/>
      <c r="CP90" s="579"/>
      <c r="CQ90" s="579"/>
      <c r="CR90" s="579"/>
      <c r="CS90" s="579"/>
      <c r="CT90" s="579"/>
    </row>
    <row r="91" spans="1:99" s="517" customFormat="1" ht="192" customHeight="1">
      <c r="A91" s="1217"/>
      <c r="B91" s="1217"/>
      <c r="C91" s="1217"/>
      <c r="D91" s="1217"/>
      <c r="E91" s="1217"/>
      <c r="F91" s="1217"/>
      <c r="G91" s="913">
        <v>1</v>
      </c>
      <c r="H91" s="913"/>
      <c r="I91" s="1217"/>
      <c r="J91" s="1256"/>
      <c r="K91" s="912"/>
      <c r="L91" s="587" t="str">
        <f>mergeValue(A91) &amp;"."&amp; mergeValue(B91)&amp;"."&amp; mergeValue(C91)&amp;"."&amp; mergeValue(D91)&amp;"."&amp;  mergeValue(F91)&amp;"."&amp;  mergeValue(G91)</f>
        <v>1.1.1.1.1.1</v>
      </c>
      <c r="M91" s="1057"/>
      <c r="N91" s="580"/>
      <c r="O91" s="677"/>
      <c r="P91" s="556"/>
      <c r="Q91" s="556"/>
      <c r="R91" s="1252"/>
      <c r="S91" s="1224" t="s">
        <v>83</v>
      </c>
      <c r="T91" s="1252"/>
      <c r="U91" s="1224" t="s">
        <v>83</v>
      </c>
      <c r="V91" s="677"/>
      <c r="W91" s="757"/>
      <c r="X91" s="757"/>
      <c r="Y91" s="1252"/>
      <c r="Z91" s="1224" t="s">
        <v>83</v>
      </c>
      <c r="AA91" s="1252"/>
      <c r="AB91" s="1224" t="s">
        <v>83</v>
      </c>
      <c r="AC91" s="677"/>
      <c r="AD91" s="757"/>
      <c r="AE91" s="757"/>
      <c r="AF91" s="1252"/>
      <c r="AG91" s="1224" t="s">
        <v>83</v>
      </c>
      <c r="AH91" s="1252"/>
      <c r="AI91" s="1224" t="s">
        <v>83</v>
      </c>
      <c r="AJ91" s="677"/>
      <c r="AK91" s="757"/>
      <c r="AL91" s="757"/>
      <c r="AM91" s="1252"/>
      <c r="AN91" s="1224" t="s">
        <v>83</v>
      </c>
      <c r="AO91" s="1252"/>
      <c r="AP91" s="1224" t="s">
        <v>83</v>
      </c>
      <c r="AQ91" s="677"/>
      <c r="AR91" s="757"/>
      <c r="AS91" s="757"/>
      <c r="AT91" s="1252"/>
      <c r="AU91" s="1224" t="s">
        <v>83</v>
      </c>
      <c r="AV91" s="1252"/>
      <c r="AW91" s="1224" t="s">
        <v>83</v>
      </c>
      <c r="AX91" s="677"/>
      <c r="AY91" s="757"/>
      <c r="AZ91" s="757"/>
      <c r="BA91" s="1252"/>
      <c r="BB91" s="1224" t="s">
        <v>83</v>
      </c>
      <c r="BC91" s="1252"/>
      <c r="BD91" s="1224" t="s">
        <v>83</v>
      </c>
      <c r="BE91" s="677"/>
      <c r="BF91" s="757"/>
      <c r="BG91" s="757"/>
      <c r="BH91" s="1252"/>
      <c r="BI91" s="1224" t="s">
        <v>83</v>
      </c>
      <c r="BJ91" s="1252"/>
      <c r="BK91" s="1224" t="s">
        <v>83</v>
      </c>
      <c r="BL91" s="677"/>
      <c r="BM91" s="757"/>
      <c r="BN91" s="757"/>
      <c r="BO91" s="1252"/>
      <c r="BP91" s="1224" t="s">
        <v>83</v>
      </c>
      <c r="BQ91" s="1252"/>
      <c r="BR91" s="1224" t="s">
        <v>83</v>
      </c>
      <c r="BS91" s="677"/>
      <c r="BT91" s="757"/>
      <c r="BU91" s="757"/>
      <c r="BV91" s="1252"/>
      <c r="BW91" s="1224" t="s">
        <v>83</v>
      </c>
      <c r="BX91" s="1252"/>
      <c r="BY91" s="1224" t="s">
        <v>83</v>
      </c>
      <c r="BZ91" s="677"/>
      <c r="CA91" s="757"/>
      <c r="CB91" s="757"/>
      <c r="CC91" s="1252"/>
      <c r="CD91" s="1224" t="s">
        <v>83</v>
      </c>
      <c r="CE91" s="1252"/>
      <c r="CF91" s="1224" t="s">
        <v>84</v>
      </c>
      <c r="CG91" s="531"/>
      <c r="CH91" s="1216" t="s">
        <v>658</v>
      </c>
      <c r="CI91" s="579" t="str">
        <f>strCheckDate(O92:CG92)</f>
        <v/>
      </c>
      <c r="CJ91" s="583"/>
      <c r="CK91" s="583" t="str">
        <f>IF(M91="","",M91 )</f>
        <v/>
      </c>
      <c r="CL91" s="583"/>
      <c r="CM91" s="583"/>
      <c r="CN91" s="583"/>
      <c r="CO91" s="579"/>
      <c r="CP91" s="579"/>
      <c r="CQ91" s="579"/>
      <c r="CR91" s="579"/>
      <c r="CS91" s="579"/>
      <c r="CT91" s="579"/>
    </row>
    <row r="92" spans="1:99" s="517" customFormat="1" ht="11.25" hidden="1" customHeight="1">
      <c r="A92" s="1217"/>
      <c r="B92" s="1217"/>
      <c r="C92" s="1217"/>
      <c r="D92" s="1217"/>
      <c r="E92" s="1217"/>
      <c r="F92" s="1217"/>
      <c r="G92" s="913"/>
      <c r="H92" s="913"/>
      <c r="I92" s="1217"/>
      <c r="J92" s="1256"/>
      <c r="K92" s="920">
        <v>1</v>
      </c>
      <c r="L92" s="594"/>
      <c r="M92" s="640"/>
      <c r="N92" s="580"/>
      <c r="O92" s="556"/>
      <c r="P92" s="556"/>
      <c r="Q92" s="578" t="str">
        <f>R91 &amp; "-" &amp; T91</f>
        <v>-</v>
      </c>
      <c r="R92" s="1252"/>
      <c r="S92" s="1224"/>
      <c r="T92" s="1252"/>
      <c r="U92" s="1224"/>
      <c r="V92" s="757"/>
      <c r="W92" s="757"/>
      <c r="X92" s="763" t="str">
        <f>Y91 &amp; "-" &amp; AA91</f>
        <v>-</v>
      </c>
      <c r="Y92" s="1252"/>
      <c r="Z92" s="1224"/>
      <c r="AA92" s="1252"/>
      <c r="AB92" s="1224"/>
      <c r="AC92" s="757"/>
      <c r="AD92" s="757"/>
      <c r="AE92" s="763" t="str">
        <f>AF91 &amp; "-" &amp; AH91</f>
        <v>-</v>
      </c>
      <c r="AF92" s="1252"/>
      <c r="AG92" s="1224"/>
      <c r="AH92" s="1252"/>
      <c r="AI92" s="1224"/>
      <c r="AJ92" s="757"/>
      <c r="AK92" s="757"/>
      <c r="AL92" s="763" t="str">
        <f>AM91 &amp; "-" &amp; AO91</f>
        <v>-</v>
      </c>
      <c r="AM92" s="1252"/>
      <c r="AN92" s="1224"/>
      <c r="AO92" s="1252"/>
      <c r="AP92" s="1224"/>
      <c r="AQ92" s="757"/>
      <c r="AR92" s="757"/>
      <c r="AS92" s="763" t="str">
        <f>AT91 &amp; "-" &amp; AV91</f>
        <v>-</v>
      </c>
      <c r="AT92" s="1252"/>
      <c r="AU92" s="1224"/>
      <c r="AV92" s="1252"/>
      <c r="AW92" s="1224"/>
      <c r="AX92" s="757"/>
      <c r="AY92" s="757"/>
      <c r="AZ92" s="763" t="str">
        <f>BA91 &amp; "-" &amp; BC91</f>
        <v>-</v>
      </c>
      <c r="BA92" s="1252"/>
      <c r="BB92" s="1224"/>
      <c r="BC92" s="1252"/>
      <c r="BD92" s="1224"/>
      <c r="BE92" s="757"/>
      <c r="BF92" s="757"/>
      <c r="BG92" s="763" t="str">
        <f>BH91 &amp; "-" &amp; BJ91</f>
        <v>-</v>
      </c>
      <c r="BH92" s="1252"/>
      <c r="BI92" s="1224"/>
      <c r="BJ92" s="1252"/>
      <c r="BK92" s="1224"/>
      <c r="BL92" s="757"/>
      <c r="BM92" s="757"/>
      <c r="BN92" s="763" t="str">
        <f>BO91 &amp; "-" &amp; BQ91</f>
        <v>-</v>
      </c>
      <c r="BO92" s="1252"/>
      <c r="BP92" s="1224"/>
      <c r="BQ92" s="1252"/>
      <c r="BR92" s="1224"/>
      <c r="BS92" s="757"/>
      <c r="BT92" s="757"/>
      <c r="BU92" s="763" t="str">
        <f>BV91 &amp; "-" &amp; BX91</f>
        <v>-</v>
      </c>
      <c r="BV92" s="1252"/>
      <c r="BW92" s="1224"/>
      <c r="BX92" s="1252"/>
      <c r="BY92" s="1224"/>
      <c r="BZ92" s="757"/>
      <c r="CA92" s="757"/>
      <c r="CB92" s="763" t="str">
        <f>CC91 &amp; "-" &amp; CE91</f>
        <v>-</v>
      </c>
      <c r="CC92" s="1252"/>
      <c r="CD92" s="1224"/>
      <c r="CE92" s="1252"/>
      <c r="CF92" s="1224"/>
      <c r="CG92" s="531"/>
      <c r="CH92" s="1216"/>
      <c r="CI92" s="579"/>
      <c r="CJ92" s="583"/>
      <c r="CK92" s="583"/>
      <c r="CL92" s="583"/>
      <c r="CM92" s="583"/>
      <c r="CN92" s="583"/>
      <c r="CO92" s="579"/>
      <c r="CP92" s="579"/>
      <c r="CQ92" s="579"/>
      <c r="CR92" s="579"/>
      <c r="CS92" s="579"/>
      <c r="CT92" s="579"/>
    </row>
    <row r="93" spans="1:99" s="516" customFormat="1" ht="15" customHeight="1">
      <c r="A93" s="1217"/>
      <c r="B93" s="1217"/>
      <c r="C93" s="1217"/>
      <c r="D93" s="1217"/>
      <c r="E93" s="1217"/>
      <c r="F93" s="1217"/>
      <c r="G93" s="913"/>
      <c r="H93" s="913"/>
      <c r="I93" s="1217"/>
      <c r="J93" s="1256"/>
      <c r="K93" s="920">
        <v>1</v>
      </c>
      <c r="L93" s="532"/>
      <c r="M93" s="550" t="s">
        <v>25</v>
      </c>
      <c r="N93" s="545"/>
      <c r="O93" s="539"/>
      <c r="P93" s="539"/>
      <c r="Q93" s="539"/>
      <c r="R93" s="567"/>
      <c r="S93" s="558"/>
      <c r="T93" s="557"/>
      <c r="U93" s="545"/>
      <c r="V93" s="751"/>
      <c r="W93" s="751"/>
      <c r="X93" s="751"/>
      <c r="Y93" s="760"/>
      <c r="Z93" s="999"/>
      <c r="AA93" s="998"/>
      <c r="AB93" s="995"/>
      <c r="AC93" s="751"/>
      <c r="AD93" s="751"/>
      <c r="AE93" s="751"/>
      <c r="AF93" s="760"/>
      <c r="AG93" s="999"/>
      <c r="AH93" s="998"/>
      <c r="AI93" s="995"/>
      <c r="AJ93" s="751"/>
      <c r="AK93" s="751"/>
      <c r="AL93" s="751"/>
      <c r="AM93" s="760"/>
      <c r="AN93" s="999"/>
      <c r="AO93" s="998"/>
      <c r="AP93" s="995"/>
      <c r="AQ93" s="751"/>
      <c r="AR93" s="751"/>
      <c r="AS93" s="751"/>
      <c r="AT93" s="760"/>
      <c r="AU93" s="999"/>
      <c r="AV93" s="998"/>
      <c r="AW93" s="995"/>
      <c r="AX93" s="751"/>
      <c r="AY93" s="751"/>
      <c r="AZ93" s="751"/>
      <c r="BA93" s="760"/>
      <c r="BB93" s="999"/>
      <c r="BC93" s="998"/>
      <c r="BD93" s="995"/>
      <c r="BE93" s="751"/>
      <c r="BF93" s="751"/>
      <c r="BG93" s="751"/>
      <c r="BH93" s="760"/>
      <c r="BI93" s="999"/>
      <c r="BJ93" s="998"/>
      <c r="BK93" s="995"/>
      <c r="BL93" s="751"/>
      <c r="BM93" s="751"/>
      <c r="BN93" s="751"/>
      <c r="BO93" s="760"/>
      <c r="BP93" s="999"/>
      <c r="BQ93" s="998"/>
      <c r="BR93" s="995"/>
      <c r="BS93" s="751"/>
      <c r="BT93" s="751"/>
      <c r="BU93" s="751"/>
      <c r="BV93" s="760"/>
      <c r="BW93" s="999"/>
      <c r="BX93" s="998"/>
      <c r="BY93" s="995"/>
      <c r="BZ93" s="751"/>
      <c r="CA93" s="751"/>
      <c r="CB93" s="751"/>
      <c r="CC93" s="760"/>
      <c r="CD93" s="999"/>
      <c r="CE93" s="998"/>
      <c r="CF93" s="995"/>
      <c r="CG93" s="554"/>
      <c r="CH93" s="1216"/>
      <c r="CI93" s="581"/>
      <c r="CJ93" s="581"/>
      <c r="CK93" s="581"/>
      <c r="CL93" s="581"/>
      <c r="CM93" s="581"/>
      <c r="CN93" s="581"/>
      <c r="CO93" s="581"/>
      <c r="CP93" s="581"/>
      <c r="CQ93" s="581"/>
      <c r="CR93" s="581"/>
      <c r="CS93" s="581"/>
      <c r="CT93" s="581"/>
    </row>
    <row r="94" spans="1:99" s="516" customFormat="1" ht="15" customHeight="1">
      <c r="A94" s="1217"/>
      <c r="B94" s="1217"/>
      <c r="C94" s="1217"/>
      <c r="D94" s="1217"/>
      <c r="E94" s="1217"/>
      <c r="F94" s="915"/>
      <c r="G94" s="915"/>
      <c r="H94" s="913"/>
      <c r="I94" s="1217"/>
      <c r="J94" s="915"/>
      <c r="K94" s="919"/>
      <c r="L94" s="532"/>
      <c r="M94" s="545" t="s">
        <v>11</v>
      </c>
      <c r="N94" s="550"/>
      <c r="O94" s="550"/>
      <c r="P94" s="550"/>
      <c r="Q94" s="550"/>
      <c r="R94" s="550"/>
      <c r="S94" s="550"/>
      <c r="T94" s="550"/>
      <c r="U94" s="550"/>
      <c r="V94" s="550"/>
      <c r="W94" s="550"/>
      <c r="X94" s="550"/>
      <c r="Y94" s="550"/>
      <c r="Z94" s="550"/>
      <c r="AA94" s="550"/>
      <c r="AB94" s="550"/>
      <c r="AC94" s="550"/>
      <c r="AD94" s="550"/>
      <c r="AE94" s="550"/>
      <c r="AF94" s="550"/>
      <c r="AG94" s="550"/>
      <c r="AH94" s="550"/>
      <c r="AI94" s="550"/>
      <c r="AJ94" s="550"/>
      <c r="AK94" s="550"/>
      <c r="AL94" s="550"/>
      <c r="AM94" s="550"/>
      <c r="AN94" s="550"/>
      <c r="AO94" s="550"/>
      <c r="AP94" s="550"/>
      <c r="AQ94" s="550"/>
      <c r="AR94" s="550"/>
      <c r="AS94" s="550"/>
      <c r="AT94" s="550"/>
      <c r="AU94" s="550"/>
      <c r="AV94" s="550"/>
      <c r="AW94" s="550"/>
      <c r="AX94" s="550"/>
      <c r="AY94" s="550"/>
      <c r="AZ94" s="550"/>
      <c r="BA94" s="550"/>
      <c r="BB94" s="550"/>
      <c r="BC94" s="550"/>
      <c r="BD94" s="550"/>
      <c r="BE94" s="550"/>
      <c r="BF94" s="550"/>
      <c r="BG94" s="550"/>
      <c r="BH94" s="550"/>
      <c r="BI94" s="550"/>
      <c r="BJ94" s="550"/>
      <c r="BK94" s="550"/>
      <c r="BL94" s="550"/>
      <c r="BM94" s="550"/>
      <c r="BN94" s="550"/>
      <c r="BO94" s="550"/>
      <c r="BP94" s="550"/>
      <c r="BQ94" s="550"/>
      <c r="BR94" s="550"/>
      <c r="BS94" s="550"/>
      <c r="BT94" s="550"/>
      <c r="BU94" s="550"/>
      <c r="BV94" s="550"/>
      <c r="BW94" s="550"/>
      <c r="BX94" s="550"/>
      <c r="BY94" s="550"/>
      <c r="BZ94" s="550"/>
      <c r="CA94" s="550"/>
      <c r="CB94" s="550"/>
      <c r="CC94" s="550"/>
      <c r="CD94" s="550"/>
      <c r="CE94" s="550"/>
      <c r="CF94" s="550"/>
      <c r="CG94" s="550"/>
      <c r="CH94" s="554"/>
      <c r="CI94" s="581"/>
      <c r="CJ94" s="581"/>
      <c r="CK94" s="581"/>
      <c r="CL94" s="581"/>
      <c r="CM94" s="581"/>
      <c r="CN94" s="581"/>
      <c r="CO94" s="581"/>
      <c r="CP94" s="581"/>
      <c r="CQ94" s="581"/>
      <c r="CR94" s="581"/>
      <c r="CS94" s="581"/>
      <c r="CT94" s="581"/>
      <c r="CU94" s="581"/>
    </row>
    <row r="95" spans="1:99" s="516" customFormat="1" ht="15" hidden="1" customHeight="1">
      <c r="A95" s="1217"/>
      <c r="B95" s="1217"/>
      <c r="C95" s="1217"/>
      <c r="D95" s="1217"/>
      <c r="E95" s="915"/>
      <c r="F95" s="915"/>
      <c r="G95" s="915"/>
      <c r="H95" s="913"/>
      <c r="I95" s="1217"/>
      <c r="J95" s="915"/>
      <c r="K95" s="919"/>
      <c r="L95" s="532"/>
      <c r="M95" s="545"/>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c r="AK95" s="550"/>
      <c r="AL95" s="550"/>
      <c r="AM95" s="550"/>
      <c r="AN95" s="550"/>
      <c r="AO95" s="550"/>
      <c r="AP95" s="550"/>
      <c r="AQ95" s="550"/>
      <c r="AR95" s="550"/>
      <c r="AS95" s="550"/>
      <c r="AT95" s="550"/>
      <c r="AU95" s="550"/>
      <c r="AV95" s="550"/>
      <c r="AW95" s="550"/>
      <c r="AX95" s="550"/>
      <c r="AY95" s="550"/>
      <c r="AZ95" s="550"/>
      <c r="BA95" s="550"/>
      <c r="BB95" s="550"/>
      <c r="BC95" s="550"/>
      <c r="BD95" s="550"/>
      <c r="BE95" s="550"/>
      <c r="BF95" s="550"/>
      <c r="BG95" s="550"/>
      <c r="BH95" s="550"/>
      <c r="BI95" s="550"/>
      <c r="BJ95" s="550"/>
      <c r="BK95" s="550"/>
      <c r="BL95" s="550"/>
      <c r="BM95" s="550"/>
      <c r="BN95" s="550"/>
      <c r="BO95" s="550"/>
      <c r="BP95" s="550"/>
      <c r="BQ95" s="550"/>
      <c r="BR95" s="550"/>
      <c r="BS95" s="550"/>
      <c r="BT95" s="550"/>
      <c r="BU95" s="550"/>
      <c r="BV95" s="550"/>
      <c r="BW95" s="550"/>
      <c r="BX95" s="550"/>
      <c r="BY95" s="550"/>
      <c r="BZ95" s="550"/>
      <c r="CA95" s="550"/>
      <c r="CB95" s="550"/>
      <c r="CC95" s="550"/>
      <c r="CD95" s="550"/>
      <c r="CE95" s="550"/>
      <c r="CF95" s="550"/>
      <c r="CG95" s="550"/>
      <c r="CH95" s="554"/>
      <c r="CI95" s="581"/>
      <c r="CJ95" s="581"/>
      <c r="CK95" s="581"/>
      <c r="CL95" s="581"/>
      <c r="CM95" s="581"/>
      <c r="CN95" s="581"/>
      <c r="CO95" s="581"/>
      <c r="CP95" s="581"/>
      <c r="CQ95" s="581"/>
      <c r="CR95" s="581"/>
      <c r="CS95" s="581"/>
      <c r="CT95" s="581"/>
      <c r="CU95" s="581"/>
    </row>
    <row r="96" spans="1:99" s="516" customFormat="1" ht="15" customHeight="1">
      <c r="A96" s="1217"/>
      <c r="B96" s="1217"/>
      <c r="C96" s="1217"/>
      <c r="D96" s="918"/>
      <c r="E96" s="918"/>
      <c r="F96" s="915"/>
      <c r="G96" s="913"/>
      <c r="H96" s="913"/>
      <c r="I96" s="911"/>
      <c r="J96" s="908"/>
      <c r="K96" s="920">
        <v>1</v>
      </c>
      <c r="L96" s="532"/>
      <c r="M96" s="544" t="s">
        <v>17</v>
      </c>
      <c r="N96" s="543"/>
      <c r="O96" s="539"/>
      <c r="P96" s="539"/>
      <c r="Q96" s="539"/>
      <c r="R96" s="567"/>
      <c r="S96" s="558"/>
      <c r="T96" s="557"/>
      <c r="U96" s="543"/>
      <c r="V96" s="751"/>
      <c r="W96" s="751"/>
      <c r="X96" s="751"/>
      <c r="Y96" s="760"/>
      <c r="Z96" s="999"/>
      <c r="AA96" s="998"/>
      <c r="AB96" s="993"/>
      <c r="AC96" s="751"/>
      <c r="AD96" s="751"/>
      <c r="AE96" s="751"/>
      <c r="AF96" s="760"/>
      <c r="AG96" s="999"/>
      <c r="AH96" s="998"/>
      <c r="AI96" s="993"/>
      <c r="AJ96" s="751"/>
      <c r="AK96" s="751"/>
      <c r="AL96" s="751"/>
      <c r="AM96" s="760"/>
      <c r="AN96" s="999"/>
      <c r="AO96" s="998"/>
      <c r="AP96" s="993"/>
      <c r="AQ96" s="751"/>
      <c r="AR96" s="751"/>
      <c r="AS96" s="751"/>
      <c r="AT96" s="760"/>
      <c r="AU96" s="999"/>
      <c r="AV96" s="998"/>
      <c r="AW96" s="993"/>
      <c r="AX96" s="751"/>
      <c r="AY96" s="751"/>
      <c r="AZ96" s="751"/>
      <c r="BA96" s="760"/>
      <c r="BB96" s="999"/>
      <c r="BC96" s="998"/>
      <c r="BD96" s="993"/>
      <c r="BE96" s="751"/>
      <c r="BF96" s="751"/>
      <c r="BG96" s="751"/>
      <c r="BH96" s="760"/>
      <c r="BI96" s="999"/>
      <c r="BJ96" s="998"/>
      <c r="BK96" s="993"/>
      <c r="BL96" s="751"/>
      <c r="BM96" s="751"/>
      <c r="BN96" s="751"/>
      <c r="BO96" s="760"/>
      <c r="BP96" s="999"/>
      <c r="BQ96" s="998"/>
      <c r="BR96" s="993"/>
      <c r="BS96" s="751"/>
      <c r="BT96" s="751"/>
      <c r="BU96" s="751"/>
      <c r="BV96" s="760"/>
      <c r="BW96" s="999"/>
      <c r="BX96" s="998"/>
      <c r="BY96" s="993"/>
      <c r="BZ96" s="751"/>
      <c r="CA96" s="751"/>
      <c r="CB96" s="751"/>
      <c r="CC96" s="760"/>
      <c r="CD96" s="999"/>
      <c r="CE96" s="998"/>
      <c r="CF96" s="993"/>
      <c r="CG96" s="558"/>
      <c r="CH96" s="554"/>
      <c r="CI96" s="581"/>
      <c r="CJ96" s="581"/>
      <c r="CK96" s="581"/>
      <c r="CL96" s="581"/>
      <c r="CM96" s="581"/>
      <c r="CN96" s="581"/>
      <c r="CO96" s="581"/>
      <c r="CP96" s="581"/>
      <c r="CQ96" s="581"/>
      <c r="CR96" s="581"/>
      <c r="CS96" s="581"/>
      <c r="CT96" s="581"/>
    </row>
    <row r="97" spans="1:148" s="516" customFormat="1" ht="15" customHeight="1">
      <c r="A97" s="1217"/>
      <c r="B97" s="1217"/>
      <c r="C97" s="918"/>
      <c r="D97" s="918"/>
      <c r="E97" s="918"/>
      <c r="F97" s="918"/>
      <c r="G97" s="913"/>
      <c r="H97" s="913"/>
      <c r="I97" s="921"/>
      <c r="J97" s="908"/>
      <c r="K97" s="920">
        <v>1</v>
      </c>
      <c r="L97" s="532"/>
      <c r="M97" s="543" t="s">
        <v>18</v>
      </c>
      <c r="N97" s="543"/>
      <c r="O97" s="539"/>
      <c r="P97" s="539"/>
      <c r="Q97" s="539"/>
      <c r="R97" s="567"/>
      <c r="S97" s="558"/>
      <c r="T97" s="557"/>
      <c r="U97" s="543"/>
      <c r="V97" s="751"/>
      <c r="W97" s="751"/>
      <c r="X97" s="751"/>
      <c r="Y97" s="760"/>
      <c r="Z97" s="999"/>
      <c r="AA97" s="998"/>
      <c r="AB97" s="993"/>
      <c r="AC97" s="751"/>
      <c r="AD97" s="751"/>
      <c r="AE97" s="751"/>
      <c r="AF97" s="760"/>
      <c r="AG97" s="999"/>
      <c r="AH97" s="998"/>
      <c r="AI97" s="993"/>
      <c r="AJ97" s="751"/>
      <c r="AK97" s="751"/>
      <c r="AL97" s="751"/>
      <c r="AM97" s="760"/>
      <c r="AN97" s="999"/>
      <c r="AO97" s="998"/>
      <c r="AP97" s="993"/>
      <c r="AQ97" s="751"/>
      <c r="AR97" s="751"/>
      <c r="AS97" s="751"/>
      <c r="AT97" s="760"/>
      <c r="AU97" s="999"/>
      <c r="AV97" s="998"/>
      <c r="AW97" s="993"/>
      <c r="AX97" s="751"/>
      <c r="AY97" s="751"/>
      <c r="AZ97" s="751"/>
      <c r="BA97" s="760"/>
      <c r="BB97" s="999"/>
      <c r="BC97" s="998"/>
      <c r="BD97" s="993"/>
      <c r="BE97" s="751"/>
      <c r="BF97" s="751"/>
      <c r="BG97" s="751"/>
      <c r="BH97" s="760"/>
      <c r="BI97" s="999"/>
      <c r="BJ97" s="998"/>
      <c r="BK97" s="993"/>
      <c r="BL97" s="751"/>
      <c r="BM97" s="751"/>
      <c r="BN97" s="751"/>
      <c r="BO97" s="760"/>
      <c r="BP97" s="999"/>
      <c r="BQ97" s="998"/>
      <c r="BR97" s="993"/>
      <c r="BS97" s="751"/>
      <c r="BT97" s="751"/>
      <c r="BU97" s="751"/>
      <c r="BV97" s="760"/>
      <c r="BW97" s="999"/>
      <c r="BX97" s="998"/>
      <c r="BY97" s="993"/>
      <c r="BZ97" s="751"/>
      <c r="CA97" s="751"/>
      <c r="CB97" s="751"/>
      <c r="CC97" s="760"/>
      <c r="CD97" s="999"/>
      <c r="CE97" s="998"/>
      <c r="CF97" s="993"/>
      <c r="CG97" s="558"/>
      <c r="CH97" s="554"/>
      <c r="CI97" s="581"/>
      <c r="CJ97" s="581"/>
      <c r="CK97" s="581"/>
      <c r="CL97" s="581"/>
      <c r="CM97" s="581"/>
      <c r="CN97" s="581"/>
      <c r="CO97" s="581"/>
      <c r="CP97" s="581"/>
      <c r="CQ97" s="581"/>
      <c r="CR97" s="581"/>
      <c r="CS97" s="581"/>
      <c r="CT97" s="581"/>
    </row>
    <row r="98" spans="1:148" s="516" customFormat="1" ht="15" customHeight="1">
      <c r="A98" s="1217"/>
      <c r="B98" s="918"/>
      <c r="C98" s="918"/>
      <c r="D98" s="918"/>
      <c r="E98" s="918"/>
      <c r="F98" s="918"/>
      <c r="G98" s="913"/>
      <c r="H98" s="913"/>
      <c r="I98" s="911"/>
      <c r="J98" s="908"/>
      <c r="K98" s="920">
        <v>1</v>
      </c>
      <c r="L98" s="532"/>
      <c r="M98" s="552" t="s">
        <v>19</v>
      </c>
      <c r="N98" s="543"/>
      <c r="O98" s="539"/>
      <c r="P98" s="539"/>
      <c r="Q98" s="539"/>
      <c r="R98" s="567"/>
      <c r="S98" s="558"/>
      <c r="T98" s="557"/>
      <c r="U98" s="543"/>
      <c r="V98" s="751"/>
      <c r="W98" s="751"/>
      <c r="X98" s="751"/>
      <c r="Y98" s="760"/>
      <c r="Z98" s="999"/>
      <c r="AA98" s="998"/>
      <c r="AB98" s="993"/>
      <c r="AC98" s="751"/>
      <c r="AD98" s="751"/>
      <c r="AE98" s="751"/>
      <c r="AF98" s="760"/>
      <c r="AG98" s="999"/>
      <c r="AH98" s="998"/>
      <c r="AI98" s="993"/>
      <c r="AJ98" s="751"/>
      <c r="AK98" s="751"/>
      <c r="AL98" s="751"/>
      <c r="AM98" s="760"/>
      <c r="AN98" s="999"/>
      <c r="AO98" s="998"/>
      <c r="AP98" s="993"/>
      <c r="AQ98" s="751"/>
      <c r="AR98" s="751"/>
      <c r="AS98" s="751"/>
      <c r="AT98" s="760"/>
      <c r="AU98" s="999"/>
      <c r="AV98" s="998"/>
      <c r="AW98" s="993"/>
      <c r="AX98" s="751"/>
      <c r="AY98" s="751"/>
      <c r="AZ98" s="751"/>
      <c r="BA98" s="760"/>
      <c r="BB98" s="999"/>
      <c r="BC98" s="998"/>
      <c r="BD98" s="993"/>
      <c r="BE98" s="751"/>
      <c r="BF98" s="751"/>
      <c r="BG98" s="751"/>
      <c r="BH98" s="760"/>
      <c r="BI98" s="999"/>
      <c r="BJ98" s="998"/>
      <c r="BK98" s="993"/>
      <c r="BL98" s="751"/>
      <c r="BM98" s="751"/>
      <c r="BN98" s="751"/>
      <c r="BO98" s="760"/>
      <c r="BP98" s="999"/>
      <c r="BQ98" s="998"/>
      <c r="BR98" s="993"/>
      <c r="BS98" s="751"/>
      <c r="BT98" s="751"/>
      <c r="BU98" s="751"/>
      <c r="BV98" s="760"/>
      <c r="BW98" s="999"/>
      <c r="BX98" s="998"/>
      <c r="BY98" s="993"/>
      <c r="BZ98" s="751"/>
      <c r="CA98" s="751"/>
      <c r="CB98" s="751"/>
      <c r="CC98" s="760"/>
      <c r="CD98" s="999"/>
      <c r="CE98" s="998"/>
      <c r="CF98" s="993"/>
      <c r="CG98" s="558"/>
      <c r="CH98" s="554"/>
      <c r="CI98" s="581"/>
      <c r="CJ98" s="581"/>
      <c r="CK98" s="581"/>
      <c r="CL98" s="581"/>
      <c r="CM98" s="581"/>
      <c r="CN98" s="581"/>
      <c r="CO98" s="581"/>
      <c r="CP98" s="581"/>
      <c r="CQ98" s="581"/>
      <c r="CR98" s="581"/>
      <c r="CS98" s="581"/>
      <c r="CT98" s="581"/>
    </row>
    <row r="99" spans="1:148" s="516" customFormat="1" ht="15" customHeight="1">
      <c r="A99" s="907"/>
      <c r="B99" s="907"/>
      <c r="C99" s="907"/>
      <c r="D99" s="907"/>
      <c r="E99" s="907"/>
      <c r="F99" s="907"/>
      <c r="G99" s="907"/>
      <c r="H99" s="907"/>
      <c r="I99" s="907"/>
      <c r="J99" s="907"/>
      <c r="K99" s="907"/>
      <c r="L99" s="487"/>
      <c r="M99" s="559" t="s">
        <v>308</v>
      </c>
      <c r="N99" s="543"/>
      <c r="O99" s="539"/>
      <c r="P99" s="539"/>
      <c r="Q99" s="539"/>
      <c r="R99" s="567"/>
      <c r="S99" s="558"/>
      <c r="T99" s="557"/>
      <c r="U99" s="543"/>
      <c r="V99" s="558"/>
      <c r="W99" s="554"/>
      <c r="X99" s="581"/>
      <c r="Y99" s="581"/>
      <c r="Z99" s="581"/>
      <c r="AA99" s="581"/>
      <c r="AB99" s="581"/>
      <c r="AC99" s="581"/>
      <c r="AD99" s="581"/>
      <c r="AE99" s="581"/>
      <c r="AF99" s="581"/>
      <c r="AG99" s="581"/>
      <c r="AH99" s="581"/>
      <c r="AI99" s="581"/>
    </row>
    <row r="100" spans="1:148" s="591" customFormat="1" ht="15" customHeight="1">
      <c r="A100" s="590"/>
      <c r="B100" s="590"/>
      <c r="C100" s="590"/>
      <c r="D100" s="590"/>
      <c r="E100" s="590"/>
      <c r="F100" s="590"/>
      <c r="G100" s="589"/>
      <c r="H100" s="590"/>
      <c r="I100" s="675"/>
      <c r="J100" s="676"/>
      <c r="L100" s="592"/>
      <c r="M100" s="670"/>
      <c r="N100" s="671"/>
      <c r="O100" s="672"/>
      <c r="P100" s="672"/>
      <c r="Q100" s="672"/>
      <c r="R100" s="673"/>
      <c r="S100" s="547"/>
      <c r="T100" s="674"/>
      <c r="U100" s="671"/>
      <c r="V100" s="547"/>
      <c r="W100" s="547"/>
      <c r="X100" s="590"/>
      <c r="Y100" s="590"/>
      <c r="Z100" s="590"/>
      <c r="AA100" s="590"/>
      <c r="AB100" s="590"/>
      <c r="AC100" s="590"/>
      <c r="AD100" s="590"/>
      <c r="AE100" s="590"/>
      <c r="AF100" s="590"/>
      <c r="AG100" s="590"/>
      <c r="AH100" s="590"/>
      <c r="AI100" s="590"/>
    </row>
    <row r="101" spans="1:148" s="35" customFormat="1" ht="17.100000000000001" customHeight="1">
      <c r="G101" s="35" t="s">
        <v>13</v>
      </c>
      <c r="I101" s="35" t="s">
        <v>67</v>
      </c>
      <c r="V101" s="157"/>
    </row>
    <row r="102" spans="1:148" ht="17.100000000000001" customHeight="1">
      <c r="X102" s="464"/>
      <c r="Y102" s="43"/>
      <c r="Z102" s="43"/>
    </row>
    <row r="103" spans="1:148" s="517" customFormat="1" ht="270">
      <c r="A103" s="1217">
        <v>1</v>
      </c>
      <c r="B103" s="1067"/>
      <c r="C103" s="1067"/>
      <c r="D103" s="1067"/>
      <c r="E103" s="1068"/>
      <c r="F103" s="1069"/>
      <c r="G103" s="1067"/>
      <c r="H103" s="1067"/>
      <c r="I103" s="1048"/>
      <c r="J103" s="1053"/>
      <c r="K103" s="1053"/>
      <c r="L103" s="587">
        <f>mergeValue(A103)</f>
        <v>1</v>
      </c>
      <c r="M103" s="635" t="s">
        <v>20</v>
      </c>
      <c r="N103" s="574"/>
      <c r="O103" s="1309"/>
      <c r="P103" s="1310"/>
      <c r="Q103" s="1310"/>
      <c r="R103" s="1310"/>
      <c r="S103" s="1310"/>
      <c r="T103" s="1310"/>
      <c r="U103" s="1310"/>
      <c r="V103" s="1310"/>
      <c r="W103" s="1310"/>
      <c r="X103" s="1310"/>
      <c r="Y103" s="1310"/>
      <c r="Z103" s="1310"/>
      <c r="AA103" s="1310"/>
      <c r="AB103" s="1310"/>
      <c r="AC103" s="1310"/>
      <c r="AD103" s="1310"/>
      <c r="AE103" s="1310"/>
      <c r="AF103" s="1310"/>
      <c r="AG103" s="1310"/>
      <c r="AH103" s="1310"/>
      <c r="AI103" s="1310"/>
      <c r="AJ103" s="1310"/>
      <c r="AK103" s="1310"/>
      <c r="AL103" s="1310"/>
      <c r="AM103" s="1310"/>
      <c r="AN103" s="1310"/>
      <c r="AO103" s="1310"/>
      <c r="AP103" s="1310"/>
      <c r="AQ103" s="1310"/>
      <c r="AR103" s="1310"/>
      <c r="AS103" s="1310"/>
      <c r="AT103" s="1310"/>
      <c r="AU103" s="1310"/>
      <c r="AV103" s="1310"/>
      <c r="AW103" s="1310"/>
      <c r="AX103" s="1310"/>
      <c r="AY103" s="1310"/>
      <c r="AZ103" s="1310"/>
      <c r="BA103" s="1310"/>
      <c r="BB103" s="1310"/>
      <c r="BC103" s="1310"/>
      <c r="BD103" s="1310"/>
      <c r="BE103" s="1310"/>
      <c r="BF103" s="1310"/>
      <c r="BG103" s="1310"/>
      <c r="BH103" s="1310"/>
      <c r="BI103" s="1310"/>
      <c r="BJ103" s="1310"/>
      <c r="BK103" s="1310"/>
      <c r="BL103" s="1310"/>
      <c r="BM103" s="1310"/>
      <c r="BN103" s="1310"/>
      <c r="BO103" s="1310"/>
      <c r="BP103" s="1310"/>
      <c r="BQ103" s="1310"/>
      <c r="BR103" s="1310"/>
      <c r="BS103" s="1310"/>
      <c r="BT103" s="1310"/>
      <c r="BU103" s="1310"/>
      <c r="BV103" s="1310"/>
      <c r="BW103" s="1310"/>
      <c r="BX103" s="1310"/>
      <c r="BY103" s="1310"/>
      <c r="BZ103" s="1310"/>
      <c r="CA103" s="1310"/>
      <c r="CB103" s="1310"/>
      <c r="CC103" s="1310"/>
      <c r="CD103" s="1310"/>
      <c r="CE103" s="1310"/>
      <c r="CF103" s="1310"/>
      <c r="CG103" s="1310"/>
      <c r="CH103" s="1310"/>
      <c r="CI103" s="1310"/>
      <c r="CJ103" s="1310"/>
      <c r="CK103" s="1310"/>
      <c r="CL103" s="1310"/>
      <c r="CM103" s="1310"/>
      <c r="CN103" s="1310"/>
      <c r="CO103" s="1310"/>
      <c r="CP103" s="1310"/>
      <c r="CQ103" s="1310"/>
      <c r="CR103" s="1310"/>
      <c r="CS103" s="1310"/>
      <c r="CT103" s="1310"/>
      <c r="CU103" s="1310"/>
      <c r="CV103" s="1310"/>
      <c r="CW103" s="1310"/>
      <c r="CX103" s="1310"/>
      <c r="CY103" s="1310"/>
      <c r="CZ103" s="1310"/>
      <c r="DA103" s="1310"/>
      <c r="DB103" s="1310"/>
      <c r="DC103" s="1310"/>
      <c r="DD103" s="1310"/>
      <c r="DE103" s="1310"/>
      <c r="DF103" s="1310"/>
      <c r="DG103" s="1310"/>
      <c r="DH103" s="1310"/>
      <c r="DI103" s="1310"/>
      <c r="DJ103" s="1310"/>
      <c r="DK103" s="1310"/>
      <c r="DL103" s="1310"/>
      <c r="DM103" s="1310"/>
      <c r="DN103" s="1310"/>
      <c r="DO103" s="1310"/>
      <c r="DP103" s="1310"/>
      <c r="DQ103" s="1310"/>
      <c r="DR103" s="1310"/>
      <c r="DS103" s="1310"/>
      <c r="DT103" s="1310"/>
      <c r="DU103" s="1310"/>
      <c r="DV103" s="1310"/>
      <c r="DW103" s="1310"/>
      <c r="DX103" s="1310"/>
      <c r="DY103" s="1310"/>
      <c r="DZ103" s="1310"/>
      <c r="EA103" s="1310"/>
      <c r="EB103" s="1310"/>
      <c r="EC103" s="1310"/>
      <c r="ED103" s="1310"/>
      <c r="EE103" s="1311"/>
      <c r="EF103" s="624" t="s">
        <v>475</v>
      </c>
      <c r="EG103" s="579"/>
      <c r="EH103" s="579"/>
      <c r="EI103" s="579"/>
      <c r="EJ103" s="579"/>
      <c r="EK103" s="579"/>
      <c r="EL103" s="579"/>
      <c r="EM103" s="579"/>
      <c r="EN103" s="579"/>
      <c r="EO103" s="579"/>
      <c r="EP103" s="579"/>
      <c r="EQ103" s="579"/>
      <c r="ER103" s="579"/>
    </row>
    <row r="104" spans="1:148" s="517" customFormat="1" ht="371.25">
      <c r="A104" s="1217"/>
      <c r="B104" s="1217">
        <v>1</v>
      </c>
      <c r="C104" s="1067"/>
      <c r="D104" s="1067"/>
      <c r="E104" s="1069"/>
      <c r="F104" s="1069"/>
      <c r="G104" s="1067"/>
      <c r="H104" s="1067"/>
      <c r="I104" s="1055"/>
      <c r="J104" s="1050"/>
      <c r="K104" s="1049"/>
      <c r="L104" s="587" t="str">
        <f>mergeValue(A104) &amp;"."&amp; mergeValue(B104)</f>
        <v>1.1</v>
      </c>
      <c r="M104" s="540" t="s">
        <v>16</v>
      </c>
      <c r="N104" s="574"/>
      <c r="O104" s="1309"/>
      <c r="P104" s="1310"/>
      <c r="Q104" s="1310"/>
      <c r="R104" s="1310"/>
      <c r="S104" s="1310"/>
      <c r="T104" s="1310"/>
      <c r="U104" s="1310"/>
      <c r="V104" s="1310"/>
      <c r="W104" s="1310"/>
      <c r="X104" s="1310"/>
      <c r="Y104" s="1310"/>
      <c r="Z104" s="1310"/>
      <c r="AA104" s="1310"/>
      <c r="AB104" s="1310"/>
      <c r="AC104" s="1310"/>
      <c r="AD104" s="1310"/>
      <c r="AE104" s="1310"/>
      <c r="AF104" s="1310"/>
      <c r="AG104" s="1310"/>
      <c r="AH104" s="1310"/>
      <c r="AI104" s="1310"/>
      <c r="AJ104" s="1310"/>
      <c r="AK104" s="1310"/>
      <c r="AL104" s="1310"/>
      <c r="AM104" s="1310"/>
      <c r="AN104" s="1310"/>
      <c r="AO104" s="1310"/>
      <c r="AP104" s="1310"/>
      <c r="AQ104" s="1310"/>
      <c r="AR104" s="1310"/>
      <c r="AS104" s="1310"/>
      <c r="AT104" s="1310"/>
      <c r="AU104" s="1310"/>
      <c r="AV104" s="1310"/>
      <c r="AW104" s="1310"/>
      <c r="AX104" s="1310"/>
      <c r="AY104" s="1310"/>
      <c r="AZ104" s="1310"/>
      <c r="BA104" s="1310"/>
      <c r="BB104" s="1310"/>
      <c r="BC104" s="1310"/>
      <c r="BD104" s="1310"/>
      <c r="BE104" s="1310"/>
      <c r="BF104" s="1310"/>
      <c r="BG104" s="1310"/>
      <c r="BH104" s="1310"/>
      <c r="BI104" s="1310"/>
      <c r="BJ104" s="1310"/>
      <c r="BK104" s="1310"/>
      <c r="BL104" s="1310"/>
      <c r="BM104" s="1310"/>
      <c r="BN104" s="1310"/>
      <c r="BO104" s="1310"/>
      <c r="BP104" s="1310"/>
      <c r="BQ104" s="1310"/>
      <c r="BR104" s="1310"/>
      <c r="BS104" s="1310"/>
      <c r="BT104" s="1310"/>
      <c r="BU104" s="1310"/>
      <c r="BV104" s="1310"/>
      <c r="BW104" s="1310"/>
      <c r="BX104" s="1310"/>
      <c r="BY104" s="1310"/>
      <c r="BZ104" s="1310"/>
      <c r="CA104" s="1310"/>
      <c r="CB104" s="1310"/>
      <c r="CC104" s="1310"/>
      <c r="CD104" s="1310"/>
      <c r="CE104" s="1310"/>
      <c r="CF104" s="1310"/>
      <c r="CG104" s="1310"/>
      <c r="CH104" s="1310"/>
      <c r="CI104" s="1310"/>
      <c r="CJ104" s="1310"/>
      <c r="CK104" s="1310"/>
      <c r="CL104" s="1310"/>
      <c r="CM104" s="1310"/>
      <c r="CN104" s="1310"/>
      <c r="CO104" s="1310"/>
      <c r="CP104" s="1310"/>
      <c r="CQ104" s="1310"/>
      <c r="CR104" s="1310"/>
      <c r="CS104" s="1310"/>
      <c r="CT104" s="1310"/>
      <c r="CU104" s="1310"/>
      <c r="CV104" s="1310"/>
      <c r="CW104" s="1310"/>
      <c r="CX104" s="1310"/>
      <c r="CY104" s="1310"/>
      <c r="CZ104" s="1310"/>
      <c r="DA104" s="1310"/>
      <c r="DB104" s="1310"/>
      <c r="DC104" s="1310"/>
      <c r="DD104" s="1310"/>
      <c r="DE104" s="1310"/>
      <c r="DF104" s="1310"/>
      <c r="DG104" s="1310"/>
      <c r="DH104" s="1310"/>
      <c r="DI104" s="1310"/>
      <c r="DJ104" s="1310"/>
      <c r="DK104" s="1310"/>
      <c r="DL104" s="1310"/>
      <c r="DM104" s="1310"/>
      <c r="DN104" s="1310"/>
      <c r="DO104" s="1310"/>
      <c r="DP104" s="1310"/>
      <c r="DQ104" s="1310"/>
      <c r="DR104" s="1310"/>
      <c r="DS104" s="1310"/>
      <c r="DT104" s="1310"/>
      <c r="DU104" s="1310"/>
      <c r="DV104" s="1310"/>
      <c r="DW104" s="1310"/>
      <c r="DX104" s="1310"/>
      <c r="DY104" s="1310"/>
      <c r="DZ104" s="1310"/>
      <c r="EA104" s="1310"/>
      <c r="EB104" s="1310"/>
      <c r="EC104" s="1310"/>
      <c r="ED104" s="1310"/>
      <c r="EE104" s="1311"/>
      <c r="EF104" s="624" t="s">
        <v>476</v>
      </c>
      <c r="EG104" s="579"/>
      <c r="EH104" s="579"/>
      <c r="EI104" s="579"/>
      <c r="EJ104" s="579"/>
      <c r="EK104" s="579"/>
      <c r="EL104" s="579"/>
      <c r="EM104" s="579"/>
      <c r="EN104" s="579"/>
      <c r="EO104" s="579"/>
      <c r="EP104" s="579"/>
      <c r="EQ104" s="579"/>
      <c r="ER104" s="579"/>
    </row>
    <row r="105" spans="1:148" s="517" customFormat="1" ht="360">
      <c r="A105" s="1217"/>
      <c r="B105" s="1217"/>
      <c r="C105" s="1217">
        <v>1</v>
      </c>
      <c r="D105" s="1067"/>
      <c r="E105" s="1069"/>
      <c r="F105" s="1069"/>
      <c r="G105" s="1067"/>
      <c r="H105" s="1067"/>
      <c r="I105" s="1055"/>
      <c r="J105" s="1050"/>
      <c r="K105" s="1049"/>
      <c r="L105" s="587" t="str">
        <f>mergeValue(A105) &amp;"."&amp; mergeValue(B105)&amp;"."&amp; mergeValue(C105)</f>
        <v>1.1.1</v>
      </c>
      <c r="M105" s="541" t="s">
        <v>7</v>
      </c>
      <c r="N105" s="574"/>
      <c r="O105" s="1309"/>
      <c r="P105" s="1310"/>
      <c r="Q105" s="1310"/>
      <c r="R105" s="1310"/>
      <c r="S105" s="1310"/>
      <c r="T105" s="1310"/>
      <c r="U105" s="1310"/>
      <c r="V105" s="1310"/>
      <c r="W105" s="1310"/>
      <c r="X105" s="1310"/>
      <c r="Y105" s="1310"/>
      <c r="Z105" s="1310"/>
      <c r="AA105" s="1310"/>
      <c r="AB105" s="1310"/>
      <c r="AC105" s="1310"/>
      <c r="AD105" s="1310"/>
      <c r="AE105" s="1310"/>
      <c r="AF105" s="1310"/>
      <c r="AG105" s="1310"/>
      <c r="AH105" s="1310"/>
      <c r="AI105" s="1310"/>
      <c r="AJ105" s="1310"/>
      <c r="AK105" s="1310"/>
      <c r="AL105" s="1310"/>
      <c r="AM105" s="1310"/>
      <c r="AN105" s="1310"/>
      <c r="AO105" s="1310"/>
      <c r="AP105" s="1310"/>
      <c r="AQ105" s="1310"/>
      <c r="AR105" s="1310"/>
      <c r="AS105" s="1310"/>
      <c r="AT105" s="1310"/>
      <c r="AU105" s="1310"/>
      <c r="AV105" s="1310"/>
      <c r="AW105" s="1310"/>
      <c r="AX105" s="1310"/>
      <c r="AY105" s="1310"/>
      <c r="AZ105" s="1310"/>
      <c r="BA105" s="1310"/>
      <c r="BB105" s="1310"/>
      <c r="BC105" s="1310"/>
      <c r="BD105" s="1310"/>
      <c r="BE105" s="1310"/>
      <c r="BF105" s="1310"/>
      <c r="BG105" s="1310"/>
      <c r="BH105" s="1310"/>
      <c r="BI105" s="1310"/>
      <c r="BJ105" s="1310"/>
      <c r="BK105" s="1310"/>
      <c r="BL105" s="1310"/>
      <c r="BM105" s="1310"/>
      <c r="BN105" s="1310"/>
      <c r="BO105" s="1310"/>
      <c r="BP105" s="1310"/>
      <c r="BQ105" s="1310"/>
      <c r="BR105" s="1310"/>
      <c r="BS105" s="1310"/>
      <c r="BT105" s="1310"/>
      <c r="BU105" s="1310"/>
      <c r="BV105" s="1310"/>
      <c r="BW105" s="1310"/>
      <c r="BX105" s="1310"/>
      <c r="BY105" s="1310"/>
      <c r="BZ105" s="1310"/>
      <c r="CA105" s="1310"/>
      <c r="CB105" s="1310"/>
      <c r="CC105" s="1310"/>
      <c r="CD105" s="1310"/>
      <c r="CE105" s="1310"/>
      <c r="CF105" s="1310"/>
      <c r="CG105" s="1310"/>
      <c r="CH105" s="1310"/>
      <c r="CI105" s="1310"/>
      <c r="CJ105" s="1310"/>
      <c r="CK105" s="1310"/>
      <c r="CL105" s="1310"/>
      <c r="CM105" s="1310"/>
      <c r="CN105" s="1310"/>
      <c r="CO105" s="1310"/>
      <c r="CP105" s="1310"/>
      <c r="CQ105" s="1310"/>
      <c r="CR105" s="1310"/>
      <c r="CS105" s="1310"/>
      <c r="CT105" s="1310"/>
      <c r="CU105" s="1310"/>
      <c r="CV105" s="1310"/>
      <c r="CW105" s="1310"/>
      <c r="CX105" s="1310"/>
      <c r="CY105" s="1310"/>
      <c r="CZ105" s="1310"/>
      <c r="DA105" s="1310"/>
      <c r="DB105" s="1310"/>
      <c r="DC105" s="1310"/>
      <c r="DD105" s="1310"/>
      <c r="DE105" s="1310"/>
      <c r="DF105" s="1310"/>
      <c r="DG105" s="1310"/>
      <c r="DH105" s="1310"/>
      <c r="DI105" s="1310"/>
      <c r="DJ105" s="1310"/>
      <c r="DK105" s="1310"/>
      <c r="DL105" s="1310"/>
      <c r="DM105" s="1310"/>
      <c r="DN105" s="1310"/>
      <c r="DO105" s="1310"/>
      <c r="DP105" s="1310"/>
      <c r="DQ105" s="1310"/>
      <c r="DR105" s="1310"/>
      <c r="DS105" s="1310"/>
      <c r="DT105" s="1310"/>
      <c r="DU105" s="1310"/>
      <c r="DV105" s="1310"/>
      <c r="DW105" s="1310"/>
      <c r="DX105" s="1310"/>
      <c r="DY105" s="1310"/>
      <c r="DZ105" s="1310"/>
      <c r="EA105" s="1310"/>
      <c r="EB105" s="1310"/>
      <c r="EC105" s="1310"/>
      <c r="ED105" s="1310"/>
      <c r="EE105" s="1311"/>
      <c r="EF105" s="624" t="s">
        <v>632</v>
      </c>
      <c r="EG105" s="579"/>
      <c r="EH105" s="579"/>
      <c r="EI105" s="579"/>
      <c r="EJ105" s="579"/>
      <c r="EK105" s="579"/>
      <c r="EL105" s="579"/>
      <c r="EM105" s="579"/>
      <c r="EN105" s="579"/>
      <c r="EO105" s="579"/>
      <c r="EP105" s="579"/>
      <c r="EQ105" s="579"/>
      <c r="ER105" s="579"/>
    </row>
    <row r="106" spans="1:148" s="517" customFormat="1" ht="281.25">
      <c r="A106" s="1217"/>
      <c r="B106" s="1217"/>
      <c r="C106" s="1217"/>
      <c r="D106" s="1217">
        <v>1</v>
      </c>
      <c r="E106" s="1069"/>
      <c r="F106" s="1069"/>
      <c r="G106" s="1067"/>
      <c r="H106" s="1067"/>
      <c r="I106" s="1055"/>
      <c r="J106" s="1050"/>
      <c r="K106" s="1049"/>
      <c r="L106" s="587" t="str">
        <f>mergeValue(A106) &amp;"."&amp; mergeValue(B106)&amp;"."&amp; mergeValue(C106)&amp;"."&amp; mergeValue(D106)</f>
        <v>1.1.1.1</v>
      </c>
      <c r="M106" s="542" t="s">
        <v>22</v>
      </c>
      <c r="N106" s="574"/>
      <c r="O106" s="1309"/>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c r="AP106" s="1310"/>
      <c r="AQ106" s="1310"/>
      <c r="AR106" s="1310"/>
      <c r="AS106" s="1310"/>
      <c r="AT106" s="1310"/>
      <c r="AU106" s="1310"/>
      <c r="AV106" s="1310"/>
      <c r="AW106" s="1310"/>
      <c r="AX106" s="1310"/>
      <c r="AY106" s="1310"/>
      <c r="AZ106" s="1310"/>
      <c r="BA106" s="1310"/>
      <c r="BB106" s="1310"/>
      <c r="BC106" s="1310"/>
      <c r="BD106" s="1310"/>
      <c r="BE106" s="1310"/>
      <c r="BF106" s="1310"/>
      <c r="BG106" s="1310"/>
      <c r="BH106" s="1310"/>
      <c r="BI106" s="1310"/>
      <c r="BJ106" s="1310"/>
      <c r="BK106" s="1310"/>
      <c r="BL106" s="1310"/>
      <c r="BM106" s="1310"/>
      <c r="BN106" s="1310"/>
      <c r="BO106" s="1310"/>
      <c r="BP106" s="1310"/>
      <c r="BQ106" s="1310"/>
      <c r="BR106" s="1310"/>
      <c r="BS106" s="1310"/>
      <c r="BT106" s="1310"/>
      <c r="BU106" s="1310"/>
      <c r="BV106" s="1310"/>
      <c r="BW106" s="1310"/>
      <c r="BX106" s="1310"/>
      <c r="BY106" s="1310"/>
      <c r="BZ106" s="1310"/>
      <c r="CA106" s="1310"/>
      <c r="CB106" s="1310"/>
      <c r="CC106" s="1310"/>
      <c r="CD106" s="1310"/>
      <c r="CE106" s="1310"/>
      <c r="CF106" s="1310"/>
      <c r="CG106" s="1310"/>
      <c r="CH106" s="1310"/>
      <c r="CI106" s="1310"/>
      <c r="CJ106" s="1310"/>
      <c r="CK106" s="1310"/>
      <c r="CL106" s="1310"/>
      <c r="CM106" s="1310"/>
      <c r="CN106" s="1310"/>
      <c r="CO106" s="1310"/>
      <c r="CP106" s="1310"/>
      <c r="CQ106" s="1310"/>
      <c r="CR106" s="1310"/>
      <c r="CS106" s="1310"/>
      <c r="CT106" s="1310"/>
      <c r="CU106" s="1310"/>
      <c r="CV106" s="1310"/>
      <c r="CW106" s="1310"/>
      <c r="CX106" s="1310"/>
      <c r="CY106" s="1310"/>
      <c r="CZ106" s="1310"/>
      <c r="DA106" s="1310"/>
      <c r="DB106" s="1310"/>
      <c r="DC106" s="1310"/>
      <c r="DD106" s="1310"/>
      <c r="DE106" s="1310"/>
      <c r="DF106" s="1310"/>
      <c r="DG106" s="1310"/>
      <c r="DH106" s="1310"/>
      <c r="DI106" s="1310"/>
      <c r="DJ106" s="1310"/>
      <c r="DK106" s="1310"/>
      <c r="DL106" s="1310"/>
      <c r="DM106" s="1310"/>
      <c r="DN106" s="1310"/>
      <c r="DO106" s="1310"/>
      <c r="DP106" s="1310"/>
      <c r="DQ106" s="1310"/>
      <c r="DR106" s="1310"/>
      <c r="DS106" s="1310"/>
      <c r="DT106" s="1310"/>
      <c r="DU106" s="1310"/>
      <c r="DV106" s="1310"/>
      <c r="DW106" s="1310"/>
      <c r="DX106" s="1310"/>
      <c r="DY106" s="1310"/>
      <c r="DZ106" s="1310"/>
      <c r="EA106" s="1310"/>
      <c r="EB106" s="1310"/>
      <c r="EC106" s="1310"/>
      <c r="ED106" s="1310"/>
      <c r="EE106" s="1311"/>
      <c r="EF106" s="624" t="s">
        <v>633</v>
      </c>
      <c r="EG106" s="579"/>
      <c r="EH106" s="579"/>
      <c r="EI106" s="579"/>
      <c r="EJ106" s="579"/>
      <c r="EK106" s="579"/>
      <c r="EL106" s="579"/>
      <c r="EM106" s="579"/>
      <c r="EN106" s="579"/>
      <c r="EO106" s="579"/>
      <c r="EP106" s="579"/>
      <c r="EQ106" s="579"/>
      <c r="ER106" s="579"/>
    </row>
    <row r="107" spans="1:148" s="517" customFormat="1" ht="0.2" customHeight="1">
      <c r="A107" s="1217"/>
      <c r="B107" s="1217"/>
      <c r="C107" s="1217"/>
      <c r="D107" s="1217"/>
      <c r="E107" s="1217">
        <v>1</v>
      </c>
      <c r="F107" s="1069"/>
      <c r="G107" s="1067"/>
      <c r="H107" s="1067"/>
      <c r="I107" s="1054"/>
      <c r="J107" s="1050"/>
      <c r="K107" s="1049"/>
      <c r="L107" s="587"/>
      <c r="M107" s="548"/>
      <c r="N107" s="575"/>
      <c r="O107" s="1325"/>
      <c r="P107" s="1346"/>
      <c r="Q107" s="1346"/>
      <c r="R107" s="1346"/>
      <c r="S107" s="1346"/>
      <c r="T107" s="1346"/>
      <c r="U107" s="1346"/>
      <c r="V107" s="1346"/>
      <c r="W107" s="1346"/>
      <c r="X107" s="1346"/>
      <c r="Y107" s="1346"/>
      <c r="Z107" s="1346"/>
      <c r="AA107" s="1346"/>
      <c r="AB107" s="1346"/>
      <c r="AC107" s="1346"/>
      <c r="AD107" s="1346"/>
      <c r="AE107" s="1346"/>
      <c r="AF107" s="1346"/>
      <c r="AG107" s="1346"/>
      <c r="AH107" s="1346"/>
      <c r="AI107" s="1346"/>
      <c r="AJ107" s="1346"/>
      <c r="AK107" s="1346"/>
      <c r="AL107" s="1346"/>
      <c r="AM107" s="1346"/>
      <c r="AN107" s="1346"/>
      <c r="AO107" s="1346"/>
      <c r="AP107" s="1346"/>
      <c r="AQ107" s="1346"/>
      <c r="AR107" s="1346"/>
      <c r="AS107" s="1346"/>
      <c r="AT107" s="1346"/>
      <c r="AU107" s="1346"/>
      <c r="AV107" s="1346"/>
      <c r="AW107" s="1346"/>
      <c r="AX107" s="1346"/>
      <c r="AY107" s="1346"/>
      <c r="AZ107" s="1346"/>
      <c r="BA107" s="1346"/>
      <c r="BB107" s="1346"/>
      <c r="BC107" s="1346"/>
      <c r="BD107" s="1346"/>
      <c r="BE107" s="1346"/>
      <c r="BF107" s="1346"/>
      <c r="BG107" s="1346"/>
      <c r="BH107" s="1346"/>
      <c r="BI107" s="1346"/>
      <c r="BJ107" s="1346"/>
      <c r="BK107" s="1346"/>
      <c r="BL107" s="1346"/>
      <c r="BM107" s="1346"/>
      <c r="BN107" s="1346"/>
      <c r="BO107" s="1346"/>
      <c r="BP107" s="1346"/>
      <c r="BQ107" s="1346"/>
      <c r="BR107" s="1346"/>
      <c r="BS107" s="1346"/>
      <c r="BT107" s="1346"/>
      <c r="BU107" s="1346"/>
      <c r="BV107" s="1346"/>
      <c r="BW107" s="1346"/>
      <c r="BX107" s="1346"/>
      <c r="BY107" s="1346"/>
      <c r="BZ107" s="1346"/>
      <c r="CA107" s="1346"/>
      <c r="CB107" s="1346"/>
      <c r="CC107" s="1346"/>
      <c r="CD107" s="1346"/>
      <c r="CE107" s="1346"/>
      <c r="CF107" s="1346"/>
      <c r="CG107" s="1346"/>
      <c r="CH107" s="1346"/>
      <c r="CI107" s="1346"/>
      <c r="CJ107" s="1346"/>
      <c r="CK107" s="1346"/>
      <c r="CL107" s="1346"/>
      <c r="CM107" s="1346"/>
      <c r="CN107" s="1346"/>
      <c r="CO107" s="1346"/>
      <c r="CP107" s="1346"/>
      <c r="CQ107" s="1346"/>
      <c r="CR107" s="1346"/>
      <c r="CS107" s="1346"/>
      <c r="CT107" s="1346"/>
      <c r="CU107" s="1346"/>
      <c r="CV107" s="1346"/>
      <c r="CW107" s="1346"/>
      <c r="CX107" s="1346"/>
      <c r="CY107" s="1346"/>
      <c r="CZ107" s="1346"/>
      <c r="DA107" s="1346"/>
      <c r="DB107" s="1346"/>
      <c r="DC107" s="1346"/>
      <c r="DD107" s="1346"/>
      <c r="DE107" s="1346"/>
      <c r="DF107" s="1346"/>
      <c r="DG107" s="1346"/>
      <c r="DH107" s="1346"/>
      <c r="DI107" s="1346"/>
      <c r="DJ107" s="1346"/>
      <c r="DK107" s="1346"/>
      <c r="DL107" s="1346"/>
      <c r="DM107" s="1346"/>
      <c r="DN107" s="1346"/>
      <c r="DO107" s="1346"/>
      <c r="DP107" s="1346"/>
      <c r="DQ107" s="1346"/>
      <c r="DR107" s="1346"/>
      <c r="DS107" s="1346"/>
      <c r="DT107" s="1346"/>
      <c r="DU107" s="1346"/>
      <c r="DV107" s="1346"/>
      <c r="DW107" s="1346"/>
      <c r="DX107" s="1346"/>
      <c r="DY107" s="1346"/>
      <c r="DZ107" s="1346"/>
      <c r="EA107" s="1346"/>
      <c r="EB107" s="1346"/>
      <c r="EC107" s="1346"/>
      <c r="ED107" s="1346"/>
      <c r="EE107" s="1347"/>
      <c r="EF107" s="624"/>
      <c r="EG107" s="579"/>
      <c r="EH107" s="579"/>
      <c r="EI107" s="579"/>
      <c r="EJ107" s="579"/>
      <c r="EK107" s="579"/>
      <c r="EL107" s="579"/>
      <c r="EM107" s="579"/>
      <c r="EN107" s="579"/>
      <c r="EO107" s="579"/>
      <c r="EP107" s="579"/>
      <c r="EQ107" s="579"/>
      <c r="ER107" s="579"/>
    </row>
    <row r="108" spans="1:148" s="517" customFormat="1" ht="409.5">
      <c r="A108" s="1217"/>
      <c r="B108" s="1217"/>
      <c r="C108" s="1217"/>
      <c r="D108" s="1217"/>
      <c r="E108" s="1217"/>
      <c r="F108" s="1217">
        <v>1</v>
      </c>
      <c r="G108" s="1067"/>
      <c r="H108" s="1067"/>
      <c r="I108" s="1280"/>
      <c r="J108" s="1050"/>
      <c r="K108" s="1049"/>
      <c r="L108" s="587" t="str">
        <f>mergeValue(A108) &amp;"."&amp; mergeValue(B108)&amp;"."&amp; mergeValue(C108)&amp;"."&amp; mergeValue(D108)&amp;"."&amp; mergeValue(F108)</f>
        <v>1.1.1.1.1</v>
      </c>
      <c r="M108" s="549" t="s">
        <v>10</v>
      </c>
      <c r="N108" s="575"/>
      <c r="O108" s="1220"/>
      <c r="P108" s="1221"/>
      <c r="Q108" s="1221"/>
      <c r="R108" s="1221"/>
      <c r="S108" s="1221"/>
      <c r="T108" s="1221"/>
      <c r="U108" s="1221"/>
      <c r="V108" s="1221"/>
      <c r="W108" s="1221"/>
      <c r="X108" s="1221"/>
      <c r="Y108" s="1221"/>
      <c r="Z108" s="1221"/>
      <c r="AA108" s="1221"/>
      <c r="AB108" s="1221"/>
      <c r="AC108" s="1221"/>
      <c r="AD108" s="1221"/>
      <c r="AE108" s="1221"/>
      <c r="AF108" s="1221"/>
      <c r="AG108" s="1221"/>
      <c r="AH108" s="1221"/>
      <c r="AI108" s="1221"/>
      <c r="AJ108" s="1221"/>
      <c r="AK108" s="1221"/>
      <c r="AL108" s="1221"/>
      <c r="AM108" s="1221"/>
      <c r="AN108" s="1221"/>
      <c r="AO108" s="1221"/>
      <c r="AP108" s="1221"/>
      <c r="AQ108" s="1221"/>
      <c r="AR108" s="1221"/>
      <c r="AS108" s="1221"/>
      <c r="AT108" s="1221"/>
      <c r="AU108" s="1221"/>
      <c r="AV108" s="1221"/>
      <c r="AW108" s="1221"/>
      <c r="AX108" s="1221"/>
      <c r="AY108" s="1221"/>
      <c r="AZ108" s="1221"/>
      <c r="BA108" s="1221"/>
      <c r="BB108" s="1221"/>
      <c r="BC108" s="1221"/>
      <c r="BD108" s="1221"/>
      <c r="BE108" s="1221"/>
      <c r="BF108" s="1221"/>
      <c r="BG108" s="1221"/>
      <c r="BH108" s="1221"/>
      <c r="BI108" s="1221"/>
      <c r="BJ108" s="1221"/>
      <c r="BK108" s="1221"/>
      <c r="BL108" s="1221"/>
      <c r="BM108" s="1221"/>
      <c r="BN108" s="1221"/>
      <c r="BO108" s="1221"/>
      <c r="BP108" s="1221"/>
      <c r="BQ108" s="1221"/>
      <c r="BR108" s="1221"/>
      <c r="BS108" s="1221"/>
      <c r="BT108" s="1221"/>
      <c r="BU108" s="1221"/>
      <c r="BV108" s="1221"/>
      <c r="BW108" s="1221"/>
      <c r="BX108" s="1221"/>
      <c r="BY108" s="1221"/>
      <c r="BZ108" s="1221"/>
      <c r="CA108" s="1221"/>
      <c r="CB108" s="1221"/>
      <c r="CC108" s="1221"/>
      <c r="CD108" s="1221"/>
      <c r="CE108" s="1221"/>
      <c r="CF108" s="1221"/>
      <c r="CG108" s="1221"/>
      <c r="CH108" s="1221"/>
      <c r="CI108" s="1221"/>
      <c r="CJ108" s="1221"/>
      <c r="CK108" s="1221"/>
      <c r="CL108" s="1221"/>
      <c r="CM108" s="1221"/>
      <c r="CN108" s="1221"/>
      <c r="CO108" s="1221"/>
      <c r="CP108" s="1221"/>
      <c r="CQ108" s="1221"/>
      <c r="CR108" s="1221"/>
      <c r="CS108" s="1221"/>
      <c r="CT108" s="1221"/>
      <c r="CU108" s="1221"/>
      <c r="CV108" s="1221"/>
      <c r="CW108" s="1221"/>
      <c r="CX108" s="1221"/>
      <c r="CY108" s="1221"/>
      <c r="CZ108" s="1221"/>
      <c r="DA108" s="1221"/>
      <c r="DB108" s="1221"/>
      <c r="DC108" s="1221"/>
      <c r="DD108" s="1221"/>
      <c r="DE108" s="1221"/>
      <c r="DF108" s="1221"/>
      <c r="DG108" s="1221"/>
      <c r="DH108" s="1221"/>
      <c r="DI108" s="1221"/>
      <c r="DJ108" s="1221"/>
      <c r="DK108" s="1221"/>
      <c r="DL108" s="1221"/>
      <c r="DM108" s="1221"/>
      <c r="DN108" s="1221"/>
      <c r="DO108" s="1221"/>
      <c r="DP108" s="1221"/>
      <c r="DQ108" s="1221"/>
      <c r="DR108" s="1221"/>
      <c r="DS108" s="1221"/>
      <c r="DT108" s="1221"/>
      <c r="DU108" s="1221"/>
      <c r="DV108" s="1221"/>
      <c r="DW108" s="1221"/>
      <c r="DX108" s="1221"/>
      <c r="DY108" s="1221"/>
      <c r="DZ108" s="1221"/>
      <c r="EA108" s="1221"/>
      <c r="EB108" s="1221"/>
      <c r="EC108" s="1221"/>
      <c r="ED108" s="1221"/>
      <c r="EE108" s="1222"/>
      <c r="EF108" s="624" t="s">
        <v>634</v>
      </c>
      <c r="EG108" s="579"/>
      <c r="EH108" s="583" t="str">
        <f>strCheckUnique(EI108:EI112)</f>
        <v/>
      </c>
      <c r="EI108" s="579"/>
      <c r="EJ108" s="583"/>
      <c r="EK108" s="579"/>
      <c r="EL108" s="579"/>
      <c r="EM108" s="579"/>
      <c r="EN108" s="579"/>
      <c r="EO108" s="579"/>
      <c r="EP108" s="579"/>
      <c r="EQ108" s="579"/>
      <c r="ER108" s="579"/>
    </row>
    <row r="109" spans="1:148" s="517" customFormat="1" ht="409.5">
      <c r="A109" s="1217"/>
      <c r="B109" s="1217"/>
      <c r="C109" s="1217"/>
      <c r="D109" s="1217"/>
      <c r="E109" s="1217"/>
      <c r="F109" s="1217"/>
      <c r="G109" s="1217">
        <v>1</v>
      </c>
      <c r="H109" s="1067"/>
      <c r="I109" s="1280"/>
      <c r="J109" s="1276"/>
      <c r="K109" s="1056"/>
      <c r="L109" s="587" t="str">
        <f>mergeValue(A109) &amp;"."&amp; mergeValue(B109)&amp;"."&amp; mergeValue(C109)&amp;"."&amp; mergeValue(D109)&amp;"."&amp; mergeValue(F109)&amp;"."&amp; mergeValue(G109)</f>
        <v>1.1.1.1.1.1</v>
      </c>
      <c r="M109" s="1057" t="s">
        <v>649</v>
      </c>
      <c r="N109" s="640"/>
      <c r="O109" s="677"/>
      <c r="P109" s="677"/>
      <c r="Q109" s="556"/>
      <c r="R109" s="488"/>
      <c r="S109" s="1082"/>
      <c r="T109" s="488"/>
      <c r="U109" s="1082"/>
      <c r="V109" s="578" t="str">
        <f>W109 &amp; "-" &amp; Y109</f>
        <v>-</v>
      </c>
      <c r="W109" s="1252"/>
      <c r="X109" s="1224" t="s">
        <v>83</v>
      </c>
      <c r="Y109" s="1252"/>
      <c r="Z109" s="1224" t="s">
        <v>83</v>
      </c>
      <c r="AA109" s="677"/>
      <c r="AB109" s="677"/>
      <c r="AC109" s="757"/>
      <c r="AD109" s="706"/>
      <c r="AE109" s="1082"/>
      <c r="AF109" s="706"/>
      <c r="AG109" s="1082"/>
      <c r="AH109" s="763" t="str">
        <f>AI109 &amp; "-" &amp; AK109</f>
        <v>-</v>
      </c>
      <c r="AI109" s="1252"/>
      <c r="AJ109" s="1224" t="s">
        <v>83</v>
      </c>
      <c r="AK109" s="1252"/>
      <c r="AL109" s="1224" t="s">
        <v>83</v>
      </c>
      <c r="AM109" s="677"/>
      <c r="AN109" s="677"/>
      <c r="AO109" s="757"/>
      <c r="AP109" s="706"/>
      <c r="AQ109" s="1082"/>
      <c r="AR109" s="706"/>
      <c r="AS109" s="1082"/>
      <c r="AT109" s="763" t="str">
        <f>AU109 &amp; "-" &amp; AW109</f>
        <v>-</v>
      </c>
      <c r="AU109" s="1252"/>
      <c r="AV109" s="1224" t="s">
        <v>83</v>
      </c>
      <c r="AW109" s="1252"/>
      <c r="AX109" s="1224" t="s">
        <v>83</v>
      </c>
      <c r="AY109" s="677"/>
      <c r="AZ109" s="677"/>
      <c r="BA109" s="757"/>
      <c r="BB109" s="706"/>
      <c r="BC109" s="1082"/>
      <c r="BD109" s="706"/>
      <c r="BE109" s="1082"/>
      <c r="BF109" s="763" t="str">
        <f>BG109 &amp; "-" &amp; BI109</f>
        <v>-</v>
      </c>
      <c r="BG109" s="1252"/>
      <c r="BH109" s="1224" t="s">
        <v>83</v>
      </c>
      <c r="BI109" s="1252"/>
      <c r="BJ109" s="1224" t="s">
        <v>83</v>
      </c>
      <c r="BK109" s="677"/>
      <c r="BL109" s="677"/>
      <c r="BM109" s="757"/>
      <c r="BN109" s="706"/>
      <c r="BO109" s="1082"/>
      <c r="BP109" s="706"/>
      <c r="BQ109" s="1082"/>
      <c r="BR109" s="763" t="str">
        <f>BS109 &amp; "-" &amp; BU109</f>
        <v>-</v>
      </c>
      <c r="BS109" s="1252"/>
      <c r="BT109" s="1224" t="s">
        <v>83</v>
      </c>
      <c r="BU109" s="1252"/>
      <c r="BV109" s="1224" t="s">
        <v>83</v>
      </c>
      <c r="BW109" s="677"/>
      <c r="BX109" s="677"/>
      <c r="BY109" s="757"/>
      <c r="BZ109" s="706"/>
      <c r="CA109" s="1082"/>
      <c r="CB109" s="706"/>
      <c r="CC109" s="1082"/>
      <c r="CD109" s="763" t="str">
        <f>CE109 &amp; "-" &amp; CG109</f>
        <v>-</v>
      </c>
      <c r="CE109" s="1252"/>
      <c r="CF109" s="1224" t="s">
        <v>83</v>
      </c>
      <c r="CG109" s="1252"/>
      <c r="CH109" s="1224" t="s">
        <v>83</v>
      </c>
      <c r="CI109" s="677"/>
      <c r="CJ109" s="677"/>
      <c r="CK109" s="757"/>
      <c r="CL109" s="706"/>
      <c r="CM109" s="1082"/>
      <c r="CN109" s="706"/>
      <c r="CO109" s="1082"/>
      <c r="CP109" s="763" t="str">
        <f>CQ109 &amp; "-" &amp; CS109</f>
        <v>-</v>
      </c>
      <c r="CQ109" s="1252"/>
      <c r="CR109" s="1224" t="s">
        <v>83</v>
      </c>
      <c r="CS109" s="1252"/>
      <c r="CT109" s="1224" t="s">
        <v>83</v>
      </c>
      <c r="CU109" s="677"/>
      <c r="CV109" s="677"/>
      <c r="CW109" s="757"/>
      <c r="CX109" s="706"/>
      <c r="CY109" s="1082"/>
      <c r="CZ109" s="706"/>
      <c r="DA109" s="1082"/>
      <c r="DB109" s="763" t="str">
        <f>DC109 &amp; "-" &amp; DE109</f>
        <v>-</v>
      </c>
      <c r="DC109" s="1252"/>
      <c r="DD109" s="1224" t="s">
        <v>83</v>
      </c>
      <c r="DE109" s="1252"/>
      <c r="DF109" s="1224" t="s">
        <v>83</v>
      </c>
      <c r="DG109" s="677"/>
      <c r="DH109" s="677"/>
      <c r="DI109" s="757"/>
      <c r="DJ109" s="706"/>
      <c r="DK109" s="1082"/>
      <c r="DL109" s="706"/>
      <c r="DM109" s="1082"/>
      <c r="DN109" s="763" t="str">
        <f>DO109 &amp; "-" &amp; DQ109</f>
        <v>-</v>
      </c>
      <c r="DO109" s="1252"/>
      <c r="DP109" s="1224" t="s">
        <v>83</v>
      </c>
      <c r="DQ109" s="1252"/>
      <c r="DR109" s="1224" t="s">
        <v>83</v>
      </c>
      <c r="DS109" s="677"/>
      <c r="DT109" s="677"/>
      <c r="DU109" s="757"/>
      <c r="DV109" s="706"/>
      <c r="DW109" s="1082"/>
      <c r="DX109" s="706"/>
      <c r="DY109" s="1082"/>
      <c r="DZ109" s="763" t="str">
        <f>EA109 &amp; "-" &amp; EC109</f>
        <v>-</v>
      </c>
      <c r="EA109" s="1252"/>
      <c r="EB109" s="1224" t="s">
        <v>83</v>
      </c>
      <c r="EC109" s="1252"/>
      <c r="ED109" s="1224" t="s">
        <v>84</v>
      </c>
      <c r="EE109" s="531"/>
      <c r="EF109" s="624" t="s">
        <v>667</v>
      </c>
      <c r="EG109" s="579" t="str">
        <f>strCheckDate(O109:EE109)</f>
        <v/>
      </c>
      <c r="EH109" s="583"/>
      <c r="EI109" s="583" t="str">
        <f>IF(M109="","",M109 )</f>
        <v>горячая вода в системе централизованного теплоснабжения на горячее водоснабжение</v>
      </c>
      <c r="EJ109" s="583"/>
      <c r="EK109" s="583"/>
      <c r="EL109" s="583"/>
      <c r="EM109" s="579"/>
      <c r="EN109" s="579"/>
      <c r="EO109" s="579"/>
      <c r="EP109" s="579"/>
      <c r="EQ109" s="579"/>
      <c r="ER109" s="579"/>
    </row>
    <row r="110" spans="1:148" s="517" customFormat="1" ht="0.2" customHeight="1">
      <c r="A110" s="1217"/>
      <c r="B110" s="1217"/>
      <c r="C110" s="1217"/>
      <c r="D110" s="1217"/>
      <c r="E110" s="1217"/>
      <c r="F110" s="1217"/>
      <c r="G110" s="1217"/>
      <c r="H110" s="1067"/>
      <c r="I110" s="1280"/>
      <c r="J110" s="1276"/>
      <c r="K110" s="1056"/>
      <c r="L110" s="594"/>
      <c r="M110" s="640"/>
      <c r="N110" s="640"/>
      <c r="O110" s="556"/>
      <c r="P110" s="488"/>
      <c r="Q110" s="488"/>
      <c r="R110" s="488"/>
      <c r="S110" s="488"/>
      <c r="T110" s="488"/>
      <c r="U110" s="553"/>
      <c r="V110" s="578"/>
      <c r="W110" s="1223"/>
      <c r="X110" s="1224"/>
      <c r="Y110" s="1223"/>
      <c r="Z110" s="1224"/>
      <c r="AA110" s="757"/>
      <c r="AB110" s="706"/>
      <c r="AC110" s="706"/>
      <c r="AD110" s="706"/>
      <c r="AE110" s="706"/>
      <c r="AF110" s="706"/>
      <c r="AG110" s="553"/>
      <c r="AH110" s="763"/>
      <c r="AI110" s="1223"/>
      <c r="AJ110" s="1224"/>
      <c r="AK110" s="1223"/>
      <c r="AL110" s="1224"/>
      <c r="AM110" s="757"/>
      <c r="AN110" s="706"/>
      <c r="AO110" s="706"/>
      <c r="AP110" s="706"/>
      <c r="AQ110" s="706"/>
      <c r="AR110" s="706"/>
      <c r="AS110" s="553"/>
      <c r="AT110" s="763"/>
      <c r="AU110" s="1223"/>
      <c r="AV110" s="1224"/>
      <c r="AW110" s="1223"/>
      <c r="AX110" s="1224"/>
      <c r="AY110" s="757"/>
      <c r="AZ110" s="706"/>
      <c r="BA110" s="706"/>
      <c r="BB110" s="706"/>
      <c r="BC110" s="706"/>
      <c r="BD110" s="706"/>
      <c r="BE110" s="553"/>
      <c r="BF110" s="763"/>
      <c r="BG110" s="1223"/>
      <c r="BH110" s="1224"/>
      <c r="BI110" s="1223"/>
      <c r="BJ110" s="1224"/>
      <c r="BK110" s="757"/>
      <c r="BL110" s="706"/>
      <c r="BM110" s="706"/>
      <c r="BN110" s="706"/>
      <c r="BO110" s="706"/>
      <c r="BP110" s="706"/>
      <c r="BQ110" s="553"/>
      <c r="BR110" s="763"/>
      <c r="BS110" s="1223"/>
      <c r="BT110" s="1224"/>
      <c r="BU110" s="1223"/>
      <c r="BV110" s="1224"/>
      <c r="BW110" s="757"/>
      <c r="BX110" s="706"/>
      <c r="BY110" s="706"/>
      <c r="BZ110" s="706"/>
      <c r="CA110" s="706"/>
      <c r="CB110" s="706"/>
      <c r="CC110" s="553"/>
      <c r="CD110" s="763"/>
      <c r="CE110" s="1223"/>
      <c r="CF110" s="1224"/>
      <c r="CG110" s="1223"/>
      <c r="CH110" s="1224"/>
      <c r="CI110" s="757"/>
      <c r="CJ110" s="706"/>
      <c r="CK110" s="706"/>
      <c r="CL110" s="706"/>
      <c r="CM110" s="706"/>
      <c r="CN110" s="706"/>
      <c r="CO110" s="553"/>
      <c r="CP110" s="763"/>
      <c r="CQ110" s="1223"/>
      <c r="CR110" s="1224"/>
      <c r="CS110" s="1223"/>
      <c r="CT110" s="1224"/>
      <c r="CU110" s="757"/>
      <c r="CV110" s="706"/>
      <c r="CW110" s="706"/>
      <c r="CX110" s="706"/>
      <c r="CY110" s="706"/>
      <c r="CZ110" s="706"/>
      <c r="DA110" s="553"/>
      <c r="DB110" s="763"/>
      <c r="DC110" s="1223"/>
      <c r="DD110" s="1224"/>
      <c r="DE110" s="1223"/>
      <c r="DF110" s="1224"/>
      <c r="DG110" s="757"/>
      <c r="DH110" s="706"/>
      <c r="DI110" s="706"/>
      <c r="DJ110" s="706"/>
      <c r="DK110" s="706"/>
      <c r="DL110" s="706"/>
      <c r="DM110" s="553"/>
      <c r="DN110" s="763"/>
      <c r="DO110" s="1223"/>
      <c r="DP110" s="1224"/>
      <c r="DQ110" s="1223"/>
      <c r="DR110" s="1224"/>
      <c r="DS110" s="757"/>
      <c r="DT110" s="706"/>
      <c r="DU110" s="706"/>
      <c r="DV110" s="706"/>
      <c r="DW110" s="706"/>
      <c r="DX110" s="706"/>
      <c r="DY110" s="553"/>
      <c r="DZ110" s="763"/>
      <c r="EA110" s="1223"/>
      <c r="EB110" s="1224"/>
      <c r="EC110" s="1223"/>
      <c r="ED110" s="1224"/>
      <c r="EE110" s="531"/>
      <c r="EF110" s="1216"/>
      <c r="EG110" s="579"/>
      <c r="EH110" s="579"/>
      <c r="EI110" s="579"/>
      <c r="EJ110" s="583">
        <f ca="1">OFFSET(EJ110,-1,0)</f>
        <v>0</v>
      </c>
      <c r="EK110" s="579"/>
      <c r="EL110" s="579"/>
      <c r="EM110" s="579"/>
      <c r="EN110" s="579"/>
      <c r="EO110" s="579"/>
      <c r="EP110" s="579"/>
      <c r="EQ110" s="579"/>
      <c r="ER110" s="579"/>
    </row>
    <row r="111" spans="1:148" s="516" customFormat="1" ht="15" hidden="1" customHeight="1">
      <c r="A111" s="1217"/>
      <c r="B111" s="1217"/>
      <c r="C111" s="1217"/>
      <c r="D111" s="1217"/>
      <c r="E111" s="1217"/>
      <c r="F111" s="1217"/>
      <c r="G111" s="1217"/>
      <c r="H111" s="1067"/>
      <c r="I111" s="1280"/>
      <c r="J111" s="1276"/>
      <c r="K111" s="1058"/>
      <c r="L111" s="532"/>
      <c r="M111" s="551"/>
      <c r="N111" s="545"/>
      <c r="O111" s="539"/>
      <c r="P111" s="539"/>
      <c r="Q111" s="539"/>
      <c r="R111" s="539"/>
      <c r="S111" s="539"/>
      <c r="T111" s="539"/>
      <c r="U111" s="539"/>
      <c r="V111" s="539"/>
      <c r="W111" s="557"/>
      <c r="X111" s="558"/>
      <c r="Y111" s="557"/>
      <c r="Z111" s="545"/>
      <c r="AA111" s="751"/>
      <c r="AB111" s="751"/>
      <c r="AC111" s="751"/>
      <c r="AD111" s="751"/>
      <c r="AE111" s="751"/>
      <c r="AF111" s="751"/>
      <c r="AG111" s="751"/>
      <c r="AH111" s="751"/>
      <c r="AI111" s="998"/>
      <c r="AJ111" s="999"/>
      <c r="AK111" s="998"/>
      <c r="AL111" s="995"/>
      <c r="AM111" s="751"/>
      <c r="AN111" s="751"/>
      <c r="AO111" s="751"/>
      <c r="AP111" s="751"/>
      <c r="AQ111" s="751"/>
      <c r="AR111" s="751"/>
      <c r="AS111" s="751"/>
      <c r="AT111" s="751"/>
      <c r="AU111" s="998"/>
      <c r="AV111" s="999"/>
      <c r="AW111" s="998"/>
      <c r="AX111" s="995"/>
      <c r="AY111" s="751"/>
      <c r="AZ111" s="751"/>
      <c r="BA111" s="751"/>
      <c r="BB111" s="751"/>
      <c r="BC111" s="751"/>
      <c r="BD111" s="751"/>
      <c r="BE111" s="751"/>
      <c r="BF111" s="751"/>
      <c r="BG111" s="998"/>
      <c r="BH111" s="999"/>
      <c r="BI111" s="998"/>
      <c r="BJ111" s="995"/>
      <c r="BK111" s="751"/>
      <c r="BL111" s="751"/>
      <c r="BM111" s="751"/>
      <c r="BN111" s="751"/>
      <c r="BO111" s="751"/>
      <c r="BP111" s="751"/>
      <c r="BQ111" s="751"/>
      <c r="BR111" s="751"/>
      <c r="BS111" s="998"/>
      <c r="BT111" s="999"/>
      <c r="BU111" s="998"/>
      <c r="BV111" s="995"/>
      <c r="BW111" s="751"/>
      <c r="BX111" s="751"/>
      <c r="BY111" s="751"/>
      <c r="BZ111" s="751"/>
      <c r="CA111" s="751"/>
      <c r="CB111" s="751"/>
      <c r="CC111" s="751"/>
      <c r="CD111" s="751"/>
      <c r="CE111" s="998"/>
      <c r="CF111" s="999"/>
      <c r="CG111" s="998"/>
      <c r="CH111" s="995"/>
      <c r="CI111" s="751"/>
      <c r="CJ111" s="751"/>
      <c r="CK111" s="751"/>
      <c r="CL111" s="751"/>
      <c r="CM111" s="751"/>
      <c r="CN111" s="751"/>
      <c r="CO111" s="751"/>
      <c r="CP111" s="751"/>
      <c r="CQ111" s="998"/>
      <c r="CR111" s="999"/>
      <c r="CS111" s="998"/>
      <c r="CT111" s="995"/>
      <c r="CU111" s="751"/>
      <c r="CV111" s="751"/>
      <c r="CW111" s="751"/>
      <c r="CX111" s="751"/>
      <c r="CY111" s="751"/>
      <c r="CZ111" s="751"/>
      <c r="DA111" s="751"/>
      <c r="DB111" s="751"/>
      <c r="DC111" s="998"/>
      <c r="DD111" s="999"/>
      <c r="DE111" s="998"/>
      <c r="DF111" s="995"/>
      <c r="DG111" s="751"/>
      <c r="DH111" s="751"/>
      <c r="DI111" s="751"/>
      <c r="DJ111" s="751"/>
      <c r="DK111" s="751"/>
      <c r="DL111" s="751"/>
      <c r="DM111" s="751"/>
      <c r="DN111" s="751"/>
      <c r="DO111" s="998"/>
      <c r="DP111" s="999"/>
      <c r="DQ111" s="998"/>
      <c r="DR111" s="995"/>
      <c r="DS111" s="751"/>
      <c r="DT111" s="751"/>
      <c r="DU111" s="751"/>
      <c r="DV111" s="751"/>
      <c r="DW111" s="751"/>
      <c r="DX111" s="751"/>
      <c r="DY111" s="751"/>
      <c r="DZ111" s="751"/>
      <c r="EA111" s="998"/>
      <c r="EB111" s="999"/>
      <c r="EC111" s="998"/>
      <c r="ED111" s="995"/>
      <c r="EE111" s="554"/>
      <c r="EF111" s="1216"/>
      <c r="EG111" s="581"/>
      <c r="EH111" s="581"/>
      <c r="EI111" s="581"/>
      <c r="EJ111" s="581"/>
      <c r="EK111" s="581"/>
      <c r="EL111" s="581"/>
      <c r="EM111" s="581"/>
      <c r="EN111" s="581"/>
      <c r="EO111" s="581"/>
      <c r="EP111" s="581"/>
      <c r="EQ111" s="581"/>
      <c r="ER111" s="581"/>
    </row>
    <row r="112" spans="1:148" s="516" customFormat="1" ht="15" customHeight="1">
      <c r="A112" s="1217"/>
      <c r="B112" s="1217"/>
      <c r="C112" s="1217"/>
      <c r="D112" s="1217"/>
      <c r="E112" s="1217"/>
      <c r="F112" s="1217"/>
      <c r="G112" s="1067"/>
      <c r="H112" s="1067"/>
      <c r="I112" s="1280"/>
      <c r="J112" s="1064"/>
      <c r="K112" s="1058"/>
      <c r="L112" s="532"/>
      <c r="M112" s="550" t="s">
        <v>25</v>
      </c>
      <c r="N112" s="551"/>
      <c r="O112" s="551"/>
      <c r="P112" s="551"/>
      <c r="Q112" s="551"/>
      <c r="R112" s="551"/>
      <c r="S112" s="551"/>
      <c r="T112" s="551"/>
      <c r="U112" s="551"/>
      <c r="V112" s="551"/>
      <c r="W112" s="551"/>
      <c r="X112" s="551"/>
      <c r="Y112" s="551"/>
      <c r="Z112" s="551"/>
      <c r="AA112" s="551"/>
      <c r="AB112" s="551"/>
      <c r="AC112" s="551"/>
      <c r="AD112" s="551"/>
      <c r="AE112" s="551"/>
      <c r="AF112" s="551"/>
      <c r="AG112" s="551"/>
      <c r="AH112" s="551"/>
      <c r="AI112" s="551"/>
      <c r="AJ112" s="551"/>
      <c r="AK112" s="551"/>
      <c r="AL112" s="551"/>
      <c r="AM112" s="551"/>
      <c r="AN112" s="551"/>
      <c r="AO112" s="551"/>
      <c r="AP112" s="551"/>
      <c r="AQ112" s="551"/>
      <c r="AR112" s="551"/>
      <c r="AS112" s="551"/>
      <c r="AT112" s="551"/>
      <c r="AU112" s="551"/>
      <c r="AV112" s="551"/>
      <c r="AW112" s="551"/>
      <c r="AX112" s="551"/>
      <c r="AY112" s="551"/>
      <c r="AZ112" s="551"/>
      <c r="BA112" s="551"/>
      <c r="BB112" s="551"/>
      <c r="BC112" s="551"/>
      <c r="BD112" s="551"/>
      <c r="BE112" s="551"/>
      <c r="BF112" s="551"/>
      <c r="BG112" s="551"/>
      <c r="BH112" s="551"/>
      <c r="BI112" s="551"/>
      <c r="BJ112" s="551"/>
      <c r="BK112" s="551"/>
      <c r="BL112" s="551"/>
      <c r="BM112" s="551"/>
      <c r="BN112" s="551"/>
      <c r="BO112" s="551"/>
      <c r="BP112" s="551"/>
      <c r="BQ112" s="551"/>
      <c r="BR112" s="551"/>
      <c r="BS112" s="551"/>
      <c r="BT112" s="551"/>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4"/>
      <c r="EG112" s="581"/>
      <c r="EH112" s="581"/>
      <c r="EI112" s="581"/>
      <c r="EJ112" s="581"/>
      <c r="EK112" s="581"/>
      <c r="EL112" s="581"/>
      <c r="EM112" s="581"/>
      <c r="EN112" s="581"/>
      <c r="EO112" s="581"/>
      <c r="EP112" s="581"/>
      <c r="EQ112" s="581"/>
      <c r="ER112" s="581"/>
    </row>
    <row r="113" spans="1:148" s="516" customFormat="1" ht="15" customHeight="1">
      <c r="A113" s="1217"/>
      <c r="B113" s="1217"/>
      <c r="C113" s="1217"/>
      <c r="D113" s="1217"/>
      <c r="E113" s="1217"/>
      <c r="F113" s="1070"/>
      <c r="G113" s="1067"/>
      <c r="H113" s="1067"/>
      <c r="I113" s="1054"/>
      <c r="J113" s="1052"/>
      <c r="K113" s="1058"/>
      <c r="L113" s="532"/>
      <c r="M113" s="545" t="s">
        <v>11</v>
      </c>
      <c r="N113" s="544"/>
      <c r="O113" s="539"/>
      <c r="P113" s="539"/>
      <c r="Q113" s="539"/>
      <c r="R113" s="539"/>
      <c r="S113" s="539"/>
      <c r="T113" s="539"/>
      <c r="U113" s="539"/>
      <c r="V113" s="539"/>
      <c r="W113" s="567"/>
      <c r="X113" s="558"/>
      <c r="Y113" s="557"/>
      <c r="Z113" s="544"/>
      <c r="AA113" s="751"/>
      <c r="AB113" s="751"/>
      <c r="AC113" s="751"/>
      <c r="AD113" s="751"/>
      <c r="AE113" s="751"/>
      <c r="AF113" s="751"/>
      <c r="AG113" s="751"/>
      <c r="AH113" s="751"/>
      <c r="AI113" s="760"/>
      <c r="AJ113" s="999"/>
      <c r="AK113" s="998"/>
      <c r="AL113" s="994"/>
      <c r="AM113" s="751"/>
      <c r="AN113" s="751"/>
      <c r="AO113" s="751"/>
      <c r="AP113" s="751"/>
      <c r="AQ113" s="751"/>
      <c r="AR113" s="751"/>
      <c r="AS113" s="751"/>
      <c r="AT113" s="751"/>
      <c r="AU113" s="760"/>
      <c r="AV113" s="999"/>
      <c r="AW113" s="998"/>
      <c r="AX113" s="994"/>
      <c r="AY113" s="751"/>
      <c r="AZ113" s="751"/>
      <c r="BA113" s="751"/>
      <c r="BB113" s="751"/>
      <c r="BC113" s="751"/>
      <c r="BD113" s="751"/>
      <c r="BE113" s="751"/>
      <c r="BF113" s="751"/>
      <c r="BG113" s="760"/>
      <c r="BH113" s="999"/>
      <c r="BI113" s="998"/>
      <c r="BJ113" s="994"/>
      <c r="BK113" s="751"/>
      <c r="BL113" s="751"/>
      <c r="BM113" s="751"/>
      <c r="BN113" s="751"/>
      <c r="BO113" s="751"/>
      <c r="BP113" s="751"/>
      <c r="BQ113" s="751"/>
      <c r="BR113" s="751"/>
      <c r="BS113" s="760"/>
      <c r="BT113" s="999"/>
      <c r="BU113" s="998"/>
      <c r="BV113" s="994"/>
      <c r="BW113" s="751"/>
      <c r="BX113" s="751"/>
      <c r="BY113" s="751"/>
      <c r="BZ113" s="751"/>
      <c r="CA113" s="751"/>
      <c r="CB113" s="751"/>
      <c r="CC113" s="751"/>
      <c r="CD113" s="751"/>
      <c r="CE113" s="760"/>
      <c r="CF113" s="999"/>
      <c r="CG113" s="998"/>
      <c r="CH113" s="994"/>
      <c r="CI113" s="751"/>
      <c r="CJ113" s="751"/>
      <c r="CK113" s="751"/>
      <c r="CL113" s="751"/>
      <c r="CM113" s="751"/>
      <c r="CN113" s="751"/>
      <c r="CO113" s="751"/>
      <c r="CP113" s="751"/>
      <c r="CQ113" s="760"/>
      <c r="CR113" s="999"/>
      <c r="CS113" s="998"/>
      <c r="CT113" s="994"/>
      <c r="CU113" s="751"/>
      <c r="CV113" s="751"/>
      <c r="CW113" s="751"/>
      <c r="CX113" s="751"/>
      <c r="CY113" s="751"/>
      <c r="CZ113" s="751"/>
      <c r="DA113" s="751"/>
      <c r="DB113" s="751"/>
      <c r="DC113" s="760"/>
      <c r="DD113" s="999"/>
      <c r="DE113" s="998"/>
      <c r="DF113" s="994"/>
      <c r="DG113" s="751"/>
      <c r="DH113" s="751"/>
      <c r="DI113" s="751"/>
      <c r="DJ113" s="751"/>
      <c r="DK113" s="751"/>
      <c r="DL113" s="751"/>
      <c r="DM113" s="751"/>
      <c r="DN113" s="751"/>
      <c r="DO113" s="760"/>
      <c r="DP113" s="999"/>
      <c r="DQ113" s="998"/>
      <c r="DR113" s="994"/>
      <c r="DS113" s="751"/>
      <c r="DT113" s="751"/>
      <c r="DU113" s="751"/>
      <c r="DV113" s="751"/>
      <c r="DW113" s="751"/>
      <c r="DX113" s="751"/>
      <c r="DY113" s="751"/>
      <c r="DZ113" s="751"/>
      <c r="EA113" s="760"/>
      <c r="EB113" s="999"/>
      <c r="EC113" s="998"/>
      <c r="ED113" s="994"/>
      <c r="EE113" s="558"/>
      <c r="EF113" s="554"/>
      <c r="EG113" s="581"/>
      <c r="EH113" s="581"/>
      <c r="EI113" s="581"/>
      <c r="EJ113" s="581"/>
      <c r="EK113" s="581"/>
      <c r="EL113" s="581"/>
      <c r="EM113" s="581"/>
      <c r="EN113" s="581"/>
      <c r="EO113" s="581"/>
      <c r="EP113" s="581"/>
      <c r="EQ113" s="581"/>
      <c r="ER113" s="581"/>
    </row>
    <row r="114" spans="1:148" s="516" customFormat="1" ht="0.2" customHeight="1">
      <c r="A114" s="1217"/>
      <c r="B114" s="1217"/>
      <c r="C114" s="1217"/>
      <c r="D114" s="1069"/>
      <c r="E114" s="1070"/>
      <c r="F114" s="1070"/>
      <c r="G114" s="1067"/>
      <c r="H114" s="1067"/>
      <c r="I114" s="1065"/>
      <c r="J114" s="1052"/>
      <c r="K114" s="1048"/>
      <c r="L114" s="532"/>
      <c r="M114" s="545"/>
      <c r="N114" s="545"/>
      <c r="O114" s="545"/>
      <c r="P114" s="545"/>
      <c r="Q114" s="545"/>
      <c r="R114" s="545"/>
      <c r="S114" s="545"/>
      <c r="T114" s="545"/>
      <c r="U114" s="545"/>
      <c r="V114" s="545"/>
      <c r="W114" s="545"/>
      <c r="X114" s="545"/>
      <c r="Y114" s="545"/>
      <c r="Z114" s="545"/>
      <c r="AA114" s="995"/>
      <c r="AB114" s="995"/>
      <c r="AC114" s="995"/>
      <c r="AD114" s="995"/>
      <c r="AE114" s="995"/>
      <c r="AF114" s="995"/>
      <c r="AG114" s="995"/>
      <c r="AH114" s="995"/>
      <c r="AI114" s="995"/>
      <c r="AJ114" s="995"/>
      <c r="AK114" s="995"/>
      <c r="AL114" s="995"/>
      <c r="AM114" s="995"/>
      <c r="AN114" s="995"/>
      <c r="AO114" s="995"/>
      <c r="AP114" s="995"/>
      <c r="AQ114" s="995"/>
      <c r="AR114" s="995"/>
      <c r="AS114" s="995"/>
      <c r="AT114" s="995"/>
      <c r="AU114" s="995"/>
      <c r="AV114" s="995"/>
      <c r="AW114" s="995"/>
      <c r="AX114" s="995"/>
      <c r="AY114" s="995"/>
      <c r="AZ114" s="995"/>
      <c r="BA114" s="995"/>
      <c r="BB114" s="995"/>
      <c r="BC114" s="995"/>
      <c r="BD114" s="995"/>
      <c r="BE114" s="995"/>
      <c r="BF114" s="995"/>
      <c r="BG114" s="995"/>
      <c r="BH114" s="995"/>
      <c r="BI114" s="995"/>
      <c r="BJ114" s="995"/>
      <c r="BK114" s="995"/>
      <c r="BL114" s="995"/>
      <c r="BM114" s="995"/>
      <c r="BN114" s="995"/>
      <c r="BO114" s="995"/>
      <c r="BP114" s="995"/>
      <c r="BQ114" s="995"/>
      <c r="BR114" s="995"/>
      <c r="BS114" s="995"/>
      <c r="BT114" s="995"/>
      <c r="BU114" s="995"/>
      <c r="BV114" s="995"/>
      <c r="BW114" s="995"/>
      <c r="BX114" s="995"/>
      <c r="BY114" s="995"/>
      <c r="BZ114" s="995"/>
      <c r="CA114" s="995"/>
      <c r="CB114" s="995"/>
      <c r="CC114" s="995"/>
      <c r="CD114" s="995"/>
      <c r="CE114" s="995"/>
      <c r="CF114" s="995"/>
      <c r="CG114" s="995"/>
      <c r="CH114" s="995"/>
      <c r="CI114" s="995"/>
      <c r="CJ114" s="995"/>
      <c r="CK114" s="995"/>
      <c r="CL114" s="995"/>
      <c r="CM114" s="995"/>
      <c r="CN114" s="995"/>
      <c r="CO114" s="995"/>
      <c r="CP114" s="995"/>
      <c r="CQ114" s="995"/>
      <c r="CR114" s="995"/>
      <c r="CS114" s="995"/>
      <c r="CT114" s="995"/>
      <c r="CU114" s="995"/>
      <c r="CV114" s="995"/>
      <c r="CW114" s="995"/>
      <c r="CX114" s="995"/>
      <c r="CY114" s="995"/>
      <c r="CZ114" s="995"/>
      <c r="DA114" s="995"/>
      <c r="DB114" s="995"/>
      <c r="DC114" s="995"/>
      <c r="DD114" s="995"/>
      <c r="DE114" s="995"/>
      <c r="DF114" s="995"/>
      <c r="DG114" s="995"/>
      <c r="DH114" s="995"/>
      <c r="DI114" s="995"/>
      <c r="DJ114" s="995"/>
      <c r="DK114" s="995"/>
      <c r="DL114" s="995"/>
      <c r="DM114" s="995"/>
      <c r="DN114" s="995"/>
      <c r="DO114" s="995"/>
      <c r="DP114" s="995"/>
      <c r="DQ114" s="995"/>
      <c r="DR114" s="995"/>
      <c r="DS114" s="995"/>
      <c r="DT114" s="995"/>
      <c r="DU114" s="995"/>
      <c r="DV114" s="995"/>
      <c r="DW114" s="995"/>
      <c r="DX114" s="995"/>
      <c r="DY114" s="995"/>
      <c r="DZ114" s="995"/>
      <c r="EA114" s="995"/>
      <c r="EB114" s="995"/>
      <c r="EC114" s="995"/>
      <c r="ED114" s="995"/>
      <c r="EE114" s="545"/>
      <c r="EF114" s="554"/>
      <c r="EG114" s="581"/>
      <c r="EH114" s="581"/>
      <c r="EI114" s="581"/>
      <c r="EJ114" s="581"/>
      <c r="EK114" s="581"/>
      <c r="EL114" s="581"/>
      <c r="EM114" s="581"/>
      <c r="EN114" s="581"/>
      <c r="EO114" s="581"/>
      <c r="EP114" s="581"/>
      <c r="EQ114" s="581"/>
      <c r="ER114" s="581"/>
    </row>
    <row r="115" spans="1:148" s="516" customFormat="1" ht="15" customHeight="1">
      <c r="A115" s="1217"/>
      <c r="B115" s="1217"/>
      <c r="C115" s="1217"/>
      <c r="D115" s="1071"/>
      <c r="E115" s="1071"/>
      <c r="F115" s="1071"/>
      <c r="G115" s="1072"/>
      <c r="H115" s="1071"/>
      <c r="I115" s="1058"/>
      <c r="J115" s="1052"/>
      <c r="K115" s="1058"/>
      <c r="L115" s="532"/>
      <c r="M115" s="544" t="s">
        <v>17</v>
      </c>
      <c r="N115" s="543"/>
      <c r="O115" s="539"/>
      <c r="P115" s="539"/>
      <c r="Q115" s="539"/>
      <c r="R115" s="539"/>
      <c r="S115" s="539"/>
      <c r="T115" s="539"/>
      <c r="U115" s="539"/>
      <c r="V115" s="539"/>
      <c r="W115" s="567"/>
      <c r="X115" s="558"/>
      <c r="Y115" s="557"/>
      <c r="Z115" s="543"/>
      <c r="AA115" s="751"/>
      <c r="AB115" s="751"/>
      <c r="AC115" s="751"/>
      <c r="AD115" s="751"/>
      <c r="AE115" s="751"/>
      <c r="AF115" s="751"/>
      <c r="AG115" s="751"/>
      <c r="AH115" s="751"/>
      <c r="AI115" s="760"/>
      <c r="AJ115" s="999"/>
      <c r="AK115" s="998"/>
      <c r="AL115" s="993"/>
      <c r="AM115" s="751"/>
      <c r="AN115" s="751"/>
      <c r="AO115" s="751"/>
      <c r="AP115" s="751"/>
      <c r="AQ115" s="751"/>
      <c r="AR115" s="751"/>
      <c r="AS115" s="751"/>
      <c r="AT115" s="751"/>
      <c r="AU115" s="760"/>
      <c r="AV115" s="999"/>
      <c r="AW115" s="998"/>
      <c r="AX115" s="993"/>
      <c r="AY115" s="751"/>
      <c r="AZ115" s="751"/>
      <c r="BA115" s="751"/>
      <c r="BB115" s="751"/>
      <c r="BC115" s="751"/>
      <c r="BD115" s="751"/>
      <c r="BE115" s="751"/>
      <c r="BF115" s="751"/>
      <c r="BG115" s="760"/>
      <c r="BH115" s="999"/>
      <c r="BI115" s="998"/>
      <c r="BJ115" s="993"/>
      <c r="BK115" s="751"/>
      <c r="BL115" s="751"/>
      <c r="BM115" s="751"/>
      <c r="BN115" s="751"/>
      <c r="BO115" s="751"/>
      <c r="BP115" s="751"/>
      <c r="BQ115" s="751"/>
      <c r="BR115" s="751"/>
      <c r="BS115" s="760"/>
      <c r="BT115" s="999"/>
      <c r="BU115" s="998"/>
      <c r="BV115" s="993"/>
      <c r="BW115" s="751"/>
      <c r="BX115" s="751"/>
      <c r="BY115" s="751"/>
      <c r="BZ115" s="751"/>
      <c r="CA115" s="751"/>
      <c r="CB115" s="751"/>
      <c r="CC115" s="751"/>
      <c r="CD115" s="751"/>
      <c r="CE115" s="760"/>
      <c r="CF115" s="999"/>
      <c r="CG115" s="998"/>
      <c r="CH115" s="993"/>
      <c r="CI115" s="751"/>
      <c r="CJ115" s="751"/>
      <c r="CK115" s="751"/>
      <c r="CL115" s="751"/>
      <c r="CM115" s="751"/>
      <c r="CN115" s="751"/>
      <c r="CO115" s="751"/>
      <c r="CP115" s="751"/>
      <c r="CQ115" s="760"/>
      <c r="CR115" s="999"/>
      <c r="CS115" s="998"/>
      <c r="CT115" s="993"/>
      <c r="CU115" s="751"/>
      <c r="CV115" s="751"/>
      <c r="CW115" s="751"/>
      <c r="CX115" s="751"/>
      <c r="CY115" s="751"/>
      <c r="CZ115" s="751"/>
      <c r="DA115" s="751"/>
      <c r="DB115" s="751"/>
      <c r="DC115" s="760"/>
      <c r="DD115" s="999"/>
      <c r="DE115" s="998"/>
      <c r="DF115" s="993"/>
      <c r="DG115" s="751"/>
      <c r="DH115" s="751"/>
      <c r="DI115" s="751"/>
      <c r="DJ115" s="751"/>
      <c r="DK115" s="751"/>
      <c r="DL115" s="751"/>
      <c r="DM115" s="751"/>
      <c r="DN115" s="751"/>
      <c r="DO115" s="760"/>
      <c r="DP115" s="999"/>
      <c r="DQ115" s="998"/>
      <c r="DR115" s="993"/>
      <c r="DS115" s="751"/>
      <c r="DT115" s="751"/>
      <c r="DU115" s="751"/>
      <c r="DV115" s="751"/>
      <c r="DW115" s="751"/>
      <c r="DX115" s="751"/>
      <c r="DY115" s="751"/>
      <c r="DZ115" s="751"/>
      <c r="EA115" s="760"/>
      <c r="EB115" s="999"/>
      <c r="EC115" s="998"/>
      <c r="ED115" s="993"/>
      <c r="EE115" s="558"/>
      <c r="EF115" s="554"/>
      <c r="EG115" s="581"/>
      <c r="EH115" s="581"/>
      <c r="EI115" s="581"/>
      <c r="EJ115" s="581"/>
      <c r="EK115" s="581"/>
      <c r="EL115" s="581"/>
      <c r="EM115" s="581"/>
      <c r="EN115" s="581"/>
      <c r="EO115" s="581"/>
      <c r="EP115" s="581"/>
      <c r="EQ115" s="581"/>
      <c r="ER115" s="581"/>
    </row>
    <row r="116" spans="1:148" s="516" customFormat="1" ht="15" customHeight="1">
      <c r="A116" s="1217"/>
      <c r="B116" s="1217"/>
      <c r="C116" s="1071"/>
      <c r="D116" s="1071"/>
      <c r="E116" s="1071"/>
      <c r="F116" s="1071"/>
      <c r="G116" s="1072"/>
      <c r="H116" s="1071"/>
      <c r="I116" s="1058"/>
      <c r="J116" s="1052"/>
      <c r="K116" s="1058"/>
      <c r="L116" s="532"/>
      <c r="M116" s="543" t="s">
        <v>18</v>
      </c>
      <c r="N116" s="543"/>
      <c r="O116" s="539"/>
      <c r="P116" s="539"/>
      <c r="Q116" s="539"/>
      <c r="R116" s="539"/>
      <c r="S116" s="539"/>
      <c r="T116" s="539"/>
      <c r="U116" s="539"/>
      <c r="V116" s="539"/>
      <c r="W116" s="567"/>
      <c r="X116" s="558"/>
      <c r="Y116" s="557"/>
      <c r="Z116" s="543"/>
      <c r="AA116" s="751"/>
      <c r="AB116" s="751"/>
      <c r="AC116" s="751"/>
      <c r="AD116" s="751"/>
      <c r="AE116" s="751"/>
      <c r="AF116" s="751"/>
      <c r="AG116" s="751"/>
      <c r="AH116" s="751"/>
      <c r="AI116" s="760"/>
      <c r="AJ116" s="999"/>
      <c r="AK116" s="998"/>
      <c r="AL116" s="993"/>
      <c r="AM116" s="751"/>
      <c r="AN116" s="751"/>
      <c r="AO116" s="751"/>
      <c r="AP116" s="751"/>
      <c r="AQ116" s="751"/>
      <c r="AR116" s="751"/>
      <c r="AS116" s="751"/>
      <c r="AT116" s="751"/>
      <c r="AU116" s="760"/>
      <c r="AV116" s="999"/>
      <c r="AW116" s="998"/>
      <c r="AX116" s="993"/>
      <c r="AY116" s="751"/>
      <c r="AZ116" s="751"/>
      <c r="BA116" s="751"/>
      <c r="BB116" s="751"/>
      <c r="BC116" s="751"/>
      <c r="BD116" s="751"/>
      <c r="BE116" s="751"/>
      <c r="BF116" s="751"/>
      <c r="BG116" s="760"/>
      <c r="BH116" s="999"/>
      <c r="BI116" s="998"/>
      <c r="BJ116" s="993"/>
      <c r="BK116" s="751"/>
      <c r="BL116" s="751"/>
      <c r="BM116" s="751"/>
      <c r="BN116" s="751"/>
      <c r="BO116" s="751"/>
      <c r="BP116" s="751"/>
      <c r="BQ116" s="751"/>
      <c r="BR116" s="751"/>
      <c r="BS116" s="760"/>
      <c r="BT116" s="999"/>
      <c r="BU116" s="998"/>
      <c r="BV116" s="993"/>
      <c r="BW116" s="751"/>
      <c r="BX116" s="751"/>
      <c r="BY116" s="751"/>
      <c r="BZ116" s="751"/>
      <c r="CA116" s="751"/>
      <c r="CB116" s="751"/>
      <c r="CC116" s="751"/>
      <c r="CD116" s="751"/>
      <c r="CE116" s="760"/>
      <c r="CF116" s="999"/>
      <c r="CG116" s="998"/>
      <c r="CH116" s="993"/>
      <c r="CI116" s="751"/>
      <c r="CJ116" s="751"/>
      <c r="CK116" s="751"/>
      <c r="CL116" s="751"/>
      <c r="CM116" s="751"/>
      <c r="CN116" s="751"/>
      <c r="CO116" s="751"/>
      <c r="CP116" s="751"/>
      <c r="CQ116" s="760"/>
      <c r="CR116" s="999"/>
      <c r="CS116" s="998"/>
      <c r="CT116" s="993"/>
      <c r="CU116" s="751"/>
      <c r="CV116" s="751"/>
      <c r="CW116" s="751"/>
      <c r="CX116" s="751"/>
      <c r="CY116" s="751"/>
      <c r="CZ116" s="751"/>
      <c r="DA116" s="751"/>
      <c r="DB116" s="751"/>
      <c r="DC116" s="760"/>
      <c r="DD116" s="999"/>
      <c r="DE116" s="998"/>
      <c r="DF116" s="993"/>
      <c r="DG116" s="751"/>
      <c r="DH116" s="751"/>
      <c r="DI116" s="751"/>
      <c r="DJ116" s="751"/>
      <c r="DK116" s="751"/>
      <c r="DL116" s="751"/>
      <c r="DM116" s="751"/>
      <c r="DN116" s="751"/>
      <c r="DO116" s="760"/>
      <c r="DP116" s="999"/>
      <c r="DQ116" s="998"/>
      <c r="DR116" s="993"/>
      <c r="DS116" s="751"/>
      <c r="DT116" s="751"/>
      <c r="DU116" s="751"/>
      <c r="DV116" s="751"/>
      <c r="DW116" s="751"/>
      <c r="DX116" s="751"/>
      <c r="DY116" s="751"/>
      <c r="DZ116" s="751"/>
      <c r="EA116" s="760"/>
      <c r="EB116" s="999"/>
      <c r="EC116" s="998"/>
      <c r="ED116" s="993"/>
      <c r="EE116" s="558"/>
      <c r="EF116" s="554"/>
      <c r="EG116" s="581"/>
      <c r="EH116" s="581"/>
      <c r="EI116" s="581"/>
      <c r="EJ116" s="581"/>
      <c r="EK116" s="581"/>
      <c r="EL116" s="581"/>
      <c r="EM116" s="581"/>
      <c r="EN116" s="581"/>
      <c r="EO116" s="581"/>
      <c r="EP116" s="581"/>
      <c r="EQ116" s="581"/>
      <c r="ER116" s="581"/>
    </row>
    <row r="117" spans="1:148" s="516" customFormat="1" ht="15" customHeight="1">
      <c r="A117" s="1217"/>
      <c r="B117" s="1071"/>
      <c r="C117" s="1071"/>
      <c r="D117" s="1071"/>
      <c r="E117" s="1071"/>
      <c r="F117" s="1071"/>
      <c r="G117" s="1072"/>
      <c r="H117" s="1071"/>
      <c r="I117" s="1058"/>
      <c r="J117" s="1052"/>
      <c r="K117" s="1058"/>
      <c r="L117" s="532"/>
      <c r="M117" s="552" t="s">
        <v>19</v>
      </c>
      <c r="N117" s="543"/>
      <c r="O117" s="539"/>
      <c r="P117" s="539"/>
      <c r="Q117" s="539"/>
      <c r="R117" s="539"/>
      <c r="S117" s="539"/>
      <c r="T117" s="539"/>
      <c r="U117" s="539"/>
      <c r="V117" s="539"/>
      <c r="W117" s="567"/>
      <c r="X117" s="558"/>
      <c r="Y117" s="557"/>
      <c r="Z117" s="543"/>
      <c r="AA117" s="751"/>
      <c r="AB117" s="751"/>
      <c r="AC117" s="751"/>
      <c r="AD117" s="751"/>
      <c r="AE117" s="751"/>
      <c r="AF117" s="751"/>
      <c r="AG117" s="751"/>
      <c r="AH117" s="751"/>
      <c r="AI117" s="760"/>
      <c r="AJ117" s="999"/>
      <c r="AK117" s="998"/>
      <c r="AL117" s="993"/>
      <c r="AM117" s="751"/>
      <c r="AN117" s="751"/>
      <c r="AO117" s="751"/>
      <c r="AP117" s="751"/>
      <c r="AQ117" s="751"/>
      <c r="AR117" s="751"/>
      <c r="AS117" s="751"/>
      <c r="AT117" s="751"/>
      <c r="AU117" s="760"/>
      <c r="AV117" s="999"/>
      <c r="AW117" s="998"/>
      <c r="AX117" s="993"/>
      <c r="AY117" s="751"/>
      <c r="AZ117" s="751"/>
      <c r="BA117" s="751"/>
      <c r="BB117" s="751"/>
      <c r="BC117" s="751"/>
      <c r="BD117" s="751"/>
      <c r="BE117" s="751"/>
      <c r="BF117" s="751"/>
      <c r="BG117" s="760"/>
      <c r="BH117" s="999"/>
      <c r="BI117" s="998"/>
      <c r="BJ117" s="993"/>
      <c r="BK117" s="751"/>
      <c r="BL117" s="751"/>
      <c r="BM117" s="751"/>
      <c r="BN117" s="751"/>
      <c r="BO117" s="751"/>
      <c r="BP117" s="751"/>
      <c r="BQ117" s="751"/>
      <c r="BR117" s="751"/>
      <c r="BS117" s="760"/>
      <c r="BT117" s="999"/>
      <c r="BU117" s="998"/>
      <c r="BV117" s="993"/>
      <c r="BW117" s="751"/>
      <c r="BX117" s="751"/>
      <c r="BY117" s="751"/>
      <c r="BZ117" s="751"/>
      <c r="CA117" s="751"/>
      <c r="CB117" s="751"/>
      <c r="CC117" s="751"/>
      <c r="CD117" s="751"/>
      <c r="CE117" s="760"/>
      <c r="CF117" s="999"/>
      <c r="CG117" s="998"/>
      <c r="CH117" s="993"/>
      <c r="CI117" s="751"/>
      <c r="CJ117" s="751"/>
      <c r="CK117" s="751"/>
      <c r="CL117" s="751"/>
      <c r="CM117" s="751"/>
      <c r="CN117" s="751"/>
      <c r="CO117" s="751"/>
      <c r="CP117" s="751"/>
      <c r="CQ117" s="760"/>
      <c r="CR117" s="999"/>
      <c r="CS117" s="998"/>
      <c r="CT117" s="993"/>
      <c r="CU117" s="751"/>
      <c r="CV117" s="751"/>
      <c r="CW117" s="751"/>
      <c r="CX117" s="751"/>
      <c r="CY117" s="751"/>
      <c r="CZ117" s="751"/>
      <c r="DA117" s="751"/>
      <c r="DB117" s="751"/>
      <c r="DC117" s="760"/>
      <c r="DD117" s="999"/>
      <c r="DE117" s="998"/>
      <c r="DF117" s="993"/>
      <c r="DG117" s="751"/>
      <c r="DH117" s="751"/>
      <c r="DI117" s="751"/>
      <c r="DJ117" s="751"/>
      <c r="DK117" s="751"/>
      <c r="DL117" s="751"/>
      <c r="DM117" s="751"/>
      <c r="DN117" s="751"/>
      <c r="DO117" s="760"/>
      <c r="DP117" s="999"/>
      <c r="DQ117" s="998"/>
      <c r="DR117" s="993"/>
      <c r="DS117" s="751"/>
      <c r="DT117" s="751"/>
      <c r="DU117" s="751"/>
      <c r="DV117" s="751"/>
      <c r="DW117" s="751"/>
      <c r="DX117" s="751"/>
      <c r="DY117" s="751"/>
      <c r="DZ117" s="751"/>
      <c r="EA117" s="760"/>
      <c r="EB117" s="999"/>
      <c r="EC117" s="998"/>
      <c r="ED117" s="993"/>
      <c r="EE117" s="558"/>
      <c r="EF117" s="554"/>
      <c r="EG117" s="581"/>
      <c r="EH117" s="581"/>
      <c r="EI117" s="581"/>
      <c r="EJ117" s="581"/>
      <c r="EK117" s="581"/>
      <c r="EL117" s="581"/>
      <c r="EM117" s="581"/>
      <c r="EN117" s="581"/>
      <c r="EO117" s="581"/>
      <c r="EP117" s="581"/>
      <c r="EQ117" s="581"/>
      <c r="ER117" s="581"/>
    </row>
    <row r="118" spans="1:148" s="516" customFormat="1" ht="15" customHeight="1">
      <c r="A118" s="1065"/>
      <c r="B118" s="1065"/>
      <c r="C118" s="1065"/>
      <c r="D118" s="1065"/>
      <c r="E118" s="1065"/>
      <c r="F118" s="1065"/>
      <c r="G118" s="1073"/>
      <c r="H118" s="1065"/>
      <c r="I118" s="1051"/>
      <c r="J118" s="1052"/>
      <c r="K118" s="1048"/>
      <c r="L118" s="532"/>
      <c r="M118" s="559" t="s">
        <v>308</v>
      </c>
      <c r="N118" s="543"/>
      <c r="O118" s="539"/>
      <c r="P118" s="539"/>
      <c r="Q118" s="539"/>
      <c r="R118" s="539"/>
      <c r="S118" s="539"/>
      <c r="T118" s="539"/>
      <c r="U118" s="539"/>
      <c r="V118" s="539"/>
      <c r="W118" s="567"/>
      <c r="X118" s="558"/>
      <c r="Y118" s="557"/>
      <c r="Z118" s="543"/>
      <c r="AA118" s="751"/>
      <c r="AB118" s="751"/>
      <c r="AC118" s="751"/>
      <c r="AD118" s="751"/>
      <c r="AE118" s="751"/>
      <c r="AF118" s="751"/>
      <c r="AG118" s="751"/>
      <c r="AH118" s="751"/>
      <c r="AI118" s="760"/>
      <c r="AJ118" s="999"/>
      <c r="AK118" s="998"/>
      <c r="AL118" s="993"/>
      <c r="AM118" s="751"/>
      <c r="AN118" s="751"/>
      <c r="AO118" s="751"/>
      <c r="AP118" s="751"/>
      <c r="AQ118" s="751"/>
      <c r="AR118" s="751"/>
      <c r="AS118" s="751"/>
      <c r="AT118" s="751"/>
      <c r="AU118" s="760"/>
      <c r="AV118" s="999"/>
      <c r="AW118" s="998"/>
      <c r="AX118" s="993"/>
      <c r="AY118" s="751"/>
      <c r="AZ118" s="751"/>
      <c r="BA118" s="751"/>
      <c r="BB118" s="751"/>
      <c r="BC118" s="751"/>
      <c r="BD118" s="751"/>
      <c r="BE118" s="751"/>
      <c r="BF118" s="751"/>
      <c r="BG118" s="760"/>
      <c r="BH118" s="999"/>
      <c r="BI118" s="998"/>
      <c r="BJ118" s="993"/>
      <c r="BK118" s="751"/>
      <c r="BL118" s="751"/>
      <c r="BM118" s="751"/>
      <c r="BN118" s="751"/>
      <c r="BO118" s="751"/>
      <c r="BP118" s="751"/>
      <c r="BQ118" s="751"/>
      <c r="BR118" s="751"/>
      <c r="BS118" s="760"/>
      <c r="BT118" s="999"/>
      <c r="BU118" s="998"/>
      <c r="BV118" s="993"/>
      <c r="BW118" s="751"/>
      <c r="BX118" s="751"/>
      <c r="BY118" s="751"/>
      <c r="BZ118" s="751"/>
      <c r="CA118" s="751"/>
      <c r="CB118" s="751"/>
      <c r="CC118" s="751"/>
      <c r="CD118" s="751"/>
      <c r="CE118" s="760"/>
      <c r="CF118" s="999"/>
      <c r="CG118" s="998"/>
      <c r="CH118" s="993"/>
      <c r="CI118" s="751"/>
      <c r="CJ118" s="751"/>
      <c r="CK118" s="751"/>
      <c r="CL118" s="751"/>
      <c r="CM118" s="751"/>
      <c r="CN118" s="751"/>
      <c r="CO118" s="751"/>
      <c r="CP118" s="751"/>
      <c r="CQ118" s="760"/>
      <c r="CR118" s="999"/>
      <c r="CS118" s="998"/>
      <c r="CT118" s="993"/>
      <c r="CU118" s="751"/>
      <c r="CV118" s="751"/>
      <c r="CW118" s="751"/>
      <c r="CX118" s="751"/>
      <c r="CY118" s="751"/>
      <c r="CZ118" s="751"/>
      <c r="DA118" s="751"/>
      <c r="DB118" s="751"/>
      <c r="DC118" s="760"/>
      <c r="DD118" s="999"/>
      <c r="DE118" s="998"/>
      <c r="DF118" s="993"/>
      <c r="DG118" s="751"/>
      <c r="DH118" s="751"/>
      <c r="DI118" s="751"/>
      <c r="DJ118" s="751"/>
      <c r="DK118" s="751"/>
      <c r="DL118" s="751"/>
      <c r="DM118" s="751"/>
      <c r="DN118" s="751"/>
      <c r="DO118" s="760"/>
      <c r="DP118" s="999"/>
      <c r="DQ118" s="998"/>
      <c r="DR118" s="993"/>
      <c r="DS118" s="751"/>
      <c r="DT118" s="751"/>
      <c r="DU118" s="751"/>
      <c r="DV118" s="751"/>
      <c r="DW118" s="751"/>
      <c r="DX118" s="751"/>
      <c r="DY118" s="751"/>
      <c r="DZ118" s="751"/>
      <c r="EA118" s="760"/>
      <c r="EB118" s="999"/>
      <c r="EC118" s="998"/>
      <c r="ED118" s="993"/>
      <c r="EE118" s="558"/>
      <c r="EF118" s="554"/>
      <c r="EG118" s="581"/>
      <c r="EH118" s="581"/>
      <c r="EI118" s="581"/>
      <c r="EJ118" s="581"/>
      <c r="EK118" s="581"/>
      <c r="EL118" s="581"/>
      <c r="EM118" s="581"/>
      <c r="EN118" s="581"/>
      <c r="EO118" s="581"/>
      <c r="EP118" s="581"/>
      <c r="EQ118" s="581"/>
      <c r="ER118" s="581"/>
    </row>
    <row r="119" spans="1:148" s="679" customFormat="1" ht="102.75" customHeight="1">
      <c r="A119" s="922"/>
      <c r="B119" s="922"/>
      <c r="C119" s="922"/>
      <c r="D119" s="922"/>
      <c r="E119" s="922"/>
      <c r="F119" s="922"/>
      <c r="G119" s="926"/>
      <c r="H119" s="927">
        <v>1</v>
      </c>
      <c r="I119" s="925"/>
      <c r="J119" s="923"/>
      <c r="K119" s="924"/>
      <c r="L119" s="718" t="str">
        <f>mergeValue(A119) &amp;"."&amp; mergeValue(B119)&amp;"."&amp; mergeValue(C119)&amp;"."&amp; mergeValue(D119)&amp;"."&amp; mergeValue(F119)&amp;"."&amp; mergeValue(G119)&amp;"."&amp; mergeValue(H119)</f>
        <v>......1</v>
      </c>
      <c r="M119" s="1059"/>
      <c r="N119" s="707"/>
      <c r="O119" s="677"/>
      <c r="P119" s="677"/>
      <c r="Q119" s="696"/>
      <c r="R119" s="706"/>
      <c r="S119" s="1082"/>
      <c r="T119" s="706"/>
      <c r="U119" s="1082"/>
      <c r="V119" s="712" t="str">
        <f>W119 &amp; "-" &amp; Y119</f>
        <v>-</v>
      </c>
      <c r="W119" s="677"/>
      <c r="X119" s="644" t="s">
        <v>84</v>
      </c>
      <c r="Y119" s="1079"/>
      <c r="Z119" s="466" t="s">
        <v>84</v>
      </c>
      <c r="AA119" s="677"/>
      <c r="AB119" s="677"/>
      <c r="AC119" s="757"/>
      <c r="AD119" s="706"/>
      <c r="AE119" s="1082"/>
      <c r="AF119" s="706"/>
      <c r="AG119" s="1082"/>
      <c r="AH119" s="763" t="str">
        <f>AI119 &amp; "-" &amp; AK119</f>
        <v>-</v>
      </c>
      <c r="AI119" s="677"/>
      <c r="AJ119" s="1109" t="s">
        <v>84</v>
      </c>
      <c r="AK119" s="1112"/>
      <c r="AL119" s="1109" t="s">
        <v>84</v>
      </c>
      <c r="AM119" s="677"/>
      <c r="AN119" s="677"/>
      <c r="AO119" s="757"/>
      <c r="AP119" s="706"/>
      <c r="AQ119" s="1082"/>
      <c r="AR119" s="706"/>
      <c r="AS119" s="1082"/>
      <c r="AT119" s="763" t="str">
        <f>AU119 &amp; "-" &amp; AW119</f>
        <v>-</v>
      </c>
      <c r="AU119" s="677"/>
      <c r="AV119" s="1109" t="s">
        <v>84</v>
      </c>
      <c r="AW119" s="1112"/>
      <c r="AX119" s="1109" t="s">
        <v>84</v>
      </c>
      <c r="AY119" s="677"/>
      <c r="AZ119" s="677"/>
      <c r="BA119" s="757"/>
      <c r="BB119" s="706"/>
      <c r="BC119" s="1082"/>
      <c r="BD119" s="706"/>
      <c r="BE119" s="1082"/>
      <c r="BF119" s="763" t="str">
        <f>BG119 &amp; "-" &amp; BI119</f>
        <v>-</v>
      </c>
      <c r="BG119" s="677"/>
      <c r="BH119" s="1109" t="s">
        <v>84</v>
      </c>
      <c r="BI119" s="1112"/>
      <c r="BJ119" s="1109" t="s">
        <v>84</v>
      </c>
      <c r="BK119" s="677"/>
      <c r="BL119" s="677"/>
      <c r="BM119" s="757"/>
      <c r="BN119" s="706"/>
      <c r="BO119" s="1082"/>
      <c r="BP119" s="706"/>
      <c r="BQ119" s="1082"/>
      <c r="BR119" s="763" t="str">
        <f>BS119 &amp; "-" &amp; BU119</f>
        <v>-</v>
      </c>
      <c r="BS119" s="677"/>
      <c r="BT119" s="1109" t="s">
        <v>84</v>
      </c>
      <c r="BU119" s="1112"/>
      <c r="BV119" s="1109" t="s">
        <v>84</v>
      </c>
      <c r="BW119" s="677"/>
      <c r="BX119" s="677"/>
      <c r="BY119" s="757"/>
      <c r="BZ119" s="706"/>
      <c r="CA119" s="1082"/>
      <c r="CB119" s="706"/>
      <c r="CC119" s="1082"/>
      <c r="CD119" s="763" t="str">
        <f>CE119 &amp; "-" &amp; CG119</f>
        <v>-</v>
      </c>
      <c r="CE119" s="677"/>
      <c r="CF119" s="1109" t="s">
        <v>84</v>
      </c>
      <c r="CG119" s="1112"/>
      <c r="CH119" s="1109" t="s">
        <v>84</v>
      </c>
      <c r="CI119" s="677"/>
      <c r="CJ119" s="677"/>
      <c r="CK119" s="757"/>
      <c r="CL119" s="706"/>
      <c r="CM119" s="1082"/>
      <c r="CN119" s="706"/>
      <c r="CO119" s="1082"/>
      <c r="CP119" s="763" t="str">
        <f>CQ119 &amp; "-" &amp; CS119</f>
        <v>-</v>
      </c>
      <c r="CQ119" s="677"/>
      <c r="CR119" s="1109" t="s">
        <v>84</v>
      </c>
      <c r="CS119" s="1112"/>
      <c r="CT119" s="1109" t="s">
        <v>84</v>
      </c>
      <c r="CU119" s="677"/>
      <c r="CV119" s="677"/>
      <c r="CW119" s="757"/>
      <c r="CX119" s="706"/>
      <c r="CY119" s="1082"/>
      <c r="CZ119" s="706"/>
      <c r="DA119" s="1082"/>
      <c r="DB119" s="763" t="str">
        <f>DC119 &amp; "-" &amp; DE119</f>
        <v>-</v>
      </c>
      <c r="DC119" s="677"/>
      <c r="DD119" s="1109" t="s">
        <v>84</v>
      </c>
      <c r="DE119" s="1112"/>
      <c r="DF119" s="1109" t="s">
        <v>84</v>
      </c>
      <c r="DG119" s="677"/>
      <c r="DH119" s="677"/>
      <c r="DI119" s="757"/>
      <c r="DJ119" s="706"/>
      <c r="DK119" s="1082"/>
      <c r="DL119" s="706"/>
      <c r="DM119" s="1082"/>
      <c r="DN119" s="763" t="str">
        <f>DO119 &amp; "-" &amp; DQ119</f>
        <v>-</v>
      </c>
      <c r="DO119" s="677"/>
      <c r="DP119" s="1109" t="s">
        <v>84</v>
      </c>
      <c r="DQ119" s="1112"/>
      <c r="DR119" s="1109" t="s">
        <v>84</v>
      </c>
      <c r="DS119" s="677"/>
      <c r="DT119" s="677"/>
      <c r="DU119" s="757"/>
      <c r="DV119" s="706"/>
      <c r="DW119" s="1082"/>
      <c r="DX119" s="706"/>
      <c r="DY119" s="1082"/>
      <c r="DZ119" s="763" t="str">
        <f>EA119 &amp; "-" &amp; EC119</f>
        <v>-</v>
      </c>
      <c r="EA119" s="677"/>
      <c r="EB119" s="1109" t="s">
        <v>84</v>
      </c>
      <c r="EC119" s="1112"/>
      <c r="ED119" s="1109" t="s">
        <v>84</v>
      </c>
      <c r="EE119" s="664"/>
      <c r="EF119" s="684"/>
      <c r="EG119" s="713" t="str">
        <f>strCheckDate(O119:EE119)</f>
        <v/>
      </c>
      <c r="EH119" s="713"/>
      <c r="EI119" s="713"/>
      <c r="EJ119" s="716"/>
      <c r="EK119" s="713"/>
      <c r="EL119" s="713"/>
      <c r="EM119" s="713"/>
      <c r="EN119" s="713"/>
      <c r="EO119" s="713"/>
      <c r="EP119" s="713"/>
      <c r="EQ119" s="713"/>
      <c r="ER119" s="713"/>
    </row>
    <row r="122" spans="1:148" s="35" customFormat="1" ht="17.100000000000001" customHeight="1">
      <c r="G122" s="35" t="s">
        <v>13</v>
      </c>
      <c r="I122" s="35" t="s">
        <v>68</v>
      </c>
      <c r="U122" s="157"/>
    </row>
    <row r="123" spans="1:148" ht="17.100000000000001" customHeight="1">
      <c r="T123" s="122"/>
      <c r="U123" s="43"/>
    </row>
    <row r="124" spans="1:148" s="517" customFormat="1" ht="22.5">
      <c r="A124" s="1217">
        <v>1</v>
      </c>
      <c r="B124" s="934"/>
      <c r="C124" s="934"/>
      <c r="D124" s="934"/>
      <c r="E124" s="935"/>
      <c r="F124" s="936"/>
      <c r="G124" s="936"/>
      <c r="H124" s="936"/>
      <c r="I124" s="937"/>
      <c r="J124" s="932"/>
      <c r="K124" s="939"/>
      <c r="L124" s="587">
        <f>mergeValue(A124)</f>
        <v>1</v>
      </c>
      <c r="M124" s="635" t="s">
        <v>20</v>
      </c>
      <c r="N124" s="574"/>
      <c r="O124" s="1268"/>
      <c r="P124" s="1268"/>
      <c r="Q124" s="1268"/>
      <c r="R124" s="1268"/>
      <c r="S124" s="1268"/>
      <c r="T124" s="1268"/>
      <c r="U124" s="1268"/>
      <c r="V124" s="1268"/>
      <c r="W124" s="624" t="s">
        <v>657</v>
      </c>
      <c r="X124" s="579"/>
      <c r="Y124" s="579"/>
      <c r="Z124" s="579"/>
      <c r="AA124" s="579"/>
      <c r="AB124" s="579"/>
      <c r="AC124" s="579"/>
      <c r="AD124" s="579"/>
      <c r="AE124" s="579"/>
      <c r="AF124" s="579"/>
      <c r="AG124" s="579"/>
      <c r="AH124" s="579"/>
    </row>
    <row r="125" spans="1:148" s="517" customFormat="1" ht="22.5">
      <c r="A125" s="1217"/>
      <c r="B125" s="1217">
        <v>1</v>
      </c>
      <c r="C125" s="934"/>
      <c r="D125" s="934"/>
      <c r="E125" s="936"/>
      <c r="F125" s="936"/>
      <c r="G125" s="936"/>
      <c r="H125" s="936"/>
      <c r="I125" s="931"/>
      <c r="J125" s="930"/>
      <c r="K125" s="933"/>
      <c r="L125" s="587" t="str">
        <f>mergeValue(A125) &amp;"."&amp; mergeValue(B125)</f>
        <v>1.1</v>
      </c>
      <c r="M125" s="540" t="s">
        <v>16</v>
      </c>
      <c r="N125" s="574"/>
      <c r="O125" s="1268"/>
      <c r="P125" s="1268"/>
      <c r="Q125" s="1268"/>
      <c r="R125" s="1268"/>
      <c r="S125" s="1268"/>
      <c r="T125" s="1268"/>
      <c r="U125" s="1268"/>
      <c r="V125" s="1268"/>
      <c r="W125" s="624" t="s">
        <v>476</v>
      </c>
      <c r="X125" s="579"/>
      <c r="Y125" s="579"/>
      <c r="Z125" s="579"/>
      <c r="AA125" s="579"/>
      <c r="AB125" s="579"/>
      <c r="AC125" s="579"/>
      <c r="AD125" s="579"/>
      <c r="AE125" s="579"/>
      <c r="AF125" s="579"/>
      <c r="AG125" s="579"/>
      <c r="AH125" s="579"/>
    </row>
    <row r="126" spans="1:148" s="517" customFormat="1" ht="22.5">
      <c r="A126" s="1217"/>
      <c r="B126" s="1217"/>
      <c r="C126" s="1217">
        <v>1</v>
      </c>
      <c r="D126" s="934"/>
      <c r="E126" s="936"/>
      <c r="F126" s="936"/>
      <c r="G126" s="936"/>
      <c r="H126" s="936"/>
      <c r="I126" s="938"/>
      <c r="J126" s="930"/>
      <c r="K126" s="933"/>
      <c r="L126" s="587" t="str">
        <f>mergeValue(A126) &amp;"."&amp; mergeValue(B126)&amp;"."&amp; mergeValue(C126)</f>
        <v>1.1.1</v>
      </c>
      <c r="M126" s="541" t="s">
        <v>7</v>
      </c>
      <c r="N126" s="574"/>
      <c r="O126" s="1268"/>
      <c r="P126" s="1268"/>
      <c r="Q126" s="1268"/>
      <c r="R126" s="1268"/>
      <c r="S126" s="1268"/>
      <c r="T126" s="1268"/>
      <c r="U126" s="1268"/>
      <c r="V126" s="1268"/>
      <c r="W126" s="624" t="s">
        <v>632</v>
      </c>
      <c r="X126" s="579"/>
      <c r="Y126" s="579"/>
      <c r="Z126" s="579"/>
      <c r="AA126" s="579"/>
      <c r="AB126" s="579"/>
      <c r="AC126" s="579"/>
      <c r="AD126" s="579"/>
      <c r="AE126" s="579"/>
      <c r="AF126" s="579"/>
      <c r="AG126" s="579"/>
      <c r="AH126" s="579"/>
    </row>
    <row r="127" spans="1:148" s="517" customFormat="1" ht="22.5">
      <c r="A127" s="1217"/>
      <c r="B127" s="1217"/>
      <c r="C127" s="1217"/>
      <c r="D127" s="1217">
        <v>1</v>
      </c>
      <c r="E127" s="936"/>
      <c r="F127" s="936"/>
      <c r="G127" s="936"/>
      <c r="H127" s="936"/>
      <c r="I127" s="938"/>
      <c r="J127" s="930"/>
      <c r="K127" s="933"/>
      <c r="L127" s="587" t="str">
        <f>mergeValue(A127) &amp;"."&amp; mergeValue(B127)&amp;"."&amp; mergeValue(C127)&amp;"."&amp; mergeValue(D127)</f>
        <v>1.1.1.1</v>
      </c>
      <c r="M127" s="542" t="s">
        <v>22</v>
      </c>
      <c r="N127" s="574"/>
      <c r="O127" s="1268"/>
      <c r="P127" s="1268"/>
      <c r="Q127" s="1268"/>
      <c r="R127" s="1268"/>
      <c r="S127" s="1268"/>
      <c r="T127" s="1268"/>
      <c r="U127" s="1268"/>
      <c r="V127" s="1268"/>
      <c r="W127" s="624" t="s">
        <v>633</v>
      </c>
      <c r="X127" s="579"/>
      <c r="Y127" s="579"/>
      <c r="Z127" s="579"/>
      <c r="AA127" s="579"/>
      <c r="AB127" s="579"/>
      <c r="AC127" s="579"/>
      <c r="AD127" s="579"/>
      <c r="AE127" s="579"/>
      <c r="AF127" s="579"/>
      <c r="AG127" s="579"/>
      <c r="AH127" s="579"/>
    </row>
    <row r="128" spans="1:148" s="517" customFormat="1" ht="11.25" hidden="1" customHeight="1">
      <c r="A128" s="1217"/>
      <c r="B128" s="1217"/>
      <c r="C128" s="1217"/>
      <c r="D128" s="1217"/>
      <c r="E128" s="1217">
        <v>1</v>
      </c>
      <c r="F128" s="936"/>
      <c r="G128" s="936"/>
      <c r="H128" s="934">
        <v>1</v>
      </c>
      <c r="I128" s="1217">
        <v>1</v>
      </c>
      <c r="J128" s="936"/>
      <c r="K128" s="941"/>
      <c r="L128" s="587"/>
      <c r="M128" s="548"/>
      <c r="N128" s="575"/>
      <c r="O128" s="625"/>
      <c r="P128" s="625"/>
      <c r="Q128" s="625"/>
      <c r="R128" s="625"/>
      <c r="S128" s="625"/>
      <c r="T128" s="625"/>
      <c r="U128" s="625"/>
      <c r="V128" s="502"/>
      <c r="W128" s="553"/>
      <c r="X128" s="579"/>
      <c r="Y128" s="579"/>
      <c r="Z128" s="579"/>
      <c r="AA128" s="579"/>
      <c r="AB128" s="579"/>
      <c r="AC128" s="579"/>
      <c r="AD128" s="579"/>
      <c r="AE128" s="579"/>
      <c r="AF128" s="579"/>
      <c r="AG128" s="579"/>
      <c r="AH128" s="579"/>
    </row>
    <row r="129" spans="1:34" s="517" customFormat="1" ht="90">
      <c r="A129" s="1217"/>
      <c r="B129" s="1217"/>
      <c r="C129" s="1217"/>
      <c r="D129" s="1217"/>
      <c r="E129" s="1217"/>
      <c r="F129" s="1217">
        <v>1</v>
      </c>
      <c r="G129" s="934"/>
      <c r="H129" s="934"/>
      <c r="I129" s="1217"/>
      <c r="J129" s="1217">
        <v>1</v>
      </c>
      <c r="K129" s="942"/>
      <c r="L129" s="587" t="str">
        <f>mergeValue(A129) &amp;"."&amp; mergeValue(B129)&amp;"."&amp; mergeValue(C129)&amp;"."&amp; mergeValue(D129)&amp;"."&amp;  mergeValue(F129)</f>
        <v>1.1.1.1.1</v>
      </c>
      <c r="M129" s="549" t="s">
        <v>10</v>
      </c>
      <c r="N129" s="575"/>
      <c r="O129" s="1219"/>
      <c r="P129" s="1219"/>
      <c r="Q129" s="1219"/>
      <c r="R129" s="1219"/>
      <c r="S129" s="1219"/>
      <c r="T129" s="1219"/>
      <c r="U129" s="1219"/>
      <c r="V129" s="1219"/>
      <c r="W129" s="624" t="s">
        <v>634</v>
      </c>
      <c r="X129" s="579"/>
      <c r="Y129" s="583" t="str">
        <f>strCheckUnique(Z129:Z132)</f>
        <v/>
      </c>
      <c r="Z129" s="579"/>
      <c r="AA129" s="583"/>
      <c r="AB129" s="579"/>
      <c r="AC129" s="579"/>
      <c r="AD129" s="579"/>
      <c r="AE129" s="579"/>
      <c r="AF129" s="579"/>
      <c r="AG129" s="579"/>
      <c r="AH129" s="579"/>
    </row>
    <row r="130" spans="1:34" s="517" customFormat="1" ht="191.25" customHeight="1">
      <c r="A130" s="1217"/>
      <c r="B130" s="1217"/>
      <c r="C130" s="1217"/>
      <c r="D130" s="1217"/>
      <c r="E130" s="1217"/>
      <c r="F130" s="1217"/>
      <c r="G130" s="934">
        <v>1</v>
      </c>
      <c r="H130" s="934"/>
      <c r="I130" s="1217"/>
      <c r="J130" s="1217"/>
      <c r="K130" s="942">
        <v>1</v>
      </c>
      <c r="L130" s="587" t="str">
        <f>mergeValue(A130) &amp;"."&amp; mergeValue(B130)&amp;"."&amp; mergeValue(C130)&amp;"."&amp; mergeValue(D130)&amp;"."&amp; mergeValue(F130)&amp;"."&amp; mergeValue(G130)</f>
        <v>1.1.1.1.1.1</v>
      </c>
      <c r="M130" s="1057"/>
      <c r="N130" s="580"/>
      <c r="O130" s="556"/>
      <c r="P130" s="556"/>
      <c r="Q130" s="1081"/>
      <c r="R130" s="1252"/>
      <c r="S130" s="1224" t="s">
        <v>83</v>
      </c>
      <c r="T130" s="1252"/>
      <c r="U130" s="1224" t="s">
        <v>84</v>
      </c>
      <c r="V130" s="572"/>
      <c r="W130" s="1216" t="s">
        <v>658</v>
      </c>
      <c r="X130" s="579" t="str">
        <f>strCheckDate(O131:V131)</f>
        <v/>
      </c>
      <c r="Y130" s="583"/>
      <c r="Z130" s="583" t="str">
        <f>IF(M130="","",M130 )</f>
        <v/>
      </c>
      <c r="AA130" s="583"/>
      <c r="AB130" s="583"/>
      <c r="AC130" s="583"/>
      <c r="AD130" s="579"/>
      <c r="AE130" s="579"/>
      <c r="AF130" s="579"/>
      <c r="AG130" s="579"/>
      <c r="AH130" s="579"/>
    </row>
    <row r="131" spans="1:34" s="517" customFormat="1" ht="0.2" customHeight="1">
      <c r="A131" s="1217"/>
      <c r="B131" s="1217"/>
      <c r="C131" s="1217"/>
      <c r="D131" s="1217"/>
      <c r="E131" s="1217"/>
      <c r="F131" s="1217"/>
      <c r="G131" s="934"/>
      <c r="H131" s="934"/>
      <c r="I131" s="1217"/>
      <c r="J131" s="1217"/>
      <c r="K131" s="942"/>
      <c r="L131" s="594"/>
      <c r="M131" s="640"/>
      <c r="N131" s="580"/>
      <c r="O131" s="556"/>
      <c r="P131" s="556"/>
      <c r="Q131" s="578" t="str">
        <f>R130 &amp; "-" &amp; T130</f>
        <v>-</v>
      </c>
      <c r="R131" s="1223"/>
      <c r="S131" s="1224"/>
      <c r="T131" s="1223"/>
      <c r="U131" s="1224"/>
      <c r="V131" s="572"/>
      <c r="W131" s="1216"/>
      <c r="X131" s="579"/>
      <c r="Y131" s="579"/>
      <c r="Z131" s="579"/>
      <c r="AA131" s="579"/>
      <c r="AB131" s="579"/>
      <c r="AC131" s="579"/>
      <c r="AD131" s="579"/>
      <c r="AE131" s="579"/>
      <c r="AF131" s="579"/>
      <c r="AG131" s="579"/>
      <c r="AH131" s="579"/>
    </row>
    <row r="132" spans="1:34" s="516" customFormat="1" ht="15" customHeight="1">
      <c r="A132" s="1217"/>
      <c r="B132" s="1217"/>
      <c r="C132" s="1217"/>
      <c r="D132" s="1217"/>
      <c r="E132" s="1217"/>
      <c r="F132" s="1217"/>
      <c r="G132" s="936"/>
      <c r="H132" s="934"/>
      <c r="I132" s="1217"/>
      <c r="J132" s="1217"/>
      <c r="K132" s="941"/>
      <c r="L132" s="532"/>
      <c r="M132" s="550" t="s">
        <v>25</v>
      </c>
      <c r="N132" s="545"/>
      <c r="O132" s="539"/>
      <c r="P132" s="539"/>
      <c r="Q132" s="539"/>
      <c r="R132" s="567"/>
      <c r="S132" s="558"/>
      <c r="T132" s="557"/>
      <c r="U132" s="545"/>
      <c r="V132" s="554"/>
      <c r="W132" s="1216"/>
      <c r="X132" s="581"/>
      <c r="Y132" s="581"/>
      <c r="Z132" s="581"/>
      <c r="AA132" s="581"/>
      <c r="AB132" s="581"/>
      <c r="AC132" s="581"/>
      <c r="AD132" s="581"/>
      <c r="AE132" s="581"/>
      <c r="AF132" s="581"/>
      <c r="AG132" s="581"/>
      <c r="AH132" s="581"/>
    </row>
    <row r="133" spans="1:34" s="516" customFormat="1" ht="15" customHeight="1">
      <c r="A133" s="1217"/>
      <c r="B133" s="1217"/>
      <c r="C133" s="1217"/>
      <c r="D133" s="1217"/>
      <c r="E133" s="1217"/>
      <c r="F133" s="936"/>
      <c r="G133" s="936"/>
      <c r="H133" s="934"/>
      <c r="I133" s="1217"/>
      <c r="J133" s="936"/>
      <c r="K133" s="941"/>
      <c r="L133" s="532"/>
      <c r="M133" s="545" t="s">
        <v>11</v>
      </c>
      <c r="N133" s="544"/>
      <c r="O133" s="539"/>
      <c r="P133" s="539"/>
      <c r="Q133" s="539"/>
      <c r="R133" s="567"/>
      <c r="S133" s="558"/>
      <c r="T133" s="557"/>
      <c r="U133" s="544"/>
      <c r="V133" s="558"/>
      <c r="W133" s="554"/>
      <c r="X133" s="581"/>
      <c r="Y133" s="581"/>
      <c r="Z133" s="581"/>
      <c r="AA133" s="581"/>
      <c r="AB133" s="581"/>
      <c r="AC133" s="581"/>
      <c r="AD133" s="581"/>
      <c r="AE133" s="581"/>
      <c r="AF133" s="581"/>
      <c r="AG133" s="581"/>
      <c r="AH133" s="581"/>
    </row>
    <row r="134" spans="1:34" s="516" customFormat="1" ht="0.2" customHeight="1">
      <c r="A134" s="1217"/>
      <c r="B134" s="1217"/>
      <c r="C134" s="1217"/>
      <c r="D134" s="1217"/>
      <c r="E134" s="940"/>
      <c r="F134" s="936"/>
      <c r="G134" s="936"/>
      <c r="H134" s="936"/>
      <c r="I134" s="932"/>
      <c r="J134" s="929"/>
      <c r="K134" s="939"/>
      <c r="L134" s="532"/>
      <c r="M134" s="545"/>
      <c r="N134" s="543"/>
      <c r="O134" s="539"/>
      <c r="P134" s="539"/>
      <c r="Q134" s="539"/>
      <c r="R134" s="567"/>
      <c r="S134" s="558"/>
      <c r="T134" s="557"/>
      <c r="U134" s="543"/>
      <c r="V134" s="558"/>
      <c r="W134" s="554"/>
      <c r="X134" s="581"/>
      <c r="Y134" s="581"/>
      <c r="Z134" s="581"/>
      <c r="AA134" s="581"/>
      <c r="AB134" s="581"/>
      <c r="AC134" s="581"/>
      <c r="AD134" s="581"/>
      <c r="AE134" s="581"/>
      <c r="AF134" s="581"/>
      <c r="AG134" s="581"/>
      <c r="AH134" s="581"/>
    </row>
    <row r="135" spans="1:34" s="516" customFormat="1" ht="15" customHeight="1">
      <c r="A135" s="1217"/>
      <c r="B135" s="1217"/>
      <c r="C135" s="1217"/>
      <c r="D135" s="940"/>
      <c r="E135" s="940"/>
      <c r="F135" s="936"/>
      <c r="G135" s="936"/>
      <c r="H135" s="936"/>
      <c r="I135" s="932"/>
      <c r="J135" s="929"/>
      <c r="K135" s="939"/>
      <c r="L135" s="532"/>
      <c r="M135" s="544" t="s">
        <v>17</v>
      </c>
      <c r="N135" s="543"/>
      <c r="O135" s="539"/>
      <c r="P135" s="539"/>
      <c r="Q135" s="539"/>
      <c r="R135" s="567"/>
      <c r="S135" s="558"/>
      <c r="T135" s="557"/>
      <c r="U135" s="543"/>
      <c r="V135" s="558"/>
      <c r="W135" s="554"/>
      <c r="X135" s="581"/>
      <c r="Y135" s="581"/>
      <c r="Z135" s="581"/>
      <c r="AA135" s="581"/>
      <c r="AB135" s="581"/>
      <c r="AC135" s="581"/>
      <c r="AD135" s="581"/>
      <c r="AE135" s="581"/>
      <c r="AF135" s="581"/>
      <c r="AG135" s="581"/>
      <c r="AH135" s="581"/>
    </row>
    <row r="136" spans="1:34" s="516" customFormat="1" ht="15" customHeight="1">
      <c r="A136" s="1217"/>
      <c r="B136" s="1217"/>
      <c r="C136" s="940"/>
      <c r="D136" s="940"/>
      <c r="E136" s="940"/>
      <c r="F136" s="940"/>
      <c r="G136" s="945"/>
      <c r="H136" s="932"/>
      <c r="I136" s="943"/>
      <c r="J136" s="929"/>
      <c r="K136" s="944"/>
      <c r="L136" s="532"/>
      <c r="M136" s="543" t="s">
        <v>18</v>
      </c>
      <c r="N136" s="543"/>
      <c r="O136" s="539"/>
      <c r="P136" s="539"/>
      <c r="Q136" s="539"/>
      <c r="R136" s="567"/>
      <c r="S136" s="558"/>
      <c r="T136" s="557"/>
      <c r="U136" s="543"/>
      <c r="V136" s="558"/>
      <c r="W136" s="554"/>
      <c r="X136" s="581"/>
      <c r="Y136" s="581"/>
      <c r="Z136" s="581"/>
      <c r="AA136" s="581"/>
      <c r="AB136" s="581"/>
      <c r="AC136" s="581"/>
      <c r="AD136" s="581"/>
      <c r="AE136" s="581"/>
      <c r="AF136" s="581"/>
      <c r="AG136" s="581"/>
      <c r="AH136" s="581"/>
    </row>
    <row r="137" spans="1:34" s="516" customFormat="1" ht="15" customHeight="1">
      <c r="A137" s="1217"/>
      <c r="B137" s="940"/>
      <c r="C137" s="940"/>
      <c r="D137" s="940"/>
      <c r="E137" s="940"/>
      <c r="F137" s="940"/>
      <c r="G137" s="945"/>
      <c r="H137" s="932"/>
      <c r="I137" s="932"/>
      <c r="J137" s="929"/>
      <c r="K137" s="939"/>
      <c r="L137" s="532"/>
      <c r="M137" s="552" t="s">
        <v>19</v>
      </c>
      <c r="N137" s="543"/>
      <c r="O137" s="539"/>
      <c r="P137" s="539"/>
      <c r="Q137" s="539"/>
      <c r="R137" s="567"/>
      <c r="S137" s="558"/>
      <c r="T137" s="557"/>
      <c r="U137" s="543"/>
      <c r="V137" s="558"/>
      <c r="W137" s="554"/>
      <c r="X137" s="581"/>
      <c r="Y137" s="581"/>
      <c r="Z137" s="581"/>
      <c r="AA137" s="581"/>
      <c r="AB137" s="581"/>
      <c r="AC137" s="581"/>
      <c r="AD137" s="581"/>
      <c r="AE137" s="581"/>
      <c r="AF137" s="581"/>
      <c r="AG137" s="581"/>
      <c r="AH137" s="581"/>
    </row>
    <row r="138" spans="1:34" s="516" customFormat="1" ht="15" customHeight="1">
      <c r="A138" s="928"/>
      <c r="B138" s="928"/>
      <c r="C138" s="928"/>
      <c r="D138" s="928"/>
      <c r="E138" s="928"/>
      <c r="F138" s="928"/>
      <c r="G138" s="928"/>
      <c r="H138" s="928"/>
      <c r="I138" s="928"/>
      <c r="J138" s="928"/>
      <c r="K138" s="928"/>
      <c r="L138" s="487"/>
      <c r="M138" s="559" t="s">
        <v>308</v>
      </c>
      <c r="N138" s="543"/>
      <c r="O138" s="539"/>
      <c r="P138" s="539"/>
      <c r="Q138" s="539"/>
      <c r="R138" s="567"/>
      <c r="S138" s="558"/>
      <c r="T138" s="557"/>
      <c r="U138" s="543"/>
      <c r="V138" s="558"/>
      <c r="W138" s="554"/>
      <c r="X138" s="581"/>
      <c r="Y138" s="581"/>
      <c r="Z138" s="581"/>
      <c r="AA138" s="581"/>
      <c r="AB138" s="581"/>
      <c r="AC138" s="581"/>
      <c r="AD138" s="581"/>
      <c r="AE138" s="581"/>
      <c r="AF138" s="581"/>
      <c r="AG138" s="581"/>
      <c r="AH138" s="581"/>
    </row>
    <row r="139" spans="1:34" ht="17.100000000000001" customHeight="1">
      <c r="X139" s="202"/>
      <c r="Y139" s="202"/>
      <c r="Z139" s="202"/>
      <c r="AA139" s="202"/>
      <c r="AB139" s="202"/>
      <c r="AC139" s="202"/>
      <c r="AD139" s="202"/>
      <c r="AE139" s="202"/>
      <c r="AF139" s="202"/>
      <c r="AG139" s="202"/>
      <c r="AH139" s="202"/>
    </row>
    <row r="140" spans="1:34" s="35" customFormat="1" ht="17.100000000000001" customHeight="1">
      <c r="G140" s="35" t="s">
        <v>13</v>
      </c>
      <c r="I140" s="35" t="s">
        <v>182</v>
      </c>
      <c r="V140" s="157"/>
      <c r="X140" s="215"/>
      <c r="Y140" s="215"/>
      <c r="Z140" s="215"/>
      <c r="AA140" s="215"/>
      <c r="AB140" s="215"/>
      <c r="AC140" s="215"/>
      <c r="AD140" s="215"/>
      <c r="AE140" s="215"/>
      <c r="AF140" s="215"/>
      <c r="AG140" s="215"/>
      <c r="AH140" s="215"/>
    </row>
    <row r="141" spans="1:34" ht="17.100000000000001" customHeight="1">
      <c r="T141" s="122"/>
      <c r="U141" s="43"/>
      <c r="X141" s="202"/>
      <c r="Y141" s="202"/>
      <c r="Z141" s="202"/>
      <c r="AA141" s="202"/>
      <c r="AB141" s="202"/>
      <c r="AC141" s="202"/>
      <c r="AD141" s="202"/>
      <c r="AE141" s="202"/>
      <c r="AF141" s="202"/>
      <c r="AG141" s="202"/>
      <c r="AH141" s="202"/>
    </row>
    <row r="142" spans="1:34" s="517" customFormat="1" ht="22.5">
      <c r="A142" s="1217">
        <v>1</v>
      </c>
      <c r="B142" s="952"/>
      <c r="C142" s="952"/>
      <c r="D142" s="952"/>
      <c r="E142" s="953"/>
      <c r="F142" s="954"/>
      <c r="G142" s="954"/>
      <c r="H142" s="954"/>
      <c r="I142" s="955"/>
      <c r="J142" s="950"/>
      <c r="K142" s="957"/>
      <c r="L142" s="587">
        <f>mergeValue(A142)</f>
        <v>1</v>
      </c>
      <c r="M142" s="635" t="s">
        <v>20</v>
      </c>
      <c r="N142" s="574"/>
      <c r="O142" s="1268"/>
      <c r="P142" s="1268"/>
      <c r="Q142" s="1268"/>
      <c r="R142" s="1268"/>
      <c r="S142" s="1268"/>
      <c r="T142" s="1268"/>
      <c r="U142" s="1268"/>
      <c r="V142" s="1268"/>
      <c r="W142" s="624" t="s">
        <v>657</v>
      </c>
      <c r="X142" s="579"/>
      <c r="Y142" s="579"/>
      <c r="Z142" s="579"/>
      <c r="AA142" s="579"/>
      <c r="AB142" s="579"/>
      <c r="AC142" s="579"/>
      <c r="AD142" s="579"/>
      <c r="AE142" s="579"/>
      <c r="AF142" s="579"/>
      <c r="AG142" s="579"/>
      <c r="AH142" s="579"/>
    </row>
    <row r="143" spans="1:34" s="517" customFormat="1" ht="22.5">
      <c r="A143" s="1217"/>
      <c r="B143" s="1217">
        <v>1</v>
      </c>
      <c r="C143" s="952"/>
      <c r="D143" s="952"/>
      <c r="E143" s="954"/>
      <c r="F143" s="954"/>
      <c r="G143" s="954"/>
      <c r="H143" s="954"/>
      <c r="I143" s="949"/>
      <c r="J143" s="948"/>
      <c r="K143" s="951"/>
      <c r="L143" s="587" t="str">
        <f>mergeValue(A143) &amp;"."&amp; mergeValue(B143)</f>
        <v>1.1</v>
      </c>
      <c r="M143" s="540" t="s">
        <v>16</v>
      </c>
      <c r="N143" s="574"/>
      <c r="O143" s="1268"/>
      <c r="P143" s="1268"/>
      <c r="Q143" s="1268"/>
      <c r="R143" s="1268"/>
      <c r="S143" s="1268"/>
      <c r="T143" s="1268"/>
      <c r="U143" s="1268"/>
      <c r="V143" s="1268"/>
      <c r="W143" s="624" t="s">
        <v>476</v>
      </c>
      <c r="X143" s="579"/>
      <c r="Y143" s="579"/>
      <c r="Z143" s="579"/>
      <c r="AA143" s="579"/>
      <c r="AB143" s="579"/>
      <c r="AC143" s="579"/>
      <c r="AD143" s="579"/>
      <c r="AE143" s="579"/>
      <c r="AF143" s="579"/>
      <c r="AG143" s="579"/>
      <c r="AH143" s="579"/>
    </row>
    <row r="144" spans="1:34" s="517" customFormat="1" ht="22.5">
      <c r="A144" s="1217"/>
      <c r="B144" s="1217"/>
      <c r="C144" s="1217">
        <v>1</v>
      </c>
      <c r="D144" s="952"/>
      <c r="E144" s="954"/>
      <c r="F144" s="954"/>
      <c r="G144" s="954"/>
      <c r="H144" s="954"/>
      <c r="I144" s="956"/>
      <c r="J144" s="948"/>
      <c r="K144" s="951"/>
      <c r="L144" s="587" t="str">
        <f>mergeValue(A144) &amp;"."&amp; mergeValue(B144)&amp;"."&amp; mergeValue(C144)</f>
        <v>1.1.1</v>
      </c>
      <c r="M144" s="541" t="s">
        <v>7</v>
      </c>
      <c r="N144" s="574"/>
      <c r="O144" s="1268"/>
      <c r="P144" s="1268"/>
      <c r="Q144" s="1268"/>
      <c r="R144" s="1268"/>
      <c r="S144" s="1268"/>
      <c r="T144" s="1268"/>
      <c r="U144" s="1268"/>
      <c r="V144" s="1268"/>
      <c r="W144" s="624" t="s">
        <v>632</v>
      </c>
      <c r="X144" s="579"/>
      <c r="Y144" s="579"/>
      <c r="Z144" s="579"/>
      <c r="AA144" s="579"/>
      <c r="AB144" s="579"/>
      <c r="AC144" s="579"/>
      <c r="AD144" s="579"/>
      <c r="AE144" s="579"/>
      <c r="AF144" s="579"/>
      <c r="AG144" s="579"/>
      <c r="AH144" s="579"/>
    </row>
    <row r="145" spans="1:35" s="517" customFormat="1" ht="22.5">
      <c r="A145" s="1217"/>
      <c r="B145" s="1217"/>
      <c r="C145" s="1217"/>
      <c r="D145" s="1217">
        <v>1</v>
      </c>
      <c r="E145" s="954"/>
      <c r="F145" s="954"/>
      <c r="G145" s="954"/>
      <c r="H145" s="954"/>
      <c r="I145" s="956"/>
      <c r="J145" s="948"/>
      <c r="K145" s="951"/>
      <c r="L145" s="587" t="str">
        <f>mergeValue(A145) &amp;"."&amp; mergeValue(B145)&amp;"."&amp; mergeValue(C145)&amp;"."&amp; mergeValue(D145)</f>
        <v>1.1.1.1</v>
      </c>
      <c r="M145" s="542" t="s">
        <v>22</v>
      </c>
      <c r="N145" s="574"/>
      <c r="O145" s="1268"/>
      <c r="P145" s="1268"/>
      <c r="Q145" s="1268"/>
      <c r="R145" s="1268"/>
      <c r="S145" s="1268"/>
      <c r="T145" s="1268"/>
      <c r="U145" s="1268"/>
      <c r="V145" s="1268"/>
      <c r="W145" s="624" t="s">
        <v>633</v>
      </c>
      <c r="X145" s="579"/>
      <c r="Y145" s="579"/>
      <c r="Z145" s="579"/>
      <c r="AA145" s="579"/>
      <c r="AB145" s="579"/>
      <c r="AC145" s="579"/>
      <c r="AD145" s="579"/>
      <c r="AE145" s="579"/>
      <c r="AF145" s="579"/>
      <c r="AG145" s="579"/>
      <c r="AH145" s="579"/>
    </row>
    <row r="146" spans="1:35" s="517" customFormat="1" ht="11.25" hidden="1" customHeight="1">
      <c r="A146" s="1217"/>
      <c r="B146" s="1217"/>
      <c r="C146" s="1217"/>
      <c r="D146" s="1217"/>
      <c r="E146" s="1217">
        <v>1</v>
      </c>
      <c r="F146" s="954"/>
      <c r="G146" s="954"/>
      <c r="H146" s="952">
        <v>1</v>
      </c>
      <c r="I146" s="1217">
        <v>1</v>
      </c>
      <c r="J146" s="954"/>
      <c r="K146" s="959"/>
      <c r="L146" s="587"/>
      <c r="M146" s="548"/>
      <c r="N146" s="575"/>
      <c r="O146" s="625"/>
      <c r="P146" s="625"/>
      <c r="Q146" s="625"/>
      <c r="R146" s="625"/>
      <c r="S146" s="625"/>
      <c r="T146" s="625"/>
      <c r="U146" s="625"/>
      <c r="V146" s="502"/>
      <c r="W146" s="553"/>
      <c r="X146" s="579"/>
      <c r="Y146" s="579"/>
      <c r="Z146" s="579"/>
      <c r="AA146" s="579"/>
      <c r="AB146" s="579"/>
      <c r="AC146" s="579"/>
      <c r="AD146" s="579"/>
      <c r="AE146" s="579"/>
      <c r="AF146" s="579"/>
      <c r="AG146" s="579"/>
      <c r="AH146" s="579"/>
    </row>
    <row r="147" spans="1:35" s="517" customFormat="1" ht="90">
      <c r="A147" s="1217"/>
      <c r="B147" s="1217"/>
      <c r="C147" s="1217"/>
      <c r="D147" s="1217"/>
      <c r="E147" s="1217"/>
      <c r="F147" s="1217">
        <v>1</v>
      </c>
      <c r="G147" s="952"/>
      <c r="H147" s="952"/>
      <c r="I147" s="1217"/>
      <c r="J147" s="1217">
        <v>1</v>
      </c>
      <c r="K147" s="960"/>
      <c r="L147" s="587" t="str">
        <f>mergeValue(A147) &amp;"."&amp; mergeValue(B147)&amp;"."&amp; mergeValue(C147)&amp;"."&amp; mergeValue(D147)&amp;"."&amp;  mergeValue(F147)</f>
        <v>1.1.1.1.1</v>
      </c>
      <c r="M147" s="549" t="s">
        <v>10</v>
      </c>
      <c r="N147" s="575"/>
      <c r="O147" s="1219"/>
      <c r="P147" s="1219"/>
      <c r="Q147" s="1219"/>
      <c r="R147" s="1219"/>
      <c r="S147" s="1219"/>
      <c r="T147" s="1219"/>
      <c r="U147" s="1219"/>
      <c r="V147" s="1219"/>
      <c r="W147" s="624" t="s">
        <v>634</v>
      </c>
      <c r="X147" s="579"/>
      <c r="Y147" s="583" t="str">
        <f>strCheckUnique(Z147:Z150)</f>
        <v/>
      </c>
      <c r="Z147" s="579"/>
      <c r="AA147" s="583"/>
      <c r="AB147" s="579"/>
      <c r="AC147" s="579"/>
      <c r="AD147" s="579"/>
      <c r="AE147" s="579"/>
      <c r="AF147" s="579"/>
      <c r="AG147" s="579"/>
      <c r="AH147" s="579"/>
    </row>
    <row r="148" spans="1:35" s="517" customFormat="1" ht="188.25" customHeight="1">
      <c r="A148" s="1217"/>
      <c r="B148" s="1217"/>
      <c r="C148" s="1217"/>
      <c r="D148" s="1217"/>
      <c r="E148" s="1217"/>
      <c r="F148" s="1217"/>
      <c r="G148" s="952">
        <v>1</v>
      </c>
      <c r="H148" s="952"/>
      <c r="I148" s="1217"/>
      <c r="J148" s="1217"/>
      <c r="K148" s="960">
        <v>1</v>
      </c>
      <c r="L148" s="587" t="str">
        <f>mergeValue(A148) &amp;"."&amp; mergeValue(B148)&amp;"."&amp; mergeValue(C148)&amp;"."&amp; mergeValue(D148)&amp;"."&amp; mergeValue(F148)&amp;"."&amp; mergeValue(G148)</f>
        <v>1.1.1.1.1.1</v>
      </c>
      <c r="M148" s="1057"/>
      <c r="N148" s="580"/>
      <c r="O148" s="556"/>
      <c r="P148" s="556"/>
      <c r="Q148" s="1081"/>
      <c r="R148" s="1252"/>
      <c r="S148" s="1224" t="s">
        <v>83</v>
      </c>
      <c r="T148" s="1252"/>
      <c r="U148" s="1224" t="s">
        <v>84</v>
      </c>
      <c r="V148" s="572"/>
      <c r="W148" s="1216" t="s">
        <v>658</v>
      </c>
      <c r="X148" s="579" t="str">
        <f>strCheckDate(O149:V149)</f>
        <v/>
      </c>
      <c r="Y148" s="583"/>
      <c r="Z148" s="583" t="str">
        <f>IF(M148="","",M148 )</f>
        <v/>
      </c>
      <c r="AA148" s="583"/>
      <c r="AB148" s="583"/>
      <c r="AC148" s="583"/>
      <c r="AD148" s="579"/>
      <c r="AE148" s="579"/>
      <c r="AF148" s="579"/>
      <c r="AG148" s="579"/>
      <c r="AH148" s="579"/>
    </row>
    <row r="149" spans="1:35" s="517" customFormat="1" ht="0.2" customHeight="1">
      <c r="A149" s="1217"/>
      <c r="B149" s="1217"/>
      <c r="C149" s="1217"/>
      <c r="D149" s="1217"/>
      <c r="E149" s="1217"/>
      <c r="F149" s="1217"/>
      <c r="G149" s="952"/>
      <c r="H149" s="952"/>
      <c r="I149" s="1217"/>
      <c r="J149" s="1217"/>
      <c r="K149" s="960"/>
      <c r="L149" s="594"/>
      <c r="M149" s="640"/>
      <c r="N149" s="580"/>
      <c r="O149" s="556"/>
      <c r="P149" s="556"/>
      <c r="Q149" s="578" t="str">
        <f>R148 &amp; "-" &amp; T148</f>
        <v>-</v>
      </c>
      <c r="R149" s="1223"/>
      <c r="S149" s="1224"/>
      <c r="T149" s="1223"/>
      <c r="U149" s="1224"/>
      <c r="V149" s="572"/>
      <c r="W149" s="1216"/>
      <c r="X149" s="579"/>
      <c r="Y149" s="579"/>
      <c r="Z149" s="579"/>
      <c r="AA149" s="579"/>
      <c r="AB149" s="579"/>
      <c r="AC149" s="579"/>
      <c r="AD149" s="579"/>
      <c r="AE149" s="579"/>
      <c r="AF149" s="579"/>
      <c r="AG149" s="579"/>
      <c r="AH149" s="579"/>
    </row>
    <row r="150" spans="1:35" s="516" customFormat="1" ht="15" customHeight="1">
      <c r="A150" s="1217"/>
      <c r="B150" s="1217"/>
      <c r="C150" s="1217"/>
      <c r="D150" s="1217"/>
      <c r="E150" s="1217"/>
      <c r="F150" s="1217"/>
      <c r="G150" s="954"/>
      <c r="H150" s="952"/>
      <c r="I150" s="1217"/>
      <c r="J150" s="1217"/>
      <c r="K150" s="959"/>
      <c r="L150" s="532"/>
      <c r="M150" s="550" t="s">
        <v>25</v>
      </c>
      <c r="N150" s="545"/>
      <c r="O150" s="539"/>
      <c r="P150" s="539"/>
      <c r="Q150" s="539"/>
      <c r="R150" s="567"/>
      <c r="S150" s="558"/>
      <c r="T150" s="557"/>
      <c r="U150" s="545"/>
      <c r="V150" s="554"/>
      <c r="W150" s="1216"/>
      <c r="X150" s="581"/>
      <c r="Y150" s="581"/>
      <c r="Z150" s="581"/>
      <c r="AA150" s="581"/>
      <c r="AB150" s="581"/>
      <c r="AC150" s="581"/>
      <c r="AD150" s="581"/>
      <c r="AE150" s="581"/>
      <c r="AF150" s="581"/>
      <c r="AG150" s="581"/>
      <c r="AH150" s="581"/>
    </row>
    <row r="151" spans="1:35" s="516" customFormat="1" ht="15" customHeight="1">
      <c r="A151" s="1217"/>
      <c r="B151" s="1217"/>
      <c r="C151" s="1217"/>
      <c r="D151" s="1217"/>
      <c r="E151" s="1217"/>
      <c r="F151" s="954"/>
      <c r="G151" s="954"/>
      <c r="H151" s="952"/>
      <c r="I151" s="1217"/>
      <c r="J151" s="954"/>
      <c r="K151" s="959"/>
      <c r="L151" s="532"/>
      <c r="M151" s="545" t="s">
        <v>11</v>
      </c>
      <c r="N151" s="544"/>
      <c r="O151" s="539"/>
      <c r="P151" s="539"/>
      <c r="Q151" s="539"/>
      <c r="R151" s="567"/>
      <c r="S151" s="558"/>
      <c r="T151" s="557"/>
      <c r="U151" s="544"/>
      <c r="V151" s="558"/>
      <c r="W151" s="554"/>
      <c r="X151" s="581"/>
      <c r="Y151" s="581"/>
      <c r="Z151" s="581"/>
      <c r="AA151" s="581"/>
      <c r="AB151" s="581"/>
      <c r="AC151" s="581"/>
      <c r="AD151" s="581"/>
      <c r="AE151" s="581"/>
      <c r="AF151" s="581"/>
      <c r="AG151" s="581"/>
      <c r="AH151" s="581"/>
    </row>
    <row r="152" spans="1:35" s="516" customFormat="1" ht="15" hidden="1" customHeight="1">
      <c r="A152" s="1217"/>
      <c r="B152" s="1217"/>
      <c r="C152" s="1217"/>
      <c r="D152" s="1217"/>
      <c r="E152" s="958"/>
      <c r="F152" s="954"/>
      <c r="G152" s="954"/>
      <c r="H152" s="954"/>
      <c r="I152" s="950"/>
      <c r="J152" s="947"/>
      <c r="K152" s="957"/>
      <c r="L152" s="532"/>
      <c r="M152" s="545"/>
      <c r="N152" s="545"/>
      <c r="O152" s="545"/>
      <c r="P152" s="545"/>
      <c r="Q152" s="545"/>
      <c r="R152" s="545"/>
      <c r="S152" s="545"/>
      <c r="T152" s="545"/>
      <c r="U152" s="545"/>
      <c r="V152" s="558"/>
      <c r="W152" s="554"/>
      <c r="X152" s="581"/>
      <c r="Y152" s="581"/>
      <c r="Z152" s="581"/>
      <c r="AA152" s="581"/>
      <c r="AB152" s="581"/>
      <c r="AC152" s="581"/>
      <c r="AD152" s="581"/>
      <c r="AE152" s="581"/>
      <c r="AF152" s="581"/>
      <c r="AG152" s="581"/>
      <c r="AH152" s="581"/>
      <c r="AI152" s="581"/>
    </row>
    <row r="153" spans="1:35" s="516" customFormat="1" ht="15" customHeight="1">
      <c r="A153" s="1217"/>
      <c r="B153" s="1217"/>
      <c r="C153" s="1217"/>
      <c r="D153" s="958"/>
      <c r="E153" s="958"/>
      <c r="F153" s="954"/>
      <c r="G153" s="954"/>
      <c r="H153" s="954"/>
      <c r="I153" s="950"/>
      <c r="J153" s="947"/>
      <c r="K153" s="957"/>
      <c r="L153" s="532"/>
      <c r="M153" s="544" t="s">
        <v>17</v>
      </c>
      <c r="N153" s="543"/>
      <c r="O153" s="539"/>
      <c r="P153" s="539"/>
      <c r="Q153" s="539"/>
      <c r="R153" s="567"/>
      <c r="S153" s="558"/>
      <c r="T153" s="557"/>
      <c r="U153" s="543"/>
      <c r="V153" s="558"/>
      <c r="W153" s="554"/>
      <c r="X153" s="581"/>
      <c r="Y153" s="581"/>
      <c r="Z153" s="581"/>
      <c r="AA153" s="581"/>
      <c r="AB153" s="581"/>
      <c r="AC153" s="581"/>
      <c r="AD153" s="581"/>
      <c r="AE153" s="581"/>
      <c r="AF153" s="581"/>
      <c r="AG153" s="581"/>
      <c r="AH153" s="581"/>
    </row>
    <row r="154" spans="1:35" s="516" customFormat="1" ht="15" customHeight="1">
      <c r="A154" s="1217"/>
      <c r="B154" s="1217"/>
      <c r="C154" s="958"/>
      <c r="D154" s="958"/>
      <c r="E154" s="958"/>
      <c r="F154" s="958"/>
      <c r="G154" s="963"/>
      <c r="H154" s="950"/>
      <c r="I154" s="961"/>
      <c r="J154" s="947"/>
      <c r="K154" s="962"/>
      <c r="L154" s="532"/>
      <c r="M154" s="543" t="s">
        <v>18</v>
      </c>
      <c r="N154" s="543"/>
      <c r="O154" s="539"/>
      <c r="P154" s="539"/>
      <c r="Q154" s="539"/>
      <c r="R154" s="567"/>
      <c r="S154" s="558"/>
      <c r="T154" s="557"/>
      <c r="U154" s="543"/>
      <c r="V154" s="558"/>
      <c r="W154" s="554"/>
      <c r="X154" s="581"/>
      <c r="Y154" s="581"/>
      <c r="Z154" s="581"/>
      <c r="AA154" s="581"/>
      <c r="AB154" s="581"/>
      <c r="AC154" s="581"/>
      <c r="AD154" s="581"/>
      <c r="AE154" s="581"/>
      <c r="AF154" s="581"/>
      <c r="AG154" s="581"/>
      <c r="AH154" s="581"/>
    </row>
    <row r="155" spans="1:35" s="516" customFormat="1" ht="15" customHeight="1">
      <c r="A155" s="1217"/>
      <c r="B155" s="958"/>
      <c r="C155" s="958"/>
      <c r="D155" s="958"/>
      <c r="E155" s="958"/>
      <c r="F155" s="958"/>
      <c r="G155" s="963"/>
      <c r="H155" s="950"/>
      <c r="I155" s="950"/>
      <c r="J155" s="947"/>
      <c r="K155" s="957"/>
      <c r="L155" s="532"/>
      <c r="M155" s="552" t="s">
        <v>19</v>
      </c>
      <c r="N155" s="543"/>
      <c r="O155" s="539"/>
      <c r="P155" s="539"/>
      <c r="Q155" s="539"/>
      <c r="R155" s="567"/>
      <c r="S155" s="558"/>
      <c r="T155" s="557"/>
      <c r="U155" s="543"/>
      <c r="V155" s="558"/>
      <c r="W155" s="554"/>
      <c r="X155" s="581"/>
      <c r="Y155" s="581"/>
      <c r="Z155" s="581"/>
      <c r="AA155" s="581"/>
      <c r="AB155" s="581"/>
      <c r="AC155" s="581"/>
      <c r="AD155" s="581"/>
      <c r="AE155" s="581"/>
      <c r="AF155" s="581"/>
      <c r="AG155" s="581"/>
      <c r="AH155" s="581"/>
    </row>
    <row r="156" spans="1:35" s="516" customFormat="1" ht="15" customHeight="1">
      <c r="A156" s="946"/>
      <c r="B156" s="946"/>
      <c r="C156" s="946"/>
      <c r="D156" s="946"/>
      <c r="E156" s="946"/>
      <c r="F156" s="946"/>
      <c r="G156" s="946"/>
      <c r="H156" s="946"/>
      <c r="I156" s="946"/>
      <c r="J156" s="946"/>
      <c r="K156" s="946"/>
      <c r="L156" s="532"/>
      <c r="M156" s="559" t="s">
        <v>308</v>
      </c>
      <c r="N156" s="543"/>
      <c r="O156" s="539"/>
      <c r="P156" s="539"/>
      <c r="Q156" s="539"/>
      <c r="R156" s="567"/>
      <c r="S156" s="558"/>
      <c r="T156" s="557"/>
      <c r="U156" s="543"/>
      <c r="V156" s="558"/>
      <c r="W156" s="554"/>
      <c r="X156" s="581"/>
      <c r="Y156" s="581"/>
      <c r="Z156" s="581"/>
      <c r="AA156" s="581"/>
      <c r="AB156" s="581"/>
      <c r="AC156" s="581"/>
      <c r="AD156" s="581"/>
      <c r="AE156" s="581"/>
      <c r="AF156" s="581"/>
      <c r="AG156" s="581"/>
      <c r="AH156" s="581"/>
    </row>
    <row r="157" spans="1:35" ht="17.100000000000001" customHeight="1">
      <c r="X157" s="202"/>
      <c r="Y157" s="202"/>
      <c r="Z157" s="202"/>
      <c r="AA157" s="202"/>
      <c r="AB157" s="202"/>
      <c r="AC157" s="202"/>
      <c r="AD157" s="202"/>
      <c r="AE157" s="202"/>
      <c r="AF157" s="202"/>
      <c r="AG157" s="202"/>
      <c r="AH157" s="202"/>
    </row>
    <row r="158" spans="1:35" s="35" customFormat="1" ht="17.100000000000001" customHeight="1">
      <c r="G158" s="35" t="s">
        <v>13</v>
      </c>
      <c r="I158" s="35" t="s">
        <v>183</v>
      </c>
      <c r="V158" s="157"/>
      <c r="X158" s="215"/>
      <c r="Y158" s="215"/>
      <c r="Z158" s="215"/>
      <c r="AA158" s="215"/>
      <c r="AB158" s="215"/>
      <c r="AC158" s="215"/>
      <c r="AD158" s="215"/>
      <c r="AE158" s="215"/>
      <c r="AF158" s="215"/>
      <c r="AG158" s="215"/>
      <c r="AH158" s="215"/>
    </row>
    <row r="159" spans="1:35" ht="17.100000000000001" customHeight="1">
      <c r="T159" s="122"/>
      <c r="U159" s="43"/>
      <c r="X159" s="202"/>
      <c r="Y159" s="202"/>
      <c r="Z159" s="202"/>
      <c r="AA159" s="202"/>
      <c r="AB159" s="202"/>
      <c r="AC159" s="202"/>
      <c r="AD159" s="202"/>
      <c r="AE159" s="202"/>
      <c r="AF159" s="202"/>
      <c r="AG159" s="202"/>
      <c r="AH159" s="202"/>
    </row>
    <row r="160" spans="1:35" s="517" customFormat="1" ht="22.5">
      <c r="A160" s="1217">
        <v>1</v>
      </c>
      <c r="B160" s="895"/>
      <c r="C160" s="895"/>
      <c r="D160" s="895"/>
      <c r="E160" s="896"/>
      <c r="F160" s="897"/>
      <c r="G160" s="897"/>
      <c r="H160" s="897"/>
      <c r="I160" s="898"/>
      <c r="J160" s="893"/>
      <c r="K160" s="900"/>
      <c r="L160" s="587">
        <f>mergeValue(A160)</f>
        <v>1</v>
      </c>
      <c r="M160" s="635" t="s">
        <v>20</v>
      </c>
      <c r="N160" s="574"/>
      <c r="O160" s="1309"/>
      <c r="P160" s="1310"/>
      <c r="Q160" s="1310"/>
      <c r="R160" s="1310"/>
      <c r="S160" s="1310"/>
      <c r="T160" s="1310"/>
      <c r="U160" s="1310"/>
      <c r="V160" s="1311"/>
      <c r="W160" s="624" t="s">
        <v>475</v>
      </c>
      <c r="X160" s="579"/>
      <c r="Y160" s="579"/>
      <c r="Z160" s="579"/>
      <c r="AA160" s="579"/>
      <c r="AB160" s="579"/>
      <c r="AC160" s="579"/>
      <c r="AD160" s="579"/>
      <c r="AE160" s="579"/>
      <c r="AF160" s="579"/>
      <c r="AG160" s="579"/>
    </row>
    <row r="161" spans="1:33" s="517" customFormat="1" ht="22.5">
      <c r="A161" s="1217"/>
      <c r="B161" s="1217">
        <v>1</v>
      </c>
      <c r="C161" s="895"/>
      <c r="D161" s="895"/>
      <c r="E161" s="897"/>
      <c r="F161" s="897"/>
      <c r="G161" s="897"/>
      <c r="H161" s="897"/>
      <c r="I161" s="892"/>
      <c r="J161" s="891"/>
      <c r="K161" s="894"/>
      <c r="L161" s="587" t="str">
        <f>mergeValue(A161) &amp;"."&amp; mergeValue(B161)</f>
        <v>1.1</v>
      </c>
      <c r="M161" s="540" t="s">
        <v>16</v>
      </c>
      <c r="N161" s="574"/>
      <c r="O161" s="1309"/>
      <c r="P161" s="1310"/>
      <c r="Q161" s="1310"/>
      <c r="R161" s="1310"/>
      <c r="S161" s="1310"/>
      <c r="T161" s="1310"/>
      <c r="U161" s="1310"/>
      <c r="V161" s="1311"/>
      <c r="W161" s="624" t="s">
        <v>476</v>
      </c>
      <c r="X161" s="579"/>
      <c r="Y161" s="579"/>
      <c r="Z161" s="579"/>
      <c r="AA161" s="579"/>
      <c r="AB161" s="579"/>
      <c r="AC161" s="579"/>
      <c r="AD161" s="579"/>
      <c r="AE161" s="579"/>
      <c r="AF161" s="579"/>
      <c r="AG161" s="579"/>
    </row>
    <row r="162" spans="1:33" s="517" customFormat="1" ht="22.5">
      <c r="A162" s="1217"/>
      <c r="B162" s="1217"/>
      <c r="C162" s="1217">
        <v>1</v>
      </c>
      <c r="D162" s="895"/>
      <c r="E162" s="897"/>
      <c r="F162" s="897"/>
      <c r="G162" s="897"/>
      <c r="H162" s="897"/>
      <c r="I162" s="899"/>
      <c r="J162" s="891"/>
      <c r="K162" s="894"/>
      <c r="L162" s="587" t="str">
        <f>mergeValue(A162) &amp;"."&amp; mergeValue(B162)&amp;"."&amp; mergeValue(C162)</f>
        <v>1.1.1</v>
      </c>
      <c r="M162" s="541" t="s">
        <v>7</v>
      </c>
      <c r="N162" s="574"/>
      <c r="O162" s="1309"/>
      <c r="P162" s="1310"/>
      <c r="Q162" s="1310"/>
      <c r="R162" s="1310"/>
      <c r="S162" s="1310"/>
      <c r="T162" s="1310"/>
      <c r="U162" s="1310"/>
      <c r="V162" s="1311"/>
      <c r="W162" s="624" t="s">
        <v>632</v>
      </c>
      <c r="X162" s="579"/>
      <c r="Y162" s="579"/>
      <c r="Z162" s="579"/>
      <c r="AA162" s="579"/>
      <c r="AB162" s="579"/>
      <c r="AC162" s="579"/>
      <c r="AD162" s="579"/>
      <c r="AE162" s="579"/>
      <c r="AF162" s="579"/>
      <c r="AG162" s="579"/>
    </row>
    <row r="163" spans="1:33" s="517" customFormat="1" ht="22.5">
      <c r="A163" s="1217"/>
      <c r="B163" s="1217"/>
      <c r="C163" s="1217"/>
      <c r="D163" s="1217">
        <v>1</v>
      </c>
      <c r="E163" s="897"/>
      <c r="F163" s="897"/>
      <c r="G163" s="897"/>
      <c r="H163" s="897"/>
      <c r="I163" s="899"/>
      <c r="J163" s="891"/>
      <c r="K163" s="894"/>
      <c r="L163" s="587" t="str">
        <f>mergeValue(A163) &amp;"."&amp; mergeValue(B163)&amp;"."&amp; mergeValue(C163)&amp;"."&amp; mergeValue(D163)</f>
        <v>1.1.1.1</v>
      </c>
      <c r="M163" s="542" t="s">
        <v>22</v>
      </c>
      <c r="N163" s="574"/>
      <c r="O163" s="1309"/>
      <c r="P163" s="1310"/>
      <c r="Q163" s="1310"/>
      <c r="R163" s="1310"/>
      <c r="S163" s="1310"/>
      <c r="T163" s="1310"/>
      <c r="U163" s="1310"/>
      <c r="V163" s="1311"/>
      <c r="W163" s="624" t="s">
        <v>633</v>
      </c>
      <c r="X163" s="579"/>
      <c r="Y163" s="579"/>
      <c r="Z163" s="579"/>
      <c r="AA163" s="579"/>
      <c r="AB163" s="579"/>
      <c r="AC163" s="579"/>
      <c r="AD163" s="579"/>
      <c r="AE163" s="579"/>
      <c r="AF163" s="579"/>
      <c r="AG163" s="579"/>
    </row>
    <row r="164" spans="1:33" s="517" customFormat="1" ht="101.25">
      <c r="A164" s="1217"/>
      <c r="B164" s="1217"/>
      <c r="C164" s="1217"/>
      <c r="D164" s="1217"/>
      <c r="E164" s="1217">
        <v>1</v>
      </c>
      <c r="F164" s="897"/>
      <c r="G164" s="897"/>
      <c r="H164" s="895">
        <v>1</v>
      </c>
      <c r="I164" s="1217">
        <v>1</v>
      </c>
      <c r="J164" s="897"/>
      <c r="K164" s="902"/>
      <c r="L164" s="587" t="str">
        <f>mergeValue(A164) &amp;"."&amp; mergeValue(B164)&amp;"."&amp; mergeValue(C164)&amp;"."&amp; mergeValue(D164)&amp;"."&amp; mergeValue(E164)</f>
        <v>1.1.1.1.1</v>
      </c>
      <c r="M164" s="548" t="s">
        <v>9</v>
      </c>
      <c r="N164" s="575"/>
      <c r="O164" s="1220"/>
      <c r="P164" s="1221"/>
      <c r="Q164" s="1221"/>
      <c r="R164" s="1221"/>
      <c r="S164" s="1221"/>
      <c r="T164" s="1221"/>
      <c r="U164" s="1221"/>
      <c r="V164" s="1222"/>
      <c r="W164" s="624" t="s">
        <v>637</v>
      </c>
      <c r="X164" s="579"/>
      <c r="Y164" s="579"/>
      <c r="Z164" s="579"/>
      <c r="AA164" s="579"/>
      <c r="AB164" s="579"/>
      <c r="AC164" s="579"/>
      <c r="AD164" s="579"/>
      <c r="AE164" s="579"/>
      <c r="AF164" s="579"/>
      <c r="AG164" s="579"/>
    </row>
    <row r="165" spans="1:33" s="517" customFormat="1" ht="90">
      <c r="A165" s="1217"/>
      <c r="B165" s="1217"/>
      <c r="C165" s="1217"/>
      <c r="D165" s="1217"/>
      <c r="E165" s="1217"/>
      <c r="F165" s="1217">
        <v>1</v>
      </c>
      <c r="G165" s="895"/>
      <c r="H165" s="895"/>
      <c r="I165" s="1217"/>
      <c r="J165" s="1217">
        <v>1</v>
      </c>
      <c r="K165" s="903"/>
      <c r="L165" s="587" t="str">
        <f>mergeValue(A165) &amp;"."&amp; mergeValue(B165)&amp;"."&amp; mergeValue(C165)&amp;"."&amp; mergeValue(D165)&amp;"."&amp; mergeValue(E165)&amp;"."&amp; mergeValue(F165)</f>
        <v>1.1.1.1.1.1</v>
      </c>
      <c r="M165" s="549" t="s">
        <v>10</v>
      </c>
      <c r="N165" s="575"/>
      <c r="O165" s="1220"/>
      <c r="P165" s="1221"/>
      <c r="Q165" s="1221"/>
      <c r="R165" s="1221"/>
      <c r="S165" s="1221"/>
      <c r="T165" s="1221"/>
      <c r="U165" s="1221"/>
      <c r="V165" s="1222"/>
      <c r="W165" s="624" t="s">
        <v>635</v>
      </c>
      <c r="X165" s="579"/>
      <c r="Y165" s="583" t="str">
        <f>strCheckUnique(Z165:Z168)</f>
        <v/>
      </c>
      <c r="Z165" s="579"/>
      <c r="AA165" s="583" t="str">
        <f>IF(O165="","",O165 &amp; ":_")</f>
        <v/>
      </c>
      <c r="AB165" s="579"/>
      <c r="AC165" s="579"/>
      <c r="AD165" s="579"/>
      <c r="AE165" s="579"/>
      <c r="AF165" s="579"/>
      <c r="AG165" s="579"/>
    </row>
    <row r="166" spans="1:33" s="517" customFormat="1" ht="188.25" customHeight="1">
      <c r="A166" s="1217"/>
      <c r="B166" s="1217"/>
      <c r="C166" s="1217"/>
      <c r="D166" s="1217"/>
      <c r="E166" s="1217"/>
      <c r="F166" s="1217"/>
      <c r="G166" s="895">
        <v>1</v>
      </c>
      <c r="H166" s="895"/>
      <c r="I166" s="1217"/>
      <c r="J166" s="1217"/>
      <c r="K166" s="903">
        <v>1</v>
      </c>
      <c r="L166" s="587" t="str">
        <f>mergeValue(A166) &amp;"."&amp; mergeValue(B166)&amp;"."&amp; mergeValue(C166)&amp;"."&amp; mergeValue(D166)&amp;"."&amp; mergeValue(E166)&amp;"."&amp; mergeValue(F166)&amp;"."&amp; mergeValue(G166)</f>
        <v>1.1.1.1.1.1.1</v>
      </c>
      <c r="M166" s="1057"/>
      <c r="N166" s="580"/>
      <c r="O166" s="1066"/>
      <c r="P166" s="556"/>
      <c r="Q166" s="556"/>
      <c r="R166" s="1252"/>
      <c r="S166" s="1224" t="s">
        <v>83</v>
      </c>
      <c r="T166" s="1252"/>
      <c r="U166" s="1224" t="s">
        <v>83</v>
      </c>
      <c r="V166" s="572"/>
      <c r="W166" s="1216" t="s">
        <v>655</v>
      </c>
      <c r="X166" s="579" t="str">
        <f>strCheckDate(O167:V167)</f>
        <v/>
      </c>
      <c r="Y166" s="583"/>
      <c r="Z166" s="583" t="str">
        <f>IF(M166="","",M166 )</f>
        <v/>
      </c>
      <c r="AA166" s="583"/>
      <c r="AB166" s="583"/>
      <c r="AC166" s="583"/>
      <c r="AD166" s="579"/>
      <c r="AE166" s="579"/>
      <c r="AF166" s="579"/>
      <c r="AG166" s="579"/>
    </row>
    <row r="167" spans="1:33" s="517" customFormat="1" ht="11.25" hidden="1" customHeight="1">
      <c r="A167" s="1217"/>
      <c r="B167" s="1217"/>
      <c r="C167" s="1217"/>
      <c r="D167" s="1217"/>
      <c r="E167" s="1217"/>
      <c r="F167" s="1217"/>
      <c r="G167" s="895"/>
      <c r="H167" s="895"/>
      <c r="I167" s="1217"/>
      <c r="J167" s="1217"/>
      <c r="K167" s="903"/>
      <c r="L167" s="594"/>
      <c r="M167" s="640"/>
      <c r="N167" s="580"/>
      <c r="O167" s="578"/>
      <c r="P167" s="556"/>
      <c r="Q167" s="578" t="str">
        <f>R166 &amp; "-" &amp; T166</f>
        <v>-</v>
      </c>
      <c r="R167" s="1223"/>
      <c r="S167" s="1224"/>
      <c r="T167" s="1223"/>
      <c r="U167" s="1224"/>
      <c r="V167" s="572"/>
      <c r="W167" s="1216"/>
      <c r="X167" s="579"/>
      <c r="Y167" s="579"/>
      <c r="Z167" s="579"/>
      <c r="AA167" s="579"/>
      <c r="AB167" s="579"/>
      <c r="AC167" s="579"/>
      <c r="AD167" s="579"/>
      <c r="AE167" s="579"/>
      <c r="AF167" s="579"/>
      <c r="AG167" s="579"/>
    </row>
    <row r="168" spans="1:33" s="516" customFormat="1" ht="15" customHeight="1">
      <c r="A168" s="1217"/>
      <c r="B168" s="1217"/>
      <c r="C168" s="1217"/>
      <c r="D168" s="1217"/>
      <c r="E168" s="1217"/>
      <c r="F168" s="1217"/>
      <c r="G168" s="897"/>
      <c r="H168" s="895"/>
      <c r="I168" s="1217"/>
      <c r="J168" s="1217"/>
      <c r="K168" s="902"/>
      <c r="L168" s="532"/>
      <c r="M168" s="551" t="s">
        <v>25</v>
      </c>
      <c r="N168" s="545"/>
      <c r="O168" s="539"/>
      <c r="P168" s="539"/>
      <c r="Q168" s="539"/>
      <c r="R168" s="567"/>
      <c r="S168" s="558"/>
      <c r="T168" s="557"/>
      <c r="U168" s="545"/>
      <c r="V168" s="554"/>
      <c r="W168" s="1216"/>
      <c r="X168" s="581"/>
      <c r="Y168" s="581"/>
      <c r="Z168" s="581"/>
      <c r="AA168" s="581"/>
      <c r="AB168" s="581"/>
      <c r="AC168" s="581"/>
      <c r="AD168" s="581"/>
      <c r="AE168" s="581"/>
      <c r="AF168" s="581"/>
      <c r="AG168" s="581"/>
    </row>
    <row r="169" spans="1:33" s="516" customFormat="1" ht="15" customHeight="1">
      <c r="A169" s="1217"/>
      <c r="B169" s="1217"/>
      <c r="C169" s="1217"/>
      <c r="D169" s="1217"/>
      <c r="E169" s="1217"/>
      <c r="F169" s="897"/>
      <c r="G169" s="897"/>
      <c r="H169" s="895"/>
      <c r="I169" s="1217"/>
      <c r="J169" s="897"/>
      <c r="K169" s="902"/>
      <c r="L169" s="532"/>
      <c r="M169" s="550" t="s">
        <v>11</v>
      </c>
      <c r="N169" s="544"/>
      <c r="O169" s="539"/>
      <c r="P169" s="539"/>
      <c r="Q169" s="539"/>
      <c r="R169" s="567"/>
      <c r="S169" s="558"/>
      <c r="T169" s="557"/>
      <c r="U169" s="544"/>
      <c r="V169" s="558"/>
      <c r="W169" s="554"/>
      <c r="X169" s="581"/>
      <c r="Y169" s="581"/>
      <c r="Z169" s="581"/>
      <c r="AA169" s="581"/>
      <c r="AB169" s="581"/>
      <c r="AC169" s="581"/>
      <c r="AD169" s="581"/>
      <c r="AE169" s="581"/>
      <c r="AF169" s="581"/>
      <c r="AG169" s="581"/>
    </row>
    <row r="170" spans="1:33" s="516" customFormat="1" ht="15" customHeight="1">
      <c r="A170" s="1217"/>
      <c r="B170" s="1217"/>
      <c r="C170" s="1217"/>
      <c r="D170" s="1217"/>
      <c r="E170" s="901"/>
      <c r="F170" s="897"/>
      <c r="G170" s="897"/>
      <c r="H170" s="897"/>
      <c r="I170" s="893"/>
      <c r="J170" s="890"/>
      <c r="K170" s="900"/>
      <c r="L170" s="532"/>
      <c r="M170" s="545" t="s">
        <v>12</v>
      </c>
      <c r="N170" s="543"/>
      <c r="O170" s="539"/>
      <c r="P170" s="539"/>
      <c r="Q170" s="539"/>
      <c r="R170" s="567"/>
      <c r="S170" s="558"/>
      <c r="T170" s="557"/>
      <c r="U170" s="543"/>
      <c r="V170" s="558"/>
      <c r="W170" s="554"/>
      <c r="X170" s="581"/>
      <c r="Y170" s="581"/>
      <c r="Z170" s="581"/>
      <c r="AA170" s="581"/>
      <c r="AB170" s="581"/>
      <c r="AC170" s="581"/>
      <c r="AD170" s="581"/>
      <c r="AE170" s="581"/>
      <c r="AF170" s="581"/>
      <c r="AG170" s="581"/>
    </row>
    <row r="171" spans="1:33" s="516" customFormat="1" ht="15" customHeight="1">
      <c r="A171" s="1217"/>
      <c r="B171" s="1217"/>
      <c r="C171" s="1217"/>
      <c r="D171" s="901"/>
      <c r="E171" s="901"/>
      <c r="F171" s="897"/>
      <c r="G171" s="897"/>
      <c r="H171" s="897"/>
      <c r="I171" s="893"/>
      <c r="J171" s="890"/>
      <c r="K171" s="900"/>
      <c r="L171" s="532"/>
      <c r="M171" s="544" t="s">
        <v>17</v>
      </c>
      <c r="N171" s="543"/>
      <c r="O171" s="539"/>
      <c r="P171" s="539"/>
      <c r="Q171" s="539"/>
      <c r="R171" s="567"/>
      <c r="S171" s="558"/>
      <c r="T171" s="557"/>
      <c r="U171" s="543"/>
      <c r="V171" s="558"/>
      <c r="W171" s="554"/>
      <c r="X171" s="581"/>
      <c r="Y171" s="581"/>
      <c r="Z171" s="581"/>
      <c r="AA171" s="581"/>
      <c r="AB171" s="581"/>
      <c r="AC171" s="581"/>
      <c r="AD171" s="581"/>
      <c r="AE171" s="581"/>
      <c r="AF171" s="581"/>
      <c r="AG171" s="581"/>
    </row>
    <row r="172" spans="1:33" s="516" customFormat="1" ht="15" customHeight="1">
      <c r="A172" s="1217"/>
      <c r="B172" s="1217"/>
      <c r="C172" s="901"/>
      <c r="D172" s="901"/>
      <c r="E172" s="901"/>
      <c r="F172" s="901"/>
      <c r="G172" s="906"/>
      <c r="H172" s="893"/>
      <c r="I172" s="904"/>
      <c r="J172" s="890"/>
      <c r="K172" s="905"/>
      <c r="L172" s="532"/>
      <c r="M172" s="543" t="s">
        <v>18</v>
      </c>
      <c r="N172" s="543"/>
      <c r="O172" s="539"/>
      <c r="P172" s="539"/>
      <c r="Q172" s="539"/>
      <c r="R172" s="567"/>
      <c r="S172" s="558"/>
      <c r="T172" s="557"/>
      <c r="U172" s="543"/>
      <c r="V172" s="558"/>
      <c r="W172" s="554"/>
      <c r="X172" s="581"/>
      <c r="Y172" s="581"/>
      <c r="Z172" s="581"/>
      <c r="AA172" s="581"/>
      <c r="AB172" s="581"/>
      <c r="AC172" s="581"/>
      <c r="AD172" s="581"/>
      <c r="AE172" s="581"/>
      <c r="AF172" s="581"/>
      <c r="AG172" s="581"/>
    </row>
    <row r="173" spans="1:33" s="516" customFormat="1" ht="15" customHeight="1">
      <c r="A173" s="1217"/>
      <c r="B173" s="901"/>
      <c r="C173" s="901"/>
      <c r="D173" s="901"/>
      <c r="E173" s="901"/>
      <c r="F173" s="901"/>
      <c r="G173" s="906"/>
      <c r="H173" s="893"/>
      <c r="I173" s="893"/>
      <c r="J173" s="890"/>
      <c r="K173" s="900"/>
      <c r="L173" s="532"/>
      <c r="M173" s="552" t="s">
        <v>19</v>
      </c>
      <c r="N173" s="543"/>
      <c r="O173" s="539"/>
      <c r="P173" s="539"/>
      <c r="Q173" s="539"/>
      <c r="R173" s="567"/>
      <c r="S173" s="558"/>
      <c r="T173" s="557"/>
      <c r="U173" s="543"/>
      <c r="V173" s="558"/>
      <c r="W173" s="554"/>
      <c r="X173" s="581"/>
      <c r="Y173" s="581"/>
      <c r="Z173" s="581"/>
      <c r="AA173" s="581"/>
      <c r="AB173" s="581"/>
      <c r="AC173" s="581"/>
      <c r="AD173" s="581"/>
      <c r="AE173" s="581"/>
      <c r="AF173" s="581"/>
      <c r="AG173" s="581"/>
    </row>
    <row r="174" spans="1:33" s="516" customFormat="1" ht="15" customHeight="1">
      <c r="A174" s="889"/>
      <c r="B174" s="889"/>
      <c r="C174" s="889"/>
      <c r="D174" s="889"/>
      <c r="E174" s="889"/>
      <c r="F174" s="889"/>
      <c r="G174" s="889"/>
      <c r="H174" s="889"/>
      <c r="I174" s="889"/>
      <c r="J174" s="889"/>
      <c r="K174" s="889"/>
      <c r="L174" s="532"/>
      <c r="M174" s="559" t="s">
        <v>308</v>
      </c>
      <c r="N174" s="543"/>
      <c r="O174" s="539"/>
      <c r="P174" s="539"/>
      <c r="Q174" s="539"/>
      <c r="R174" s="567"/>
      <c r="S174" s="558"/>
      <c r="T174" s="557"/>
      <c r="U174" s="543"/>
      <c r="V174" s="751"/>
      <c r="W174" s="751"/>
      <c r="X174" s="751"/>
      <c r="Y174" s="760"/>
      <c r="Z174" s="759"/>
      <c r="AA174" s="758"/>
      <c r="AB174" s="752"/>
      <c r="AC174" s="759"/>
      <c r="AD174" s="756"/>
      <c r="AE174" s="581"/>
      <c r="AF174" s="581"/>
      <c r="AG174" s="581"/>
    </row>
    <row r="176" spans="1:33" s="35" customFormat="1" ht="17.100000000000001" customHeight="1">
      <c r="G176" s="35" t="s">
        <v>13</v>
      </c>
      <c r="I176" s="35" t="s">
        <v>207</v>
      </c>
      <c r="AD176" s="157"/>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79" customFormat="1" ht="22.5">
      <c r="A178" s="1217">
        <v>1</v>
      </c>
      <c r="B178" s="974"/>
      <c r="C178" s="974"/>
      <c r="D178" s="974"/>
      <c r="E178" s="974"/>
      <c r="F178" s="974"/>
      <c r="G178" s="975"/>
      <c r="H178" s="975"/>
      <c r="I178" s="977"/>
      <c r="J178" s="969"/>
      <c r="K178" s="969"/>
      <c r="L178" s="718">
        <f>mergeValue(A178)</f>
        <v>1</v>
      </c>
      <c r="M178" s="635" t="s">
        <v>20</v>
      </c>
      <c r="N178" s="710"/>
      <c r="O178" s="1309"/>
      <c r="P178" s="1310"/>
      <c r="Q178" s="1310"/>
      <c r="R178" s="1310"/>
      <c r="S178" s="1310"/>
      <c r="T178" s="1310"/>
      <c r="U178" s="1310"/>
      <c r="V178" s="1310"/>
      <c r="W178" s="1311"/>
      <c r="X178" s="711" t="s">
        <v>475</v>
      </c>
      <c r="Y178" s="713"/>
      <c r="Z178" s="713"/>
      <c r="AA178" s="713"/>
      <c r="AB178" s="713"/>
      <c r="AC178" s="713"/>
      <c r="AD178" s="713"/>
      <c r="AE178" s="713"/>
      <c r="AF178" s="713"/>
      <c r="AG178" s="713"/>
    </row>
    <row r="179" spans="1:47" s="679" customFormat="1" ht="22.5">
      <c r="A179" s="1217"/>
      <c r="B179" s="1217">
        <v>1</v>
      </c>
      <c r="C179" s="974"/>
      <c r="D179" s="974"/>
      <c r="E179" s="974"/>
      <c r="F179" s="974"/>
      <c r="G179" s="979"/>
      <c r="H179" s="976"/>
      <c r="I179" s="981"/>
      <c r="J179" s="966"/>
      <c r="K179" s="965"/>
      <c r="L179" s="718" t="str">
        <f>mergeValue(A179) &amp;"."&amp; mergeValue(B179)</f>
        <v>1.1</v>
      </c>
      <c r="M179" s="686" t="s">
        <v>16</v>
      </c>
      <c r="N179" s="710"/>
      <c r="O179" s="1309"/>
      <c r="P179" s="1310"/>
      <c r="Q179" s="1310"/>
      <c r="R179" s="1310"/>
      <c r="S179" s="1310"/>
      <c r="T179" s="1310"/>
      <c r="U179" s="1310"/>
      <c r="V179" s="1310"/>
      <c r="W179" s="1311"/>
      <c r="X179" s="711" t="s">
        <v>476</v>
      </c>
      <c r="Y179" s="713"/>
      <c r="Z179" s="713"/>
      <c r="AA179" s="713"/>
      <c r="AB179" s="713"/>
      <c r="AC179" s="713"/>
      <c r="AD179" s="713"/>
      <c r="AE179" s="713"/>
      <c r="AF179" s="713"/>
      <c r="AG179" s="713"/>
    </row>
    <row r="180" spans="1:47" s="679" customFormat="1" ht="22.5">
      <c r="A180" s="1217"/>
      <c r="B180" s="1217"/>
      <c r="C180" s="1217">
        <v>1</v>
      </c>
      <c r="D180" s="974"/>
      <c r="E180" s="974"/>
      <c r="F180" s="974"/>
      <c r="G180" s="979"/>
      <c r="H180" s="976"/>
      <c r="I180" s="982"/>
      <c r="J180" s="966"/>
      <c r="K180" s="965"/>
      <c r="L180" s="718" t="str">
        <f>mergeValue(A180) &amp;"."&amp; mergeValue(B180)&amp;"."&amp; mergeValue(C180)</f>
        <v>1.1.1</v>
      </c>
      <c r="M180" s="687" t="s">
        <v>7</v>
      </c>
      <c r="N180" s="710"/>
      <c r="O180" s="1309"/>
      <c r="P180" s="1310"/>
      <c r="Q180" s="1310"/>
      <c r="R180" s="1310"/>
      <c r="S180" s="1310"/>
      <c r="T180" s="1310"/>
      <c r="U180" s="1310"/>
      <c r="V180" s="1310"/>
      <c r="W180" s="1311"/>
      <c r="X180" s="711" t="s">
        <v>632</v>
      </c>
      <c r="Y180" s="713"/>
      <c r="Z180" s="713"/>
      <c r="AA180" s="713"/>
      <c r="AB180" s="713"/>
      <c r="AC180" s="713"/>
      <c r="AD180" s="713"/>
      <c r="AE180" s="713"/>
      <c r="AF180" s="713"/>
      <c r="AG180" s="713"/>
    </row>
    <row r="181" spans="1:47" s="679" customFormat="1" ht="22.5">
      <c r="A181" s="1217"/>
      <c r="B181" s="1217"/>
      <c r="C181" s="1217"/>
      <c r="D181" s="1217">
        <v>1</v>
      </c>
      <c r="E181" s="974"/>
      <c r="F181" s="974"/>
      <c r="G181" s="979"/>
      <c r="H181" s="976"/>
      <c r="I181" s="982"/>
      <c r="J181" s="980"/>
      <c r="K181" s="965"/>
      <c r="L181" s="718" t="str">
        <f>mergeValue(A181) &amp;"."&amp; mergeValue(B181)&amp;"."&amp; mergeValue(C181)&amp;"."&amp; mergeValue(D181)</f>
        <v>1.1.1.1</v>
      </c>
      <c r="M181" s="688" t="s">
        <v>22</v>
      </c>
      <c r="N181" s="710"/>
      <c r="O181" s="1309"/>
      <c r="P181" s="1310"/>
      <c r="Q181" s="1310"/>
      <c r="R181" s="1310"/>
      <c r="S181" s="1310"/>
      <c r="T181" s="1310"/>
      <c r="U181" s="1310"/>
      <c r="V181" s="1310"/>
      <c r="W181" s="1311"/>
      <c r="X181" s="711" t="s">
        <v>685</v>
      </c>
      <c r="Y181" s="713"/>
      <c r="Z181" s="713"/>
      <c r="AA181" s="713"/>
      <c r="AB181" s="713"/>
      <c r="AC181" s="713"/>
      <c r="AD181" s="713"/>
      <c r="AE181" s="713"/>
      <c r="AF181" s="713"/>
      <c r="AG181" s="713"/>
    </row>
    <row r="182" spans="1:47" s="679" customFormat="1" ht="56.25" customHeight="1">
      <c r="A182" s="1217"/>
      <c r="B182" s="1217"/>
      <c r="C182" s="1217"/>
      <c r="D182" s="1217"/>
      <c r="E182" s="974">
        <v>1</v>
      </c>
      <c r="F182" s="974"/>
      <c r="G182" s="979"/>
      <c r="H182" s="976"/>
      <c r="I182" s="982"/>
      <c r="J182" s="980"/>
      <c r="K182" s="970"/>
      <c r="L182" s="718" t="str">
        <f>mergeValue(A182) &amp;"."&amp; mergeValue(B182)&amp;"."&amp; mergeValue(C182)&amp;"."&amp; mergeValue(D182)&amp;"."&amp; mergeValue(E182)</f>
        <v>1.1.1.1.1</v>
      </c>
      <c r="M182" s="1060"/>
      <c r="N182" s="684"/>
      <c r="O182" s="1062"/>
      <c r="P182" s="1063"/>
      <c r="Q182" s="665"/>
      <c r="R182" s="665"/>
      <c r="S182" s="1079"/>
      <c r="T182" s="644" t="s">
        <v>83</v>
      </c>
      <c r="U182" s="1079"/>
      <c r="V182" s="644" t="s">
        <v>83</v>
      </c>
      <c r="W182" s="721"/>
      <c r="X182" s="711" t="s">
        <v>686</v>
      </c>
      <c r="Y182" s="713" t="str">
        <f>strCheckDateTwo(N182:W182)</f>
        <v/>
      </c>
      <c r="Z182" s="713"/>
      <c r="AA182" s="713"/>
      <c r="AB182" s="713"/>
      <c r="AC182" s="713"/>
      <c r="AD182" s="713"/>
      <c r="AE182" s="713"/>
      <c r="AF182" s="713"/>
      <c r="AG182" s="713"/>
    </row>
    <row r="183" spans="1:47" s="679" customFormat="1" ht="14.25" hidden="1" customHeight="1">
      <c r="A183" s="1217"/>
      <c r="B183" s="1217"/>
      <c r="C183" s="1217"/>
      <c r="D183" s="1217"/>
      <c r="E183" s="974"/>
      <c r="F183" s="974"/>
      <c r="G183" s="979"/>
      <c r="H183" s="976"/>
      <c r="I183" s="982"/>
      <c r="J183" s="980"/>
      <c r="K183" s="970"/>
      <c r="L183" s="708"/>
      <c r="M183" s="695"/>
      <c r="N183" s="640"/>
      <c r="O183" s="640"/>
      <c r="P183" s="640"/>
      <c r="Q183" s="640"/>
      <c r="R183" s="712" t="str">
        <f>S182 &amp; "-" &amp; U182</f>
        <v>-</v>
      </c>
      <c r="S183" s="722"/>
      <c r="T183" s="714"/>
      <c r="U183" s="722"/>
      <c r="V183" s="640"/>
      <c r="W183" s="640"/>
      <c r="X183" s="694"/>
      <c r="Y183" s="713"/>
      <c r="Z183" s="713"/>
      <c r="AA183" s="713"/>
      <c r="AB183" s="713"/>
      <c r="AC183" s="713"/>
      <c r="AD183" s="713"/>
      <c r="AE183" s="713"/>
      <c r="AF183" s="713"/>
      <c r="AG183" s="713"/>
    </row>
    <row r="184" spans="1:47" s="679" customFormat="1" ht="15" customHeight="1">
      <c r="A184" s="1217"/>
      <c r="B184" s="1217"/>
      <c r="C184" s="1217"/>
      <c r="D184" s="1217"/>
      <c r="E184" s="974"/>
      <c r="F184" s="974"/>
      <c r="G184" s="979"/>
      <c r="H184" s="976"/>
      <c r="I184" s="982"/>
      <c r="J184" s="980"/>
      <c r="K184" s="970"/>
      <c r="L184" s="682"/>
      <c r="M184" s="691" t="s">
        <v>5</v>
      </c>
      <c r="N184" s="689"/>
      <c r="O184" s="685"/>
      <c r="P184" s="685"/>
      <c r="Q184" s="685"/>
      <c r="R184" s="685"/>
      <c r="S184" s="702"/>
      <c r="T184" s="698"/>
      <c r="U184" s="697"/>
      <c r="V184" s="689"/>
      <c r="W184" s="689"/>
      <c r="X184" s="693"/>
      <c r="Y184" s="713"/>
      <c r="Z184" s="713"/>
      <c r="AA184" s="713"/>
      <c r="AB184" s="713"/>
      <c r="AC184" s="713"/>
      <c r="AD184" s="713"/>
      <c r="AE184" s="713"/>
      <c r="AF184" s="713"/>
      <c r="AG184" s="713"/>
    </row>
    <row r="185" spans="1:47" s="678" customFormat="1" ht="15" customHeight="1">
      <c r="A185" s="1217"/>
      <c r="B185" s="1217"/>
      <c r="C185" s="1217"/>
      <c r="D185" s="978"/>
      <c r="E185" s="978"/>
      <c r="F185" s="978"/>
      <c r="G185" s="979"/>
      <c r="H185" s="978"/>
      <c r="I185" s="982"/>
      <c r="J185" s="968"/>
      <c r="K185" s="972"/>
      <c r="L185" s="682"/>
      <c r="M185" s="690" t="s">
        <v>17</v>
      </c>
      <c r="N185" s="689"/>
      <c r="O185" s="685"/>
      <c r="P185" s="685"/>
      <c r="Q185" s="685"/>
      <c r="R185" s="685"/>
      <c r="S185" s="702"/>
      <c r="T185" s="698"/>
      <c r="U185" s="697"/>
      <c r="V185" s="689"/>
      <c r="W185" s="698"/>
      <c r="X185" s="693"/>
      <c r="Y185" s="715"/>
      <c r="Z185" s="715"/>
      <c r="AA185" s="715"/>
      <c r="AB185" s="715"/>
      <c r="AC185" s="715"/>
      <c r="AD185" s="715"/>
      <c r="AE185" s="715"/>
      <c r="AF185" s="715"/>
      <c r="AG185" s="715"/>
    </row>
    <row r="186" spans="1:47" s="678" customFormat="1" ht="15" customHeight="1">
      <c r="A186" s="1217"/>
      <c r="B186" s="1217"/>
      <c r="C186" s="978"/>
      <c r="D186" s="978"/>
      <c r="E186" s="978"/>
      <c r="F186" s="978"/>
      <c r="G186" s="979"/>
      <c r="H186" s="978"/>
      <c r="I186" s="973"/>
      <c r="J186" s="968"/>
      <c r="K186" s="972"/>
      <c r="L186" s="682"/>
      <c r="M186" s="689" t="s">
        <v>18</v>
      </c>
      <c r="N186" s="689"/>
      <c r="O186" s="685"/>
      <c r="P186" s="685"/>
      <c r="Q186" s="685"/>
      <c r="R186" s="685"/>
      <c r="S186" s="702"/>
      <c r="T186" s="698"/>
      <c r="U186" s="697"/>
      <c r="V186" s="689"/>
      <c r="W186" s="698"/>
      <c r="X186" s="693"/>
      <c r="Y186" s="715"/>
      <c r="Z186" s="715"/>
      <c r="AA186" s="715"/>
      <c r="AB186" s="715"/>
      <c r="AC186" s="715"/>
      <c r="AD186" s="715"/>
      <c r="AE186" s="715"/>
      <c r="AF186" s="715"/>
      <c r="AG186" s="715"/>
    </row>
    <row r="187" spans="1:47" s="678" customFormat="1" ht="15" customHeight="1">
      <c r="A187" s="1217"/>
      <c r="B187" s="978"/>
      <c r="C187" s="978"/>
      <c r="D187" s="978"/>
      <c r="E187" s="978"/>
      <c r="F187" s="978"/>
      <c r="G187" s="979"/>
      <c r="H187" s="978"/>
      <c r="I187" s="973"/>
      <c r="J187" s="968"/>
      <c r="K187" s="972"/>
      <c r="L187" s="682"/>
      <c r="M187" s="692" t="s">
        <v>19</v>
      </c>
      <c r="N187" s="689"/>
      <c r="O187" s="685"/>
      <c r="P187" s="685"/>
      <c r="Q187" s="685"/>
      <c r="R187" s="685"/>
      <c r="S187" s="702"/>
      <c r="T187" s="698"/>
      <c r="U187" s="697"/>
      <c r="V187" s="689"/>
      <c r="W187" s="698"/>
      <c r="X187" s="693"/>
      <c r="Y187" s="715"/>
      <c r="Z187" s="715"/>
      <c r="AA187" s="715"/>
      <c r="AB187" s="715"/>
      <c r="AC187" s="715"/>
      <c r="AD187" s="715"/>
      <c r="AE187" s="715"/>
      <c r="AF187" s="715"/>
      <c r="AG187" s="715"/>
    </row>
    <row r="188" spans="1:47" s="678" customFormat="1" ht="15" customHeight="1">
      <c r="A188" s="964"/>
      <c r="B188" s="964"/>
      <c r="C188" s="964"/>
      <c r="D188" s="964"/>
      <c r="E188" s="964"/>
      <c r="F188" s="964"/>
      <c r="G188" s="971"/>
      <c r="H188" s="972"/>
      <c r="I188" s="967"/>
      <c r="J188" s="968"/>
      <c r="K188" s="964"/>
      <c r="L188" s="682"/>
      <c r="M188" s="699" t="s">
        <v>308</v>
      </c>
      <c r="N188" s="689"/>
      <c r="O188" s="685"/>
      <c r="P188" s="685"/>
      <c r="Q188" s="685"/>
      <c r="R188" s="685"/>
      <c r="S188" s="702"/>
      <c r="T188" s="698"/>
      <c r="U188" s="697"/>
      <c r="V188" s="689"/>
      <c r="W188" s="698"/>
      <c r="X188" s="693"/>
      <c r="Y188" s="715"/>
      <c r="Z188" s="715"/>
      <c r="AA188" s="715"/>
      <c r="AB188" s="715"/>
      <c r="AC188" s="715"/>
      <c r="AD188" s="715"/>
      <c r="AE188" s="715"/>
      <c r="AF188" s="715"/>
      <c r="AG188" s="715"/>
    </row>
    <row r="189" spans="1:47" ht="15" customHeight="1">
      <c r="G189" s="155"/>
      <c r="H189" s="156"/>
      <c r="I189" s="156"/>
      <c r="J189" s="85"/>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202"/>
      <c r="AM189" s="202"/>
      <c r="AN189" s="202"/>
      <c r="AO189" s="202"/>
      <c r="AP189" s="202"/>
      <c r="AQ189" s="202"/>
      <c r="AR189" s="202"/>
      <c r="AS189" s="202"/>
      <c r="AT189" s="202"/>
      <c r="AU189" s="202"/>
    </row>
    <row r="190" spans="1:47" s="35" customFormat="1" ht="17.100000000000001" customHeight="1">
      <c r="G190" s="35" t="s">
        <v>13</v>
      </c>
      <c r="I190" s="35" t="s">
        <v>208</v>
      </c>
      <c r="T190" s="157"/>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79" customFormat="1" ht="22.5">
      <c r="A192" s="1217">
        <v>1</v>
      </c>
      <c r="B192" s="1008"/>
      <c r="C192" s="1008"/>
      <c r="D192" s="1008"/>
      <c r="E192" s="1008"/>
      <c r="F192" s="1001"/>
      <c r="G192" s="1007"/>
      <c r="H192" s="1007"/>
      <c r="I192" s="990"/>
      <c r="J192" s="989"/>
      <c r="K192" s="989"/>
      <c r="L192" s="718">
        <f>mergeValue(A192)</f>
        <v>1</v>
      </c>
      <c r="M192" s="635" t="s">
        <v>20</v>
      </c>
      <c r="N192" s="1321"/>
      <c r="O192" s="1322"/>
      <c r="P192" s="1322"/>
      <c r="Q192" s="1322"/>
      <c r="R192" s="1322"/>
      <c r="S192" s="1322"/>
      <c r="T192" s="1322"/>
      <c r="U192" s="1322"/>
      <c r="V192" s="1322"/>
      <c r="W192" s="1322"/>
      <c r="X192" s="1322"/>
      <c r="Y192" s="1322"/>
      <c r="Z192" s="1322"/>
      <c r="AA192" s="1322"/>
      <c r="AB192" s="1322"/>
      <c r="AC192" s="1322"/>
      <c r="AD192" s="1322"/>
      <c r="AE192" s="1322"/>
      <c r="AF192" s="1323"/>
      <c r="AG192" s="711" t="s">
        <v>475</v>
      </c>
      <c r="AH192" s="713"/>
      <c r="AI192" s="713"/>
      <c r="AJ192" s="713"/>
      <c r="AK192" s="713"/>
      <c r="AL192" s="713"/>
      <c r="AM192" s="713"/>
      <c r="AN192" s="713"/>
      <c r="AO192" s="713"/>
      <c r="AP192" s="713"/>
      <c r="AQ192" s="713"/>
      <c r="AR192" s="713"/>
    </row>
    <row r="193" spans="1:46" s="679" customFormat="1" ht="22.5">
      <c r="A193" s="1217"/>
      <c r="B193" s="1217">
        <v>1</v>
      </c>
      <c r="C193" s="1008"/>
      <c r="D193" s="1008"/>
      <c r="E193" s="1008"/>
      <c r="F193" s="1001"/>
      <c r="G193" s="1010"/>
      <c r="H193" s="1011"/>
      <c r="I193" s="991"/>
      <c r="J193" s="986"/>
      <c r="K193" s="984"/>
      <c r="L193" s="718" t="str">
        <f>mergeValue(A193) &amp;"."&amp; mergeValue(B193)</f>
        <v>1.1</v>
      </c>
      <c r="M193" s="686" t="s">
        <v>16</v>
      </c>
      <c r="N193" s="1318"/>
      <c r="O193" s="1319"/>
      <c r="P193" s="1319"/>
      <c r="Q193" s="1319"/>
      <c r="R193" s="1319"/>
      <c r="S193" s="1319"/>
      <c r="T193" s="1319"/>
      <c r="U193" s="1319"/>
      <c r="V193" s="1319"/>
      <c r="W193" s="1319"/>
      <c r="X193" s="1319"/>
      <c r="Y193" s="1319"/>
      <c r="Z193" s="1319"/>
      <c r="AA193" s="1319"/>
      <c r="AB193" s="1319"/>
      <c r="AC193" s="1319"/>
      <c r="AD193" s="1319"/>
      <c r="AE193" s="1319"/>
      <c r="AF193" s="1320"/>
      <c r="AG193" s="711" t="s">
        <v>476</v>
      </c>
      <c r="AH193" s="713"/>
      <c r="AI193" s="713"/>
      <c r="AJ193" s="713"/>
      <c r="AK193" s="713"/>
      <c r="AL193" s="713"/>
      <c r="AM193" s="713"/>
      <c r="AN193" s="713"/>
      <c r="AO193" s="713"/>
      <c r="AP193" s="713"/>
      <c r="AQ193" s="713"/>
      <c r="AR193" s="713"/>
    </row>
    <row r="194" spans="1:46" s="679" customFormat="1" ht="22.5">
      <c r="A194" s="1217"/>
      <c r="B194" s="1217"/>
      <c r="C194" s="1217">
        <v>1</v>
      </c>
      <c r="D194" s="1008"/>
      <c r="E194" s="1008"/>
      <c r="F194" s="1001"/>
      <c r="G194" s="1010"/>
      <c r="H194" s="1011"/>
      <c r="I194" s="991"/>
      <c r="J194" s="986"/>
      <c r="K194" s="984"/>
      <c r="L194" s="718" t="str">
        <f>mergeValue(A194) &amp;"."&amp; mergeValue(B194)&amp;"."&amp; mergeValue(C194)</f>
        <v>1.1.1</v>
      </c>
      <c r="M194" s="687" t="s">
        <v>7</v>
      </c>
      <c r="N194" s="1318"/>
      <c r="O194" s="1319"/>
      <c r="P194" s="1319"/>
      <c r="Q194" s="1319"/>
      <c r="R194" s="1319"/>
      <c r="S194" s="1319"/>
      <c r="T194" s="1319"/>
      <c r="U194" s="1319"/>
      <c r="V194" s="1319"/>
      <c r="W194" s="1319"/>
      <c r="X194" s="1319"/>
      <c r="Y194" s="1319"/>
      <c r="Z194" s="1319"/>
      <c r="AA194" s="1319"/>
      <c r="AB194" s="1319"/>
      <c r="AC194" s="1319"/>
      <c r="AD194" s="1319"/>
      <c r="AE194" s="1319"/>
      <c r="AF194" s="1320"/>
      <c r="AG194" s="711" t="s">
        <v>632</v>
      </c>
      <c r="AH194" s="713"/>
      <c r="AI194" s="713"/>
      <c r="AJ194" s="713"/>
      <c r="AK194" s="713"/>
      <c r="AL194" s="713"/>
      <c r="AM194" s="713"/>
      <c r="AN194" s="713"/>
      <c r="AO194" s="713"/>
      <c r="AP194" s="713"/>
      <c r="AQ194" s="713"/>
      <c r="AR194" s="713"/>
    </row>
    <row r="195" spans="1:46" s="679" customFormat="1" ht="15" customHeight="1">
      <c r="A195" s="1217"/>
      <c r="B195" s="1217"/>
      <c r="C195" s="1217"/>
      <c r="D195" s="1217">
        <v>1</v>
      </c>
      <c r="E195" s="1008"/>
      <c r="F195" s="1001"/>
      <c r="G195" s="1010"/>
      <c r="H195" s="1011"/>
      <c r="I195" s="991"/>
      <c r="J195" s="986"/>
      <c r="K195" s="984"/>
      <c r="L195" s="718" t="str">
        <f>mergeValue(A195) &amp;"."&amp; mergeValue(B195)&amp;"."&amp; mergeValue(C195)&amp;"."&amp; mergeValue(D195)</f>
        <v>1.1.1.1</v>
      </c>
      <c r="M195" s="688" t="s">
        <v>22</v>
      </c>
      <c r="N195" s="1318"/>
      <c r="O195" s="1319"/>
      <c r="P195" s="1319"/>
      <c r="Q195" s="1319"/>
      <c r="R195" s="1319"/>
      <c r="S195" s="1319"/>
      <c r="T195" s="1319"/>
      <c r="U195" s="1319"/>
      <c r="V195" s="1319"/>
      <c r="W195" s="1319"/>
      <c r="X195" s="1319"/>
      <c r="Y195" s="1319"/>
      <c r="Z195" s="1319"/>
      <c r="AA195" s="1319"/>
      <c r="AB195" s="1319"/>
      <c r="AC195" s="1319"/>
      <c r="AD195" s="1319"/>
      <c r="AE195" s="1319"/>
      <c r="AF195" s="1320"/>
      <c r="AG195" s="711" t="s">
        <v>678</v>
      </c>
      <c r="AH195" s="713"/>
      <c r="AI195" s="713"/>
      <c r="AJ195" s="713"/>
      <c r="AK195" s="713"/>
      <c r="AL195" s="713"/>
      <c r="AM195" s="713"/>
      <c r="AN195" s="713"/>
      <c r="AO195" s="713"/>
      <c r="AP195" s="713"/>
      <c r="AQ195" s="713"/>
      <c r="AR195" s="713"/>
    </row>
    <row r="196" spans="1:46" s="679" customFormat="1" ht="17.100000000000001" customHeight="1">
      <c r="A196" s="1217"/>
      <c r="B196" s="1217"/>
      <c r="C196" s="1217"/>
      <c r="D196" s="1217"/>
      <c r="E196" s="1217">
        <v>1</v>
      </c>
      <c r="F196" s="1001"/>
      <c r="G196" s="1010"/>
      <c r="H196" s="1011"/>
      <c r="I196" s="1012"/>
      <c r="J196" s="1002"/>
      <c r="K196" s="1173"/>
      <c r="L196" s="1282" t="str">
        <f>mergeValue(A196) &amp;"."&amp; mergeValue(B196)&amp;"."&amp; mergeValue(C196)&amp;"."&amp; mergeValue(D196)&amp;"."&amp; mergeValue(E196)</f>
        <v>1.1.1.1.1</v>
      </c>
      <c r="M196" s="1344"/>
      <c r="N196" s="1224" t="s">
        <v>84</v>
      </c>
      <c r="O196" s="1286"/>
      <c r="P196" s="1287">
        <v>1</v>
      </c>
      <c r="Q196" s="1345"/>
      <c r="R196" s="1224" t="s">
        <v>84</v>
      </c>
      <c r="S196" s="1286"/>
      <c r="T196" s="1287">
        <v>1</v>
      </c>
      <c r="U196" s="1345"/>
      <c r="V196" s="1224" t="s">
        <v>84</v>
      </c>
      <c r="W196" s="695"/>
      <c r="X196" s="683">
        <v>1</v>
      </c>
      <c r="Y196" s="1083"/>
      <c r="Z196" s="665"/>
      <c r="AA196" s="665"/>
      <c r="AB196" s="1252"/>
      <c r="AC196" s="1224" t="s">
        <v>83</v>
      </c>
      <c r="AD196" s="1252"/>
      <c r="AE196" s="1224" t="s">
        <v>83</v>
      </c>
      <c r="AF196" s="709"/>
      <c r="AG196" s="1297" t="s">
        <v>679</v>
      </c>
      <c r="AH196" s="713" t="str">
        <f>strCheckDate(Z197:AF197)</f>
        <v/>
      </c>
      <c r="AI196" s="716" t="str">
        <f>IF(AND(COUNTIF(AJ191:AJ191,AJ196)&gt;1,AJ196&lt;&gt;""),"ErrUnique:HasDoubleConn","")</f>
        <v/>
      </c>
      <c r="AJ196" s="716"/>
      <c r="AK196" s="716"/>
      <c r="AL196" s="716"/>
      <c r="AM196" s="716"/>
      <c r="AN196" s="716"/>
      <c r="AO196" s="713"/>
      <c r="AP196" s="713"/>
      <c r="AQ196" s="713"/>
      <c r="AR196" s="713"/>
    </row>
    <row r="197" spans="1:46" s="679" customFormat="1" ht="17.100000000000001" customHeight="1">
      <c r="A197" s="1217"/>
      <c r="B197" s="1217"/>
      <c r="C197" s="1217"/>
      <c r="D197" s="1217"/>
      <c r="E197" s="1217"/>
      <c r="F197" s="1001"/>
      <c r="G197" s="1010"/>
      <c r="H197" s="1011"/>
      <c r="I197" s="1012"/>
      <c r="J197" s="1002"/>
      <c r="K197" s="1173"/>
      <c r="L197" s="1282"/>
      <c r="M197" s="1344"/>
      <c r="N197" s="1224"/>
      <c r="O197" s="1286"/>
      <c r="P197" s="1287"/>
      <c r="Q197" s="1345"/>
      <c r="R197" s="1224"/>
      <c r="S197" s="1286"/>
      <c r="T197" s="1287"/>
      <c r="U197" s="1345"/>
      <c r="V197" s="1224"/>
      <c r="W197" s="720"/>
      <c r="X197" s="699"/>
      <c r="Y197" s="699"/>
      <c r="Z197" s="701"/>
      <c r="AA197" s="597" t="str">
        <f>AB196 &amp; "-" &amp; AD196</f>
        <v>-</v>
      </c>
      <c r="AB197" s="1223"/>
      <c r="AC197" s="1224"/>
      <c r="AD197" s="1223"/>
      <c r="AE197" s="1224"/>
      <c r="AF197" s="667"/>
      <c r="AG197" s="1298"/>
      <c r="AH197" s="713"/>
      <c r="AI197" s="716"/>
      <c r="AJ197" s="716"/>
      <c r="AK197" s="716"/>
      <c r="AL197" s="716"/>
      <c r="AM197" s="716"/>
      <c r="AN197" s="716"/>
      <c r="AO197" s="713"/>
      <c r="AP197" s="713"/>
      <c r="AQ197" s="713"/>
      <c r="AR197" s="713"/>
    </row>
    <row r="198" spans="1:46" s="679" customFormat="1" ht="17.100000000000001" customHeight="1">
      <c r="A198" s="1217"/>
      <c r="B198" s="1217"/>
      <c r="C198" s="1217"/>
      <c r="D198" s="1217"/>
      <c r="E198" s="1217"/>
      <c r="F198" s="1001"/>
      <c r="G198" s="1010"/>
      <c r="H198" s="1011"/>
      <c r="I198" s="1012"/>
      <c r="J198" s="1002"/>
      <c r="K198" s="1173"/>
      <c r="L198" s="1282"/>
      <c r="M198" s="1344"/>
      <c r="N198" s="1224"/>
      <c r="O198" s="1286"/>
      <c r="P198" s="1287"/>
      <c r="Q198" s="1345"/>
      <c r="R198" s="1224"/>
      <c r="S198" s="596"/>
      <c r="T198" s="692"/>
      <c r="U198" s="699"/>
      <c r="V198" s="700"/>
      <c r="W198" s="700"/>
      <c r="X198" s="700"/>
      <c r="Y198" s="700"/>
      <c r="Z198" s="701"/>
      <c r="AA198" s="701"/>
      <c r="AB198" s="702"/>
      <c r="AC198" s="698"/>
      <c r="AD198" s="698"/>
      <c r="AE198" s="702"/>
      <c r="AF198" s="698"/>
      <c r="AG198" s="1298"/>
      <c r="AH198" s="713"/>
      <c r="AI198" s="716"/>
      <c r="AJ198" s="716"/>
      <c r="AK198" s="716"/>
      <c r="AL198" s="716"/>
      <c r="AM198" s="716"/>
      <c r="AN198" s="716"/>
      <c r="AO198" s="713"/>
      <c r="AP198" s="713"/>
      <c r="AQ198" s="713"/>
      <c r="AR198" s="713"/>
    </row>
    <row r="199" spans="1:46" s="679" customFormat="1" ht="17.100000000000001" customHeight="1">
      <c r="A199" s="1217"/>
      <c r="B199" s="1217"/>
      <c r="C199" s="1217"/>
      <c r="D199" s="1217"/>
      <c r="E199" s="1217"/>
      <c r="F199" s="1001"/>
      <c r="G199" s="1010"/>
      <c r="H199" s="1011"/>
      <c r="I199" s="1012"/>
      <c r="J199" s="1002"/>
      <c r="K199" s="1173"/>
      <c r="L199" s="1282"/>
      <c r="M199" s="1344"/>
      <c r="N199" s="1224"/>
      <c r="O199" s="703"/>
      <c r="P199" s="705"/>
      <c r="Q199" s="704"/>
      <c r="R199" s="700"/>
      <c r="S199" s="700"/>
      <c r="T199" s="700"/>
      <c r="U199" s="700"/>
      <c r="V199" s="700"/>
      <c r="W199" s="700"/>
      <c r="X199" s="700"/>
      <c r="Y199" s="700"/>
      <c r="Z199" s="701"/>
      <c r="AA199" s="701"/>
      <c r="AB199" s="702"/>
      <c r="AC199" s="698"/>
      <c r="AD199" s="698"/>
      <c r="AE199" s="702"/>
      <c r="AF199" s="698"/>
      <c r="AG199" s="1298"/>
      <c r="AH199" s="713"/>
      <c r="AI199" s="716"/>
      <c r="AJ199" s="716"/>
      <c r="AK199" s="716"/>
      <c r="AL199" s="716"/>
      <c r="AM199" s="716"/>
      <c r="AN199" s="716"/>
      <c r="AO199" s="713"/>
      <c r="AP199" s="713"/>
      <c r="AQ199" s="713"/>
      <c r="AR199" s="713"/>
    </row>
    <row r="200" spans="1:46" s="678" customFormat="1" ht="15" customHeight="1">
      <c r="A200" s="1217"/>
      <c r="B200" s="1217"/>
      <c r="C200" s="1217"/>
      <c r="D200" s="1217"/>
      <c r="E200" s="1009"/>
      <c r="F200" s="1003"/>
      <c r="G200" s="1005"/>
      <c r="H200" s="1003"/>
      <c r="I200" s="1012"/>
      <c r="J200" s="1002"/>
      <c r="K200" s="997"/>
      <c r="L200" s="682"/>
      <c r="M200" s="691" t="s">
        <v>5</v>
      </c>
      <c r="N200" s="691"/>
      <c r="O200" s="691"/>
      <c r="P200" s="691"/>
      <c r="Q200" s="691"/>
      <c r="R200" s="691"/>
      <c r="S200" s="691"/>
      <c r="T200" s="691"/>
      <c r="U200" s="691"/>
      <c r="V200" s="691"/>
      <c r="W200" s="691"/>
      <c r="X200" s="691"/>
      <c r="Y200" s="691"/>
      <c r="Z200" s="691"/>
      <c r="AA200" s="691"/>
      <c r="AB200" s="691"/>
      <c r="AC200" s="691"/>
      <c r="AD200" s="691"/>
      <c r="AE200" s="691"/>
      <c r="AF200" s="691"/>
      <c r="AG200" s="1299"/>
      <c r="AH200" s="715"/>
      <c r="AI200" s="715"/>
      <c r="AJ200" s="717"/>
      <c r="AK200" s="717"/>
      <c r="AL200" s="717"/>
      <c r="AM200" s="717"/>
      <c r="AN200" s="717"/>
      <c r="AO200" s="715"/>
      <c r="AP200" s="715"/>
      <c r="AQ200" s="715"/>
      <c r="AR200" s="715"/>
    </row>
    <row r="201" spans="1:46" s="678" customFormat="1" ht="15" customHeight="1">
      <c r="A201" s="1217"/>
      <c r="B201" s="1217"/>
      <c r="C201" s="1217"/>
      <c r="D201" s="1009"/>
      <c r="E201" s="1009"/>
      <c r="F201" s="1003"/>
      <c r="G201" s="1010"/>
      <c r="H201" s="1003"/>
      <c r="I201" s="997"/>
      <c r="J201" s="988"/>
      <c r="K201" s="997"/>
      <c r="L201" s="682"/>
      <c r="M201" s="690" t="s">
        <v>17</v>
      </c>
      <c r="N201" s="690"/>
      <c r="O201" s="690"/>
      <c r="P201" s="690"/>
      <c r="Q201" s="690"/>
      <c r="R201" s="690"/>
      <c r="S201" s="690"/>
      <c r="T201" s="690"/>
      <c r="U201" s="690"/>
      <c r="V201" s="690"/>
      <c r="W201" s="690"/>
      <c r="X201" s="690"/>
      <c r="Y201" s="690"/>
      <c r="Z201" s="690"/>
      <c r="AA201" s="690"/>
      <c r="AB201" s="690"/>
      <c r="AC201" s="690"/>
      <c r="AD201" s="690"/>
      <c r="AE201" s="690"/>
      <c r="AF201" s="698"/>
      <c r="AG201" s="693"/>
      <c r="AH201" s="715"/>
      <c r="AI201" s="715"/>
      <c r="AJ201" s="717"/>
      <c r="AK201" s="717"/>
      <c r="AL201" s="717"/>
      <c r="AM201" s="717"/>
      <c r="AN201" s="717"/>
      <c r="AO201" s="715"/>
      <c r="AP201" s="715"/>
      <c r="AQ201" s="715"/>
      <c r="AR201" s="715"/>
    </row>
    <row r="202" spans="1:46" s="678" customFormat="1" ht="15" customHeight="1">
      <c r="A202" s="1217"/>
      <c r="B202" s="1217"/>
      <c r="C202" s="1009"/>
      <c r="D202" s="1009"/>
      <c r="E202" s="1009"/>
      <c r="F202" s="1003"/>
      <c r="G202" s="1010"/>
      <c r="H202" s="1003"/>
      <c r="I202" s="997"/>
      <c r="J202" s="988"/>
      <c r="K202" s="997"/>
      <c r="L202" s="682"/>
      <c r="M202" s="689" t="s">
        <v>18</v>
      </c>
      <c r="N202" s="689"/>
      <c r="O202" s="689"/>
      <c r="P202" s="689"/>
      <c r="Q202" s="689"/>
      <c r="R202" s="689"/>
      <c r="S202" s="689"/>
      <c r="T202" s="689"/>
      <c r="U202" s="689"/>
      <c r="V202" s="689"/>
      <c r="W202" s="689"/>
      <c r="X202" s="689"/>
      <c r="Y202" s="689"/>
      <c r="Z202" s="685"/>
      <c r="AA202" s="685"/>
      <c r="AB202" s="702"/>
      <c r="AC202" s="698"/>
      <c r="AD202" s="697"/>
      <c r="AE202" s="689"/>
      <c r="AF202" s="698"/>
      <c r="AG202" s="693"/>
      <c r="AH202" s="715"/>
      <c r="AI202" s="715"/>
      <c r="AJ202" s="715"/>
      <c r="AK202" s="715"/>
      <c r="AL202" s="715"/>
      <c r="AM202" s="715"/>
      <c r="AN202" s="715"/>
      <c r="AO202" s="715"/>
      <c r="AP202" s="715"/>
      <c r="AQ202" s="715"/>
      <c r="AR202" s="715"/>
    </row>
    <row r="203" spans="1:46" s="678" customFormat="1" ht="15" customHeight="1">
      <c r="A203" s="1217"/>
      <c r="B203" s="1009"/>
      <c r="C203" s="1009"/>
      <c r="D203" s="1009"/>
      <c r="E203" s="1009"/>
      <c r="F203" s="1003"/>
      <c r="G203" s="1010"/>
      <c r="H203" s="1003"/>
      <c r="I203" s="997"/>
      <c r="J203" s="988"/>
      <c r="K203" s="997"/>
      <c r="L203" s="682"/>
      <c r="M203" s="692" t="s">
        <v>19</v>
      </c>
      <c r="N203" s="692"/>
      <c r="O203" s="692"/>
      <c r="P203" s="692"/>
      <c r="Q203" s="692"/>
      <c r="R203" s="692"/>
      <c r="S203" s="692"/>
      <c r="T203" s="692"/>
      <c r="U203" s="692"/>
      <c r="V203" s="692"/>
      <c r="W203" s="692"/>
      <c r="X203" s="692"/>
      <c r="Y203" s="692"/>
      <c r="Z203" s="685"/>
      <c r="AA203" s="685"/>
      <c r="AB203" s="702"/>
      <c r="AC203" s="698"/>
      <c r="AD203" s="697"/>
      <c r="AE203" s="689"/>
      <c r="AF203" s="698"/>
      <c r="AG203" s="693"/>
      <c r="AH203" s="715"/>
      <c r="AI203" s="715"/>
      <c r="AJ203" s="715"/>
      <c r="AK203" s="715"/>
      <c r="AL203" s="715"/>
      <c r="AM203" s="715"/>
      <c r="AN203" s="715"/>
      <c r="AO203" s="715"/>
      <c r="AP203" s="715"/>
      <c r="AQ203" s="715"/>
      <c r="AR203" s="715"/>
    </row>
    <row r="204" spans="1:46" s="678" customFormat="1" ht="15" customHeight="1">
      <c r="A204" s="983"/>
      <c r="B204" s="983"/>
      <c r="C204" s="983"/>
      <c r="D204" s="983"/>
      <c r="E204" s="983"/>
      <c r="F204" s="983"/>
      <c r="G204" s="996"/>
      <c r="H204" s="997"/>
      <c r="I204" s="987"/>
      <c r="J204" s="988"/>
      <c r="K204" s="983"/>
      <c r="L204" s="682"/>
      <c r="M204" s="699" t="s">
        <v>308</v>
      </c>
      <c r="N204" s="699"/>
      <c r="O204" s="699"/>
      <c r="P204" s="699"/>
      <c r="Q204" s="699"/>
      <c r="R204" s="699"/>
      <c r="S204" s="699"/>
      <c r="T204" s="699"/>
      <c r="U204" s="699"/>
      <c r="V204" s="699"/>
      <c r="W204" s="699"/>
      <c r="X204" s="699"/>
      <c r="Y204" s="699"/>
      <c r="Z204" s="685"/>
      <c r="AA204" s="685"/>
      <c r="AB204" s="702"/>
      <c r="AC204" s="698"/>
      <c r="AD204" s="697"/>
      <c r="AE204" s="689"/>
      <c r="AF204" s="698"/>
      <c r="AG204" s="693"/>
      <c r="AH204" s="715"/>
      <c r="AI204" s="715"/>
      <c r="AJ204" s="715"/>
      <c r="AK204" s="715"/>
      <c r="AL204" s="715"/>
      <c r="AM204" s="715"/>
      <c r="AN204" s="715"/>
      <c r="AO204" s="715"/>
      <c r="AP204" s="715"/>
      <c r="AQ204" s="715"/>
      <c r="AR204" s="715"/>
    </row>
    <row r="205" spans="1:46" ht="15" customHeight="1">
      <c r="G205" s="155"/>
      <c r="H205" s="156"/>
      <c r="I205" s="156"/>
      <c r="J205" s="85"/>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202"/>
      <c r="AL205" s="202"/>
      <c r="AM205" s="202"/>
      <c r="AN205" s="202"/>
      <c r="AO205" s="202"/>
      <c r="AP205" s="202"/>
      <c r="AQ205" s="202"/>
      <c r="AR205" s="202"/>
      <c r="AS205" s="202"/>
      <c r="AT205" s="202"/>
    </row>
    <row r="206" spans="1:46" ht="15" customHeight="1">
      <c r="G206" s="155"/>
      <c r="H206" s="156"/>
      <c r="I206" s="156"/>
      <c r="J206" s="85"/>
      <c r="K206" s="156"/>
      <c r="L206" s="156"/>
      <c r="M206" s="156"/>
      <c r="N206" s="156"/>
      <c r="O206" s="156"/>
      <c r="P206" s="156"/>
      <c r="Q206" s="1219"/>
      <c r="R206" s="156"/>
      <c r="S206" s="156"/>
      <c r="T206" s="156"/>
      <c r="U206" s="1219"/>
      <c r="V206" s="156"/>
      <c r="W206" s="156"/>
      <c r="X206" s="156"/>
      <c r="Y206" s="1080"/>
      <c r="Z206" s="156"/>
      <c r="AA206" s="156"/>
      <c r="AB206" s="156"/>
      <c r="AC206" s="156"/>
      <c r="AD206" s="156"/>
      <c r="AE206" s="156"/>
      <c r="AF206" s="156"/>
      <c r="AG206" s="156"/>
      <c r="AH206" s="156"/>
      <c r="AI206" s="156"/>
      <c r="AJ206" s="156"/>
      <c r="AK206" s="202"/>
      <c r="AL206" s="202"/>
      <c r="AM206" s="202"/>
      <c r="AN206" s="202"/>
      <c r="AO206" s="202"/>
      <c r="AP206" s="202"/>
      <c r="AQ206" s="202"/>
      <c r="AR206" s="202"/>
      <c r="AS206" s="202"/>
      <c r="AT206" s="202"/>
    </row>
    <row r="207" spans="1:46" ht="15" customHeight="1">
      <c r="G207" s="155"/>
      <c r="H207" s="156"/>
      <c r="I207" s="156"/>
      <c r="J207" s="85"/>
      <c r="K207" s="156"/>
      <c r="L207" s="156"/>
      <c r="M207" s="156"/>
      <c r="N207" s="156"/>
      <c r="O207" s="156"/>
      <c r="P207" s="156"/>
      <c r="Q207" s="1219"/>
      <c r="R207" s="156"/>
      <c r="S207" s="156"/>
      <c r="T207" s="156"/>
      <c r="U207" s="1219"/>
      <c r="V207" s="156"/>
      <c r="W207" s="156"/>
      <c r="X207" s="156"/>
      <c r="Y207" s="156"/>
      <c r="Z207" s="156"/>
      <c r="AA207" s="156"/>
      <c r="AB207" s="156"/>
      <c r="AC207" s="156"/>
    </row>
    <row r="208" spans="1:46" ht="15" customHeight="1">
      <c r="G208" s="155"/>
      <c r="H208" s="156"/>
      <c r="I208" s="156"/>
      <c r="J208" s="85"/>
      <c r="K208" s="156"/>
      <c r="L208" s="156"/>
      <c r="M208" s="156"/>
      <c r="N208" s="156"/>
      <c r="O208" s="156"/>
      <c r="Q208" s="1219"/>
      <c r="V208" s="156"/>
      <c r="W208" s="156"/>
      <c r="X208" s="156"/>
      <c r="Z208" s="156"/>
      <c r="AA208" s="156"/>
      <c r="AB208" s="156"/>
      <c r="AC208" s="724"/>
      <c r="AD208" s="156"/>
    </row>
    <row r="209" spans="1:83" ht="15" customHeight="1">
      <c r="G209" s="155"/>
      <c r="H209" s="156"/>
      <c r="I209" s="156"/>
      <c r="J209" s="85"/>
      <c r="K209" s="156"/>
      <c r="L209" s="156"/>
      <c r="M209" s="156"/>
      <c r="N209" s="156"/>
      <c r="O209" s="156"/>
      <c r="Q209" s="223"/>
      <c r="Y209" s="156"/>
      <c r="Z209" s="156"/>
      <c r="AA209" s="156"/>
      <c r="AB209" s="156"/>
      <c r="AC209" s="156"/>
      <c r="AD209" s="156"/>
      <c r="AE209" s="156"/>
    </row>
    <row r="210" spans="1:83" ht="15" customHeight="1">
      <c r="A210" s="725"/>
      <c r="B210" s="725"/>
      <c r="C210" s="725"/>
      <c r="D210" s="725"/>
      <c r="E210" s="725"/>
      <c r="F210" s="725"/>
      <c r="G210" s="728"/>
      <c r="H210" s="729"/>
      <c r="I210" s="729"/>
      <c r="J210" s="726"/>
      <c r="K210" s="729"/>
      <c r="L210" s="729"/>
      <c r="M210" s="729"/>
      <c r="N210" s="1324" t="s">
        <v>84</v>
      </c>
      <c r="O210" s="1286"/>
      <c r="P210" s="1287">
        <v>1</v>
      </c>
      <c r="Q210" s="1325"/>
      <c r="R210" s="1224" t="s">
        <v>83</v>
      </c>
      <c r="S210" s="1326"/>
      <c r="T210" s="1316">
        <v>1</v>
      </c>
      <c r="U210" s="1220"/>
      <c r="V210" s="1224" t="s">
        <v>83</v>
      </c>
      <c r="W210" s="831"/>
      <c r="X210" s="732">
        <v>1</v>
      </c>
      <c r="Y210" s="1080"/>
      <c r="Z210" s="729"/>
      <c r="AA210" s="729"/>
      <c r="AB210" s="729"/>
      <c r="AC210" s="729"/>
      <c r="AD210" s="729"/>
      <c r="AE210" s="725"/>
      <c r="AF210" s="723"/>
      <c r="AG210" s="723"/>
      <c r="AH210" s="723"/>
      <c r="AI210" s="723"/>
      <c r="AJ210" s="723"/>
      <c r="AK210" s="723"/>
      <c r="AL210" s="723"/>
      <c r="AM210" s="723"/>
      <c r="AN210" s="723"/>
      <c r="AO210" s="723"/>
      <c r="AP210" s="723"/>
      <c r="AQ210" s="723"/>
      <c r="AR210" s="723"/>
      <c r="AS210" s="723"/>
      <c r="AT210" s="723"/>
      <c r="AU210" s="723"/>
      <c r="AV210" s="723"/>
      <c r="AW210" s="723"/>
      <c r="AX210" s="723"/>
      <c r="AY210" s="723"/>
      <c r="AZ210" s="723"/>
      <c r="BA210" s="723"/>
      <c r="BB210" s="723"/>
      <c r="BC210" s="723"/>
      <c r="BD210" s="723"/>
      <c r="BE210" s="723"/>
      <c r="BF210" s="723"/>
      <c r="BG210" s="723"/>
      <c r="BH210" s="723"/>
      <c r="BI210" s="723"/>
      <c r="BJ210" s="723"/>
      <c r="BK210" s="723"/>
      <c r="BL210" s="723"/>
      <c r="BM210" s="723"/>
      <c r="BN210" s="723"/>
      <c r="BO210" s="723"/>
      <c r="BP210" s="723"/>
      <c r="BQ210" s="723"/>
      <c r="BR210" s="723"/>
      <c r="BS210" s="723"/>
      <c r="BT210" s="723"/>
      <c r="BU210" s="723"/>
      <c r="BV210" s="723"/>
      <c r="BW210" s="723"/>
      <c r="BX210" s="723"/>
      <c r="BY210" s="723"/>
      <c r="BZ210" s="723"/>
      <c r="CA210" s="723"/>
      <c r="CB210" s="723"/>
      <c r="CC210" s="723"/>
      <c r="CD210" s="723"/>
      <c r="CE210" s="723"/>
    </row>
    <row r="211" spans="1:83" ht="15" customHeight="1">
      <c r="A211" s="725"/>
      <c r="B211" s="725"/>
      <c r="C211" s="725"/>
      <c r="D211" s="725"/>
      <c r="E211" s="725"/>
      <c r="F211" s="725"/>
      <c r="G211" s="728"/>
      <c r="H211" s="729"/>
      <c r="I211" s="729"/>
      <c r="J211" s="726"/>
      <c r="K211" s="729"/>
      <c r="L211" s="729"/>
      <c r="M211" s="729"/>
      <c r="N211" s="1324"/>
      <c r="O211" s="1286"/>
      <c r="P211" s="1287"/>
      <c r="Q211" s="1325"/>
      <c r="R211" s="1224"/>
      <c r="S211" s="1327"/>
      <c r="T211" s="1317"/>
      <c r="U211" s="1220"/>
      <c r="V211" s="1224"/>
      <c r="W211" s="730"/>
      <c r="X211" s="730"/>
      <c r="Y211" s="730" t="s">
        <v>711</v>
      </c>
      <c r="Z211" s="729"/>
      <c r="AA211" s="729"/>
      <c r="AB211" s="729"/>
      <c r="AC211" s="729"/>
      <c r="AD211" s="729"/>
      <c r="AE211" s="729"/>
      <c r="AF211" s="723"/>
      <c r="AG211" s="723"/>
      <c r="AH211" s="723"/>
      <c r="AI211" s="723"/>
      <c r="AJ211" s="723"/>
      <c r="AK211" s="723"/>
      <c r="AL211" s="723"/>
      <c r="AM211" s="723"/>
      <c r="AN211" s="723"/>
      <c r="AO211" s="723"/>
      <c r="AP211" s="723"/>
      <c r="AQ211" s="723"/>
      <c r="AR211" s="723"/>
      <c r="AS211" s="723"/>
      <c r="AT211" s="723"/>
      <c r="AU211" s="723"/>
      <c r="AV211" s="723"/>
      <c r="AW211" s="723"/>
      <c r="AX211" s="723"/>
      <c r="AY211" s="723"/>
      <c r="AZ211" s="723"/>
      <c r="BA211" s="723"/>
      <c r="BB211" s="723"/>
      <c r="BC211" s="723"/>
      <c r="BD211" s="723"/>
      <c r="BE211" s="723"/>
      <c r="BF211" s="723"/>
      <c r="BG211" s="723"/>
      <c r="BH211" s="723"/>
      <c r="BI211" s="723"/>
      <c r="BJ211" s="723"/>
      <c r="BK211" s="723"/>
      <c r="BL211" s="723"/>
      <c r="BM211" s="723"/>
      <c r="BN211" s="723"/>
      <c r="BO211" s="723"/>
      <c r="BP211" s="723"/>
      <c r="BQ211" s="723"/>
      <c r="BR211" s="723"/>
      <c r="BS211" s="723"/>
      <c r="BT211" s="723"/>
      <c r="BU211" s="723"/>
      <c r="BV211" s="723"/>
      <c r="BW211" s="723"/>
      <c r="BX211" s="723"/>
      <c r="BY211" s="723"/>
      <c r="BZ211" s="723"/>
      <c r="CA211" s="723"/>
      <c r="CB211" s="723"/>
      <c r="CC211" s="723"/>
      <c r="CD211" s="723"/>
      <c r="CE211" s="723"/>
    </row>
    <row r="212" spans="1:83" ht="15" customHeight="1">
      <c r="A212" s="725"/>
      <c r="B212" s="725"/>
      <c r="C212" s="725"/>
      <c r="D212" s="725"/>
      <c r="E212" s="725"/>
      <c r="F212" s="725"/>
      <c r="G212" s="728"/>
      <c r="H212" s="729"/>
      <c r="I212" s="729"/>
      <c r="J212" s="726"/>
      <c r="K212" s="729"/>
      <c r="L212" s="729"/>
      <c r="M212" s="729"/>
      <c r="N212" s="1324"/>
      <c r="O212" s="1286"/>
      <c r="P212" s="1287"/>
      <c r="Q212" s="1325"/>
      <c r="R212" s="1224"/>
      <c r="S212" s="727"/>
      <c r="T212" s="727"/>
      <c r="U212" s="730" t="s">
        <v>712</v>
      </c>
      <c r="V212" s="830"/>
      <c r="W212" s="731"/>
      <c r="X212" s="731"/>
      <c r="Y212" s="731"/>
      <c r="Z212" s="729"/>
      <c r="AA212" s="729"/>
      <c r="AB212" s="729"/>
      <c r="AC212" s="729"/>
      <c r="AD212" s="729"/>
      <c r="AE212" s="729"/>
      <c r="AF212" s="723"/>
      <c r="AG212" s="723"/>
      <c r="AH212" s="723"/>
      <c r="AI212" s="723"/>
      <c r="AJ212" s="723"/>
      <c r="AK212" s="723"/>
      <c r="AL212" s="723"/>
      <c r="AM212" s="723"/>
      <c r="AN212" s="723"/>
      <c r="AO212" s="723"/>
      <c r="AP212" s="723"/>
      <c r="AQ212" s="723"/>
      <c r="AR212" s="723"/>
      <c r="AS212" s="723"/>
      <c r="AT212" s="723"/>
      <c r="AU212" s="723"/>
      <c r="AV212" s="723"/>
      <c r="AW212" s="723"/>
      <c r="AX212" s="723"/>
      <c r="AY212" s="723"/>
      <c r="AZ212" s="723"/>
      <c r="BA212" s="723"/>
      <c r="BB212" s="723"/>
      <c r="BC212" s="723"/>
      <c r="BD212" s="723"/>
      <c r="BE212" s="723"/>
      <c r="BF212" s="723"/>
      <c r="BG212" s="723"/>
      <c r="BH212" s="723"/>
      <c r="BI212" s="723"/>
      <c r="BJ212" s="723"/>
      <c r="BK212" s="723"/>
      <c r="BL212" s="723"/>
      <c r="BM212" s="723"/>
      <c r="BN212" s="723"/>
      <c r="BO212" s="723"/>
      <c r="BP212" s="723"/>
      <c r="BQ212" s="723"/>
      <c r="BR212" s="723"/>
      <c r="BS212" s="723"/>
      <c r="BT212" s="723"/>
      <c r="BU212" s="723"/>
      <c r="BV212" s="723"/>
      <c r="BW212" s="723"/>
      <c r="BX212" s="723"/>
      <c r="BY212" s="723"/>
      <c r="BZ212" s="723"/>
      <c r="CA212" s="723"/>
      <c r="CB212" s="723"/>
      <c r="CC212" s="723"/>
      <c r="CD212" s="723"/>
      <c r="CE212" s="723"/>
    </row>
    <row r="213" spans="1:83" ht="15" customHeight="1">
      <c r="A213" s="725"/>
      <c r="B213" s="725"/>
      <c r="C213" s="725"/>
      <c r="D213" s="725"/>
      <c r="E213" s="725"/>
      <c r="F213" s="725"/>
      <c r="G213" s="728"/>
      <c r="H213" s="729"/>
      <c r="I213" s="729"/>
      <c r="J213" s="726"/>
      <c r="K213" s="729"/>
      <c r="L213" s="729"/>
      <c r="M213" s="729"/>
      <c r="N213" s="1224"/>
      <c r="O213" s="828"/>
      <c r="P213" s="828"/>
      <c r="Q213" s="829"/>
      <c r="R213" s="830"/>
      <c r="S213" s="731"/>
      <c r="T213" s="731"/>
      <c r="U213" s="731"/>
      <c r="V213" s="731"/>
      <c r="W213" s="731"/>
      <c r="X213" s="731"/>
      <c r="Y213" s="731"/>
      <c r="Z213" s="729"/>
      <c r="AA213" s="729"/>
      <c r="AB213" s="729"/>
      <c r="AC213" s="729"/>
      <c r="AD213" s="729"/>
      <c r="AE213" s="729"/>
      <c r="AF213" s="723"/>
      <c r="AG213" s="723"/>
      <c r="AH213" s="723"/>
      <c r="AI213" s="723"/>
      <c r="AJ213" s="723"/>
      <c r="AK213" s="723"/>
      <c r="AL213" s="723"/>
      <c r="AM213" s="723"/>
      <c r="AN213" s="723"/>
      <c r="AO213" s="723"/>
      <c r="AP213" s="723"/>
      <c r="AQ213" s="723"/>
      <c r="AR213" s="723"/>
      <c r="AS213" s="723"/>
      <c r="AT213" s="723"/>
      <c r="AU213" s="723"/>
      <c r="AV213" s="723"/>
      <c r="AW213" s="723"/>
      <c r="AX213" s="723"/>
      <c r="AY213" s="723"/>
      <c r="AZ213" s="723"/>
      <c r="BA213" s="723"/>
      <c r="BB213" s="723"/>
      <c r="BC213" s="723"/>
      <c r="BD213" s="723"/>
      <c r="BE213" s="723"/>
      <c r="BF213" s="723"/>
      <c r="BG213" s="723"/>
      <c r="BH213" s="723"/>
      <c r="BI213" s="723"/>
      <c r="BJ213" s="723"/>
      <c r="BK213" s="723"/>
      <c r="BL213" s="723"/>
      <c r="BM213" s="723"/>
      <c r="BN213" s="723"/>
      <c r="BO213" s="723"/>
      <c r="BP213" s="723"/>
      <c r="BQ213" s="723"/>
      <c r="BR213" s="723"/>
      <c r="BS213" s="723"/>
      <c r="BT213" s="723"/>
      <c r="BU213" s="723"/>
      <c r="BV213" s="723"/>
      <c r="BW213" s="723"/>
      <c r="BX213" s="723"/>
      <c r="BY213" s="723"/>
      <c r="BZ213" s="723"/>
      <c r="CA213" s="723"/>
      <c r="CB213" s="723"/>
      <c r="CC213" s="723"/>
      <c r="CD213" s="723"/>
      <c r="CE213" s="723"/>
    </row>
    <row r="215" spans="1:83" s="36" customFormat="1" ht="17.100000000000001" customHeight="1">
      <c r="A215" s="98"/>
      <c r="B215" s="98"/>
      <c r="C215" s="86"/>
      <c r="D215" s="150"/>
      <c r="E215" s="169"/>
      <c r="F215" s="171"/>
      <c r="G215" s="171"/>
      <c r="H215" s="170"/>
      <c r="I215" s="170"/>
      <c r="J215" s="170"/>
      <c r="K215" s="170"/>
      <c r="L215" s="170"/>
      <c r="M215" s="170"/>
      <c r="N215" s="170"/>
      <c r="O215" s="170"/>
      <c r="P215" s="170"/>
      <c r="Q215" s="170"/>
      <c r="R215" s="170"/>
      <c r="S215" s="170"/>
      <c r="T215" s="152"/>
      <c r="U215" s="152"/>
      <c r="V215" s="152"/>
      <c r="W215" s="172"/>
      <c r="X215" s="172"/>
    </row>
    <row r="216" spans="1:83" s="736" customFormat="1" ht="18.75" customHeight="1">
      <c r="X216" s="715"/>
      <c r="Y216" s="715"/>
      <c r="Z216" s="715"/>
      <c r="AA216" s="715"/>
      <c r="AB216" s="715"/>
      <c r="AC216" s="715"/>
      <c r="AD216" s="715"/>
      <c r="AE216" s="715"/>
      <c r="AF216" s="715"/>
      <c r="AG216" s="715"/>
      <c r="AH216" s="715"/>
      <c r="AI216" s="715"/>
      <c r="AJ216" s="715"/>
    </row>
    <row r="217" spans="1:83" s="35" customFormat="1" ht="17.100000000000001" customHeight="1">
      <c r="G217" s="35" t="s">
        <v>13</v>
      </c>
      <c r="I217" s="35" t="s">
        <v>744</v>
      </c>
      <c r="V217" s="157"/>
      <c r="X217" s="215"/>
      <c r="Y217" s="215"/>
      <c r="Z217" s="215"/>
      <c r="AA217" s="215"/>
      <c r="AB217" s="215"/>
      <c r="AC217" s="215"/>
      <c r="AD217" s="215"/>
      <c r="AE217" s="215"/>
      <c r="AF217" s="215"/>
      <c r="AG217" s="215"/>
      <c r="AH217" s="215"/>
      <c r="AI217" s="215"/>
      <c r="AJ217" s="215"/>
    </row>
    <row r="218" spans="1:83" s="736" customFormat="1" ht="17.100000000000001" customHeight="1">
      <c r="L218" s="122"/>
      <c r="M218" s="122"/>
      <c r="N218" s="122"/>
      <c r="O218" s="122"/>
      <c r="P218" s="122"/>
      <c r="Q218" s="122"/>
      <c r="R218" s="122"/>
      <c r="S218" s="122"/>
      <c r="T218" s="122"/>
      <c r="U218" s="122"/>
      <c r="V218" s="122"/>
      <c r="W218" s="122"/>
      <c r="X218" s="715"/>
      <c r="Y218" s="715"/>
      <c r="Z218" s="715"/>
      <c r="AA218" s="715"/>
      <c r="AB218" s="715"/>
      <c r="AC218" s="715"/>
      <c r="AD218" s="715"/>
      <c r="AE218" s="715"/>
      <c r="AF218" s="715"/>
      <c r="AG218" s="715"/>
      <c r="AH218" s="715"/>
      <c r="AI218" s="715"/>
      <c r="AJ218" s="715"/>
    </row>
    <row r="219" spans="1:83" s="793" customFormat="1" ht="22.5">
      <c r="A219" s="1217">
        <v>1</v>
      </c>
      <c r="B219" s="877"/>
      <c r="C219" s="877"/>
      <c r="D219" s="877"/>
      <c r="E219" s="878"/>
      <c r="F219" s="879"/>
      <c r="G219" s="879"/>
      <c r="H219" s="879"/>
      <c r="I219" s="880"/>
      <c r="J219" s="875"/>
      <c r="K219" s="882"/>
      <c r="L219" s="775">
        <f>mergeValue(A219)</f>
        <v>1</v>
      </c>
      <c r="M219" s="635" t="s">
        <v>20</v>
      </c>
      <c r="N219" s="640"/>
      <c r="O219" s="1253"/>
      <c r="P219" s="1254"/>
      <c r="Q219" s="1254"/>
      <c r="R219" s="1254"/>
      <c r="S219" s="1254"/>
      <c r="T219" s="1254"/>
      <c r="U219" s="1254"/>
      <c r="V219" s="1255"/>
      <c r="W219" s="624" t="s">
        <v>475</v>
      </c>
      <c r="X219" s="802"/>
      <c r="Y219" s="823"/>
      <c r="Z219" s="823" t="str">
        <f t="shared" ref="Z219:Z232" si="3">IF(M219="","",M219 )</f>
        <v>Наименование тарифа</v>
      </c>
      <c r="AA219" s="823"/>
      <c r="AB219" s="823"/>
      <c r="AC219" s="823"/>
      <c r="AD219" s="802"/>
      <c r="AE219" s="802"/>
      <c r="AF219" s="802"/>
      <c r="AG219" s="802"/>
      <c r="AH219" s="802"/>
      <c r="AI219" s="802"/>
      <c r="AJ219" s="802"/>
    </row>
    <row r="220" spans="1:83" s="793" customFormat="1" ht="22.5">
      <c r="A220" s="1217"/>
      <c r="B220" s="1217">
        <v>1</v>
      </c>
      <c r="C220" s="877"/>
      <c r="D220" s="877"/>
      <c r="E220" s="879"/>
      <c r="F220" s="879"/>
      <c r="G220" s="879"/>
      <c r="H220" s="879"/>
      <c r="I220" s="874"/>
      <c r="J220" s="873"/>
      <c r="K220" s="876"/>
      <c r="L220" s="775" t="str">
        <f>mergeValue(A220) &amp;"."&amp; mergeValue(B220)</f>
        <v>1.1</v>
      </c>
      <c r="M220" s="686" t="s">
        <v>16</v>
      </c>
      <c r="N220" s="640"/>
      <c r="O220" s="1253"/>
      <c r="P220" s="1254"/>
      <c r="Q220" s="1254"/>
      <c r="R220" s="1254"/>
      <c r="S220" s="1254"/>
      <c r="T220" s="1254"/>
      <c r="U220" s="1254"/>
      <c r="V220" s="1255"/>
      <c r="W220" s="624" t="s">
        <v>476</v>
      </c>
      <c r="X220" s="802"/>
      <c r="Y220" s="823"/>
      <c r="Z220" s="823" t="str">
        <f t="shared" si="3"/>
        <v>Территория действия тарифа</v>
      </c>
      <c r="AA220" s="823"/>
      <c r="AB220" s="823"/>
      <c r="AC220" s="823"/>
      <c r="AD220" s="802"/>
      <c r="AE220" s="802"/>
      <c r="AF220" s="802"/>
      <c r="AG220" s="802"/>
      <c r="AH220" s="802"/>
      <c r="AI220" s="802"/>
      <c r="AJ220" s="802"/>
    </row>
    <row r="221" spans="1:83" s="793" customFormat="1" ht="22.5">
      <c r="A221" s="1217"/>
      <c r="B221" s="1217"/>
      <c r="C221" s="1217">
        <v>1</v>
      </c>
      <c r="D221" s="877"/>
      <c r="E221" s="879"/>
      <c r="F221" s="879"/>
      <c r="G221" s="879"/>
      <c r="H221" s="879"/>
      <c r="I221" s="881"/>
      <c r="J221" s="873"/>
      <c r="K221" s="876"/>
      <c r="L221" s="775" t="str">
        <f>mergeValue(A221) &amp;"."&amp; mergeValue(B221)&amp;"."&amp; mergeValue(C221)</f>
        <v>1.1.1</v>
      </c>
      <c r="M221" s="687" t="s">
        <v>7</v>
      </c>
      <c r="N221" s="640"/>
      <c r="O221" s="1253"/>
      <c r="P221" s="1254"/>
      <c r="Q221" s="1254"/>
      <c r="R221" s="1254"/>
      <c r="S221" s="1254"/>
      <c r="T221" s="1254"/>
      <c r="U221" s="1254"/>
      <c r="V221" s="1255"/>
      <c r="W221" s="624" t="s">
        <v>632</v>
      </c>
      <c r="X221" s="802"/>
      <c r="Y221" s="823"/>
      <c r="Z221" s="823" t="str">
        <f t="shared" si="3"/>
        <v xml:space="preserve">Наименование системы теплоснабжения </v>
      </c>
      <c r="AA221" s="823"/>
      <c r="AB221" s="823"/>
      <c r="AC221" s="823"/>
      <c r="AD221" s="802"/>
      <c r="AE221" s="802"/>
      <c r="AF221" s="802"/>
      <c r="AG221" s="802"/>
      <c r="AH221" s="802"/>
      <c r="AI221" s="802"/>
      <c r="AJ221" s="802"/>
    </row>
    <row r="222" spans="1:83" s="793" customFormat="1" ht="22.5">
      <c r="A222" s="1217"/>
      <c r="B222" s="1217"/>
      <c r="C222" s="1217"/>
      <c r="D222" s="1217">
        <v>1</v>
      </c>
      <c r="E222" s="879"/>
      <c r="F222" s="879"/>
      <c r="G222" s="879"/>
      <c r="H222" s="879"/>
      <c r="I222" s="881"/>
      <c r="J222" s="873"/>
      <c r="K222" s="876"/>
      <c r="L222" s="775" t="str">
        <f>mergeValue(A222) &amp;"."&amp; mergeValue(B222)&amp;"."&amp; mergeValue(C222)&amp;"."&amp; mergeValue(D222)</f>
        <v>1.1.1.1</v>
      </c>
      <c r="M222" s="688" t="s">
        <v>22</v>
      </c>
      <c r="N222" s="640"/>
      <c r="O222" s="1253"/>
      <c r="P222" s="1254"/>
      <c r="Q222" s="1254"/>
      <c r="R222" s="1254"/>
      <c r="S222" s="1254"/>
      <c r="T222" s="1254"/>
      <c r="U222" s="1254"/>
      <c r="V222" s="1255"/>
      <c r="W222" s="624" t="s">
        <v>633</v>
      </c>
      <c r="X222" s="802"/>
      <c r="Y222" s="823"/>
      <c r="Z222" s="823" t="str">
        <f t="shared" si="3"/>
        <v xml:space="preserve">Источник тепловой энергии  </v>
      </c>
      <c r="AA222" s="823"/>
      <c r="AB222" s="823"/>
      <c r="AC222" s="823"/>
      <c r="AD222" s="802"/>
      <c r="AE222" s="802"/>
      <c r="AF222" s="802"/>
      <c r="AG222" s="802"/>
      <c r="AH222" s="802"/>
      <c r="AI222" s="802"/>
      <c r="AJ222" s="802"/>
    </row>
    <row r="223" spans="1:83" s="793" customFormat="1" ht="101.25">
      <c r="A223" s="1217"/>
      <c r="B223" s="1217"/>
      <c r="C223" s="1217"/>
      <c r="D223" s="1217"/>
      <c r="E223" s="1217">
        <v>1</v>
      </c>
      <c r="F223" s="879"/>
      <c r="G223" s="879"/>
      <c r="H223" s="877">
        <v>1</v>
      </c>
      <c r="I223" s="1217">
        <v>1</v>
      </c>
      <c r="J223" s="879"/>
      <c r="K223" s="884"/>
      <c r="L223" s="775" t="str">
        <f>mergeValue(A223) &amp;"."&amp; mergeValue(B223)&amp;"."&amp; mergeValue(C223)&amp;"."&amp; mergeValue(D223)&amp;"."&amp; mergeValue(E223)</f>
        <v>1.1.1.1.1</v>
      </c>
      <c r="M223" s="548" t="s">
        <v>9</v>
      </c>
      <c r="N223" s="640"/>
      <c r="O223" s="1220"/>
      <c r="P223" s="1221"/>
      <c r="Q223" s="1221"/>
      <c r="R223" s="1221"/>
      <c r="S223" s="1221"/>
      <c r="T223" s="1221"/>
      <c r="U223" s="1221"/>
      <c r="V223" s="1222"/>
      <c r="W223" s="624" t="s">
        <v>637</v>
      </c>
      <c r="X223" s="802"/>
      <c r="Y223" s="823"/>
      <c r="Z223" s="823" t="str">
        <f t="shared" si="3"/>
        <v>Схема подключения теплопотребляющей установки к коллектору источника тепловой энергии</v>
      </c>
      <c r="AA223" s="823"/>
      <c r="AB223" s="823"/>
      <c r="AC223" s="823"/>
      <c r="AD223" s="802"/>
      <c r="AE223" s="802"/>
      <c r="AF223" s="802"/>
      <c r="AG223" s="802"/>
      <c r="AH223" s="802"/>
      <c r="AI223" s="802"/>
      <c r="AJ223" s="802"/>
    </row>
    <row r="224" spans="1:83" s="793" customFormat="1" ht="90">
      <c r="A224" s="1217"/>
      <c r="B224" s="1217"/>
      <c r="C224" s="1217"/>
      <c r="D224" s="1217"/>
      <c r="E224" s="1217"/>
      <c r="F224" s="1217">
        <v>1</v>
      </c>
      <c r="G224" s="877"/>
      <c r="H224" s="877"/>
      <c r="I224" s="1217"/>
      <c r="J224" s="1217">
        <v>1</v>
      </c>
      <c r="K224" s="885"/>
      <c r="L224" s="775" t="str">
        <f>mergeValue(A224) &amp;"."&amp; mergeValue(B224)&amp;"."&amp; mergeValue(C224)&amp;"."&amp; mergeValue(D224)&amp;"."&amp; mergeValue(E224)&amp;"."&amp; mergeValue(F224)</f>
        <v>1.1.1.1.1.1</v>
      </c>
      <c r="M224" s="549" t="s">
        <v>10</v>
      </c>
      <c r="N224" s="640"/>
      <c r="O224" s="1220"/>
      <c r="P224" s="1221"/>
      <c r="Q224" s="1221"/>
      <c r="R224" s="1221"/>
      <c r="S224" s="1221"/>
      <c r="T224" s="1221"/>
      <c r="U224" s="1221"/>
      <c r="V224" s="1222"/>
      <c r="W224" s="624" t="s">
        <v>635</v>
      </c>
      <c r="X224" s="802"/>
      <c r="Y224" s="823"/>
      <c r="Z224" s="823" t="str">
        <f t="shared" si="3"/>
        <v>Группа потребителей</v>
      </c>
      <c r="AA224" s="823"/>
      <c r="AB224" s="823"/>
      <c r="AC224" s="823"/>
      <c r="AD224" s="802"/>
      <c r="AE224" s="802"/>
      <c r="AF224" s="802"/>
      <c r="AG224" s="802"/>
      <c r="AH224" s="802"/>
      <c r="AI224" s="802"/>
      <c r="AJ224" s="802"/>
    </row>
    <row r="225" spans="1:99" s="793" customFormat="1" ht="195.75" customHeight="1">
      <c r="A225" s="1217"/>
      <c r="B225" s="1217"/>
      <c r="C225" s="1217"/>
      <c r="D225" s="1217"/>
      <c r="E225" s="1217"/>
      <c r="F225" s="1217"/>
      <c r="G225" s="877">
        <v>1</v>
      </c>
      <c r="H225" s="877"/>
      <c r="I225" s="1217"/>
      <c r="J225" s="1217"/>
      <c r="K225" s="885">
        <v>1</v>
      </c>
      <c r="L225" s="775" t="str">
        <f>mergeValue(A225) &amp;"."&amp; mergeValue(B225)&amp;"."&amp; mergeValue(C225)&amp;"."&amp; mergeValue(D225)&amp;"."&amp; mergeValue(E225)&amp;"."&amp; mergeValue(F225)&amp;"."&amp; mergeValue(G225)</f>
        <v>1.1.1.1.1.1.1</v>
      </c>
      <c r="M225" s="1057"/>
      <c r="N225" s="640"/>
      <c r="O225" s="757"/>
      <c r="P225" s="757"/>
      <c r="Q225" s="757"/>
      <c r="R225" s="1223"/>
      <c r="S225" s="1224" t="s">
        <v>83</v>
      </c>
      <c r="T225" s="1223"/>
      <c r="U225" s="1224" t="s">
        <v>83</v>
      </c>
      <c r="V225" s="757"/>
      <c r="W225" s="1216" t="s">
        <v>654</v>
      </c>
      <c r="X225" s="802" t="str">
        <f>strCheckDate(O226:V226)</f>
        <v/>
      </c>
      <c r="Y225" s="823"/>
      <c r="Z225" s="823" t="str">
        <f t="shared" si="3"/>
        <v/>
      </c>
      <c r="AA225" s="823"/>
      <c r="AB225" s="823"/>
      <c r="AC225" s="823"/>
      <c r="AD225" s="802"/>
      <c r="AE225" s="802"/>
      <c r="AF225" s="802"/>
      <c r="AG225" s="802"/>
      <c r="AH225" s="802"/>
      <c r="AI225" s="802"/>
      <c r="AJ225" s="802"/>
    </row>
    <row r="226" spans="1:99" s="793" customFormat="1" ht="14.25" hidden="1" customHeight="1">
      <c r="A226" s="1217"/>
      <c r="B226" s="1217"/>
      <c r="C226" s="1217"/>
      <c r="D226" s="1217"/>
      <c r="E226" s="1217"/>
      <c r="F226" s="1217"/>
      <c r="G226" s="877"/>
      <c r="H226" s="877"/>
      <c r="I226" s="1217"/>
      <c r="J226" s="1217"/>
      <c r="K226" s="885"/>
      <c r="L226" s="794"/>
      <c r="M226" s="640"/>
      <c r="N226" s="640"/>
      <c r="O226" s="757"/>
      <c r="P226" s="757"/>
      <c r="Q226" s="763" t="str">
        <f>R225 &amp; "-" &amp; T225</f>
        <v>-</v>
      </c>
      <c r="R226" s="1223"/>
      <c r="S226" s="1224"/>
      <c r="T226" s="1223"/>
      <c r="U226" s="1224"/>
      <c r="V226" s="757"/>
      <c r="W226" s="1216"/>
      <c r="X226" s="802"/>
      <c r="Y226" s="823"/>
      <c r="Z226" s="823" t="str">
        <f t="shared" si="3"/>
        <v/>
      </c>
      <c r="AA226" s="823"/>
      <c r="AB226" s="823"/>
      <c r="AC226" s="823"/>
      <c r="AD226" s="802"/>
      <c r="AE226" s="802"/>
      <c r="AF226" s="802"/>
      <c r="AG226" s="802"/>
      <c r="AH226" s="802"/>
      <c r="AI226" s="802"/>
      <c r="AJ226" s="802"/>
    </row>
    <row r="227" spans="1:99" s="793" customFormat="1" ht="15" customHeight="1">
      <c r="A227" s="1217"/>
      <c r="B227" s="1217"/>
      <c r="C227" s="1217"/>
      <c r="D227" s="1217"/>
      <c r="E227" s="1217"/>
      <c r="F227" s="1217"/>
      <c r="G227" s="879"/>
      <c r="H227" s="877"/>
      <c r="I227" s="1217"/>
      <c r="J227" s="1217"/>
      <c r="K227" s="884"/>
      <c r="L227" s="682"/>
      <c r="M227" s="551" t="s">
        <v>25</v>
      </c>
      <c r="N227" s="759"/>
      <c r="O227" s="759"/>
      <c r="P227" s="759"/>
      <c r="Q227" s="759"/>
      <c r="R227" s="759"/>
      <c r="S227" s="759"/>
      <c r="T227" s="759"/>
      <c r="U227" s="759"/>
      <c r="V227" s="756"/>
      <c r="W227" s="1216"/>
      <c r="X227" s="802"/>
      <c r="Y227" s="823"/>
      <c r="Z227" s="823" t="str">
        <f t="shared" si="3"/>
        <v>Добавить вид теплоносителя (параметры теплоносителя)</v>
      </c>
      <c r="AA227" s="823"/>
      <c r="AB227" s="823"/>
      <c r="AC227" s="823"/>
      <c r="AD227" s="802"/>
      <c r="AE227" s="802"/>
      <c r="AF227" s="802"/>
      <c r="AG227" s="802"/>
      <c r="AH227" s="802"/>
      <c r="AI227" s="802"/>
      <c r="AJ227" s="802"/>
    </row>
    <row r="228" spans="1:99" s="793" customFormat="1" ht="15" customHeight="1">
      <c r="A228" s="1217"/>
      <c r="B228" s="1217"/>
      <c r="C228" s="1217"/>
      <c r="D228" s="1217"/>
      <c r="E228" s="1217"/>
      <c r="F228" s="879"/>
      <c r="G228" s="879"/>
      <c r="H228" s="877"/>
      <c r="I228" s="1217"/>
      <c r="J228" s="879"/>
      <c r="K228" s="884"/>
      <c r="L228" s="682"/>
      <c r="M228" s="550" t="s">
        <v>11</v>
      </c>
      <c r="N228" s="759"/>
      <c r="O228" s="759"/>
      <c r="P228" s="759"/>
      <c r="Q228" s="759"/>
      <c r="R228" s="759"/>
      <c r="S228" s="759"/>
      <c r="T228" s="759"/>
      <c r="U228" s="758"/>
      <c r="V228" s="759"/>
      <c r="W228" s="659"/>
      <c r="X228" s="802"/>
      <c r="Y228" s="823"/>
      <c r="Z228" s="823" t="str">
        <f t="shared" si="3"/>
        <v>Добавить группу потребителей</v>
      </c>
      <c r="AA228" s="823"/>
      <c r="AB228" s="823"/>
      <c r="AC228" s="823"/>
      <c r="AD228" s="802"/>
      <c r="AE228" s="802"/>
      <c r="AF228" s="802"/>
      <c r="AG228" s="802"/>
      <c r="AH228" s="802"/>
      <c r="AI228" s="802"/>
      <c r="AJ228" s="802"/>
    </row>
    <row r="229" spans="1:99" s="793" customFormat="1" ht="15" customHeight="1">
      <c r="A229" s="1217"/>
      <c r="B229" s="1217"/>
      <c r="C229" s="1217"/>
      <c r="D229" s="1217"/>
      <c r="E229" s="883"/>
      <c r="F229" s="879"/>
      <c r="G229" s="879"/>
      <c r="H229" s="879"/>
      <c r="I229" s="875"/>
      <c r="J229" s="872"/>
      <c r="K229" s="882"/>
      <c r="L229" s="682"/>
      <c r="M229" s="754" t="s">
        <v>12</v>
      </c>
      <c r="N229" s="759"/>
      <c r="O229" s="759"/>
      <c r="P229" s="759"/>
      <c r="Q229" s="759"/>
      <c r="R229" s="759"/>
      <c r="S229" s="759"/>
      <c r="T229" s="759"/>
      <c r="U229" s="758"/>
      <c r="V229" s="759"/>
      <c r="W229" s="659"/>
      <c r="X229" s="802"/>
      <c r="Y229" s="823"/>
      <c r="Z229" s="823" t="str">
        <f t="shared" si="3"/>
        <v>Добавить схему подключения</v>
      </c>
      <c r="AA229" s="823"/>
      <c r="AB229" s="823"/>
      <c r="AC229" s="823"/>
      <c r="AD229" s="802"/>
      <c r="AE229" s="802"/>
      <c r="AF229" s="802"/>
      <c r="AG229" s="802"/>
      <c r="AH229" s="802"/>
      <c r="AI229" s="802"/>
      <c r="AJ229" s="802"/>
    </row>
    <row r="230" spans="1:99" s="793" customFormat="1" ht="15" customHeight="1">
      <c r="A230" s="1217"/>
      <c r="B230" s="1217"/>
      <c r="C230" s="1217"/>
      <c r="D230" s="883"/>
      <c r="E230" s="883"/>
      <c r="F230" s="879"/>
      <c r="G230" s="879"/>
      <c r="H230" s="879"/>
      <c r="I230" s="875"/>
      <c r="J230" s="872"/>
      <c r="K230" s="882"/>
      <c r="L230" s="682"/>
      <c r="M230" s="753" t="s">
        <v>17</v>
      </c>
      <c r="N230" s="759"/>
      <c r="O230" s="759"/>
      <c r="P230" s="759"/>
      <c r="Q230" s="759"/>
      <c r="R230" s="759"/>
      <c r="S230" s="759"/>
      <c r="T230" s="759"/>
      <c r="U230" s="758"/>
      <c r="V230" s="759"/>
      <c r="W230" s="659"/>
      <c r="X230" s="802"/>
      <c r="Y230" s="823"/>
      <c r="Z230" s="823" t="str">
        <f t="shared" si="3"/>
        <v>Добавить источник тепловой энергии</v>
      </c>
      <c r="AA230" s="823"/>
      <c r="AB230" s="823"/>
      <c r="AC230" s="823"/>
      <c r="AD230" s="802"/>
      <c r="AE230" s="802"/>
      <c r="AF230" s="802"/>
      <c r="AG230" s="802"/>
      <c r="AH230" s="802"/>
      <c r="AI230" s="802"/>
      <c r="AJ230" s="802"/>
    </row>
    <row r="231" spans="1:99" s="793" customFormat="1" ht="15" customHeight="1">
      <c r="A231" s="1217"/>
      <c r="B231" s="1217"/>
      <c r="C231" s="883"/>
      <c r="D231" s="883"/>
      <c r="E231" s="883"/>
      <c r="F231" s="883"/>
      <c r="G231" s="888"/>
      <c r="H231" s="875"/>
      <c r="I231" s="886"/>
      <c r="J231" s="872"/>
      <c r="K231" s="887"/>
      <c r="L231" s="682"/>
      <c r="M231" s="752" t="s">
        <v>18</v>
      </c>
      <c r="N231" s="759"/>
      <c r="O231" s="759"/>
      <c r="P231" s="759"/>
      <c r="Q231" s="759"/>
      <c r="R231" s="759"/>
      <c r="S231" s="759"/>
      <c r="T231" s="759"/>
      <c r="U231" s="758"/>
      <c r="V231" s="759"/>
      <c r="W231" s="659"/>
      <c r="X231" s="802"/>
      <c r="Y231" s="823"/>
      <c r="Z231" s="823" t="str">
        <f t="shared" si="3"/>
        <v>Добавить наименование системы теплоснабжения</v>
      </c>
      <c r="AA231" s="823"/>
      <c r="AB231" s="823"/>
      <c r="AC231" s="823"/>
      <c r="AD231" s="802"/>
      <c r="AE231" s="802"/>
      <c r="AF231" s="802"/>
      <c r="AG231" s="802"/>
      <c r="AH231" s="802"/>
      <c r="AI231" s="802"/>
      <c r="AJ231" s="802"/>
    </row>
    <row r="232" spans="1:99" s="793" customFormat="1" ht="15" customHeight="1">
      <c r="A232" s="1217"/>
      <c r="B232" s="883"/>
      <c r="C232" s="883"/>
      <c r="D232" s="883"/>
      <c r="E232" s="883"/>
      <c r="F232" s="883"/>
      <c r="G232" s="888"/>
      <c r="H232" s="875"/>
      <c r="I232" s="875"/>
      <c r="J232" s="872"/>
      <c r="K232" s="882"/>
      <c r="L232" s="682"/>
      <c r="M232" s="727" t="s">
        <v>19</v>
      </c>
      <c r="N232" s="759"/>
      <c r="O232" s="759"/>
      <c r="P232" s="759"/>
      <c r="Q232" s="759"/>
      <c r="R232" s="759"/>
      <c r="S232" s="759"/>
      <c r="T232" s="759"/>
      <c r="U232" s="758"/>
      <c r="V232" s="759"/>
      <c r="W232" s="659"/>
      <c r="X232" s="802"/>
      <c r="Y232" s="823"/>
      <c r="Z232" s="823" t="str">
        <f t="shared" si="3"/>
        <v>Добавить территорию действия тарифа</v>
      </c>
      <c r="AA232" s="823"/>
      <c r="AB232" s="823"/>
      <c r="AC232" s="823"/>
      <c r="AD232" s="802"/>
      <c r="AE232" s="802"/>
      <c r="AF232" s="802"/>
      <c r="AG232" s="802"/>
      <c r="AH232" s="802"/>
      <c r="AI232" s="802"/>
      <c r="AJ232" s="802"/>
    </row>
    <row r="233" spans="1:99" s="736" customFormat="1" ht="15" customHeight="1">
      <c r="A233" s="871"/>
      <c r="B233" s="871"/>
      <c r="C233" s="871"/>
      <c r="D233" s="871"/>
      <c r="E233" s="871"/>
      <c r="F233" s="871"/>
      <c r="G233" s="871"/>
      <c r="H233" s="871"/>
      <c r="I233" s="871"/>
      <c r="J233" s="871"/>
      <c r="K233" s="871"/>
      <c r="L233" s="487"/>
      <c r="M233" s="730" t="s">
        <v>308</v>
      </c>
      <c r="N233" s="759"/>
      <c r="O233" s="759"/>
      <c r="P233" s="759"/>
      <c r="Q233" s="759"/>
      <c r="R233" s="759"/>
      <c r="S233" s="759"/>
      <c r="T233" s="759"/>
      <c r="U233" s="758"/>
      <c r="V233" s="759"/>
      <c r="W233" s="759"/>
      <c r="X233" s="759"/>
      <c r="Y233" s="759"/>
      <c r="Z233" s="759"/>
      <c r="AA233" s="759"/>
      <c r="AB233" s="758"/>
      <c r="AC233" s="759"/>
      <c r="AD233" s="659"/>
      <c r="AE233" s="715"/>
      <c r="AF233" s="715"/>
      <c r="AG233" s="715"/>
      <c r="AH233" s="715"/>
    </row>
    <row r="234" spans="1:99" s="983" customFormat="1" ht="18.75" customHeight="1">
      <c r="X234" s="1003"/>
      <c r="Y234" s="1003"/>
      <c r="Z234" s="1003"/>
      <c r="AA234" s="1003"/>
      <c r="AB234" s="1003"/>
      <c r="AC234" s="1003"/>
      <c r="AD234" s="1003"/>
      <c r="AE234" s="1003"/>
      <c r="AF234" s="1003"/>
      <c r="AG234" s="1003"/>
      <c r="AH234" s="1003"/>
      <c r="AI234" s="1003"/>
      <c r="AJ234" s="1003"/>
    </row>
    <row r="235" spans="1:99" s="35" customFormat="1" ht="17.100000000000001" customHeight="1">
      <c r="G235" s="35" t="s">
        <v>13</v>
      </c>
      <c r="I235" s="35" t="s">
        <v>211</v>
      </c>
      <c r="V235" s="157"/>
      <c r="X235" s="215"/>
      <c r="Y235" s="215"/>
      <c r="Z235" s="215"/>
      <c r="AA235" s="215"/>
      <c r="AB235" s="215"/>
      <c r="AC235" s="215"/>
      <c r="AD235" s="215"/>
      <c r="AE235" s="215"/>
      <c r="AF235" s="215"/>
      <c r="AG235" s="215"/>
      <c r="AH235" s="215"/>
      <c r="AI235" s="215"/>
      <c r="AJ235" s="215"/>
    </row>
    <row r="236" spans="1:99" s="983" customFormat="1" ht="17.100000000000001" customHeight="1">
      <c r="L236" s="122"/>
      <c r="M236" s="122"/>
      <c r="N236" s="122"/>
      <c r="O236" s="122"/>
      <c r="P236" s="122"/>
      <c r="Q236" s="122"/>
      <c r="R236" s="122"/>
      <c r="S236" s="122"/>
      <c r="T236" s="122"/>
      <c r="U236" s="122"/>
      <c r="V236" s="122"/>
      <c r="W236" s="122"/>
      <c r="X236" s="1003"/>
      <c r="Y236" s="1003"/>
      <c r="Z236" s="1003"/>
      <c r="AA236" s="1003"/>
      <c r="AB236" s="1003"/>
      <c r="AC236" s="1003"/>
      <c r="AD236" s="1003"/>
      <c r="AE236" s="1003"/>
      <c r="AF236" s="1003"/>
      <c r="AG236" s="1003"/>
      <c r="AH236" s="1003"/>
      <c r="AI236" s="1003"/>
      <c r="AJ236" s="1003"/>
    </row>
    <row r="237" spans="1:99" s="984" customFormat="1" ht="22.5">
      <c r="A237" s="1217">
        <v>1</v>
      </c>
      <c r="B237" s="1008"/>
      <c r="C237" s="1008"/>
      <c r="D237" s="1008"/>
      <c r="E237" s="975"/>
      <c r="F237" s="1019"/>
      <c r="G237" s="1019"/>
      <c r="H237" s="1019"/>
      <c r="I237" s="977"/>
      <c r="J237" s="973"/>
      <c r="K237" s="957"/>
      <c r="L237" s="1023">
        <f>mergeValue(A237)</f>
        <v>1</v>
      </c>
      <c r="M237" s="635" t="s">
        <v>20</v>
      </c>
      <c r="N237" s="640"/>
      <c r="O237" s="1253"/>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c r="CB237" s="1254"/>
      <c r="CC237" s="1254"/>
      <c r="CD237" s="1254"/>
      <c r="CE237" s="1254"/>
      <c r="CF237" s="1254"/>
      <c r="CG237" s="1255"/>
      <c r="CH237" s="624" t="s">
        <v>475</v>
      </c>
      <c r="CI237" s="1001"/>
      <c r="CJ237" s="823"/>
      <c r="CK237" s="823" t="str">
        <f t="shared" ref="CK237:CK250" si="4">IF(M237="","",M237 )</f>
        <v>Наименование тарифа</v>
      </c>
      <c r="CL237" s="823"/>
      <c r="CM237" s="823"/>
      <c r="CN237" s="823"/>
      <c r="CO237" s="1001"/>
      <c r="CP237" s="1001"/>
      <c r="CQ237" s="1001"/>
      <c r="CR237" s="1001"/>
      <c r="CS237" s="1001"/>
      <c r="CT237" s="1001"/>
      <c r="CU237" s="1001"/>
    </row>
    <row r="238" spans="1:99" s="984" customFormat="1" ht="22.5">
      <c r="A238" s="1217"/>
      <c r="B238" s="1217">
        <v>1</v>
      </c>
      <c r="C238" s="1008"/>
      <c r="D238" s="1008"/>
      <c r="E238" s="1019"/>
      <c r="F238" s="1019"/>
      <c r="G238" s="1019"/>
      <c r="H238" s="1019"/>
      <c r="I238" s="1014"/>
      <c r="J238" s="948"/>
      <c r="K238" s="951"/>
      <c r="L238" s="1023" t="str">
        <f>mergeValue(A238) &amp;"."&amp; mergeValue(B238)</f>
        <v>1.1</v>
      </c>
      <c r="M238" s="686" t="s">
        <v>16</v>
      </c>
      <c r="N238" s="640"/>
      <c r="O238" s="1253"/>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c r="CB238" s="1254"/>
      <c r="CC238" s="1254"/>
      <c r="CD238" s="1254"/>
      <c r="CE238" s="1254"/>
      <c r="CF238" s="1254"/>
      <c r="CG238" s="1255"/>
      <c r="CH238" s="624" t="s">
        <v>476</v>
      </c>
      <c r="CI238" s="1001"/>
      <c r="CJ238" s="823"/>
      <c r="CK238" s="823" t="str">
        <f t="shared" si="4"/>
        <v>Территория действия тарифа</v>
      </c>
      <c r="CL238" s="823"/>
      <c r="CM238" s="823"/>
      <c r="CN238" s="823"/>
      <c r="CO238" s="1001"/>
      <c r="CP238" s="1001"/>
      <c r="CQ238" s="1001"/>
      <c r="CR238" s="1001"/>
      <c r="CS238" s="1001"/>
      <c r="CT238" s="1001"/>
      <c r="CU238" s="1001"/>
    </row>
    <row r="239" spans="1:99" s="984" customFormat="1" ht="22.5">
      <c r="A239" s="1217"/>
      <c r="B239" s="1217"/>
      <c r="C239" s="1217">
        <v>1</v>
      </c>
      <c r="D239" s="1008"/>
      <c r="E239" s="1019"/>
      <c r="F239" s="1019"/>
      <c r="G239" s="1019"/>
      <c r="H239" s="1019"/>
      <c r="I239" s="956"/>
      <c r="J239" s="948"/>
      <c r="K239" s="951"/>
      <c r="L239" s="1023" t="str">
        <f>mergeValue(A239) &amp;"."&amp; mergeValue(B239)&amp;"."&amp; mergeValue(C239)</f>
        <v>1.1.1</v>
      </c>
      <c r="M239" s="687" t="s">
        <v>7</v>
      </c>
      <c r="N239" s="640"/>
      <c r="O239" s="1253"/>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c r="CB239" s="1254"/>
      <c r="CC239" s="1254"/>
      <c r="CD239" s="1254"/>
      <c r="CE239" s="1254"/>
      <c r="CF239" s="1254"/>
      <c r="CG239" s="1255"/>
      <c r="CH239" s="624" t="s">
        <v>632</v>
      </c>
      <c r="CI239" s="1001"/>
      <c r="CJ239" s="823"/>
      <c r="CK239" s="823" t="str">
        <f t="shared" si="4"/>
        <v xml:space="preserve">Наименование системы теплоснабжения </v>
      </c>
      <c r="CL239" s="823"/>
      <c r="CM239" s="823"/>
      <c r="CN239" s="823"/>
      <c r="CO239" s="1001"/>
      <c r="CP239" s="1001"/>
      <c r="CQ239" s="1001"/>
      <c r="CR239" s="1001"/>
      <c r="CS239" s="1001"/>
      <c r="CT239" s="1001"/>
      <c r="CU239" s="1001"/>
    </row>
    <row r="240" spans="1:99" s="984" customFormat="1" ht="22.5">
      <c r="A240" s="1217"/>
      <c r="B240" s="1217"/>
      <c r="C240" s="1217"/>
      <c r="D240" s="1217">
        <v>1</v>
      </c>
      <c r="E240" s="1019"/>
      <c r="F240" s="1019"/>
      <c r="G240" s="1019"/>
      <c r="H240" s="1019"/>
      <c r="I240" s="956"/>
      <c r="J240" s="948"/>
      <c r="K240" s="951"/>
      <c r="L240" s="1023" t="str">
        <f>mergeValue(A240) &amp;"."&amp; mergeValue(B240)&amp;"."&amp; mergeValue(C240)&amp;"."&amp; mergeValue(D240)</f>
        <v>1.1.1.1</v>
      </c>
      <c r="M240" s="688" t="s">
        <v>22</v>
      </c>
      <c r="N240" s="640"/>
      <c r="O240" s="1253"/>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c r="CB240" s="1254"/>
      <c r="CC240" s="1254"/>
      <c r="CD240" s="1254"/>
      <c r="CE240" s="1254"/>
      <c r="CF240" s="1254"/>
      <c r="CG240" s="1255"/>
      <c r="CH240" s="624" t="s">
        <v>633</v>
      </c>
      <c r="CI240" s="1001"/>
      <c r="CJ240" s="823"/>
      <c r="CK240" s="823" t="str">
        <f t="shared" si="4"/>
        <v xml:space="preserve">Источник тепловой энергии  </v>
      </c>
      <c r="CL240" s="823"/>
      <c r="CM240" s="823"/>
      <c r="CN240" s="823"/>
      <c r="CO240" s="1001"/>
      <c r="CP240" s="1001"/>
      <c r="CQ240" s="1001"/>
      <c r="CR240" s="1001"/>
      <c r="CS240" s="1001"/>
      <c r="CT240" s="1001"/>
      <c r="CU240" s="1001"/>
    </row>
    <row r="241" spans="1:99" s="984" customFormat="1" ht="101.25">
      <c r="A241" s="1217"/>
      <c r="B241" s="1217"/>
      <c r="C241" s="1217"/>
      <c r="D241" s="1217"/>
      <c r="E241" s="1217">
        <v>1</v>
      </c>
      <c r="F241" s="1019"/>
      <c r="G241" s="1019"/>
      <c r="H241" s="1008">
        <v>1</v>
      </c>
      <c r="I241" s="1217">
        <v>1</v>
      </c>
      <c r="J241" s="1019"/>
      <c r="K241" s="959"/>
      <c r="L241" s="1023" t="str">
        <f>mergeValue(A241) &amp;"."&amp; mergeValue(B241)&amp;"."&amp; mergeValue(C241)&amp;"."&amp; mergeValue(D241)&amp;"."&amp; mergeValue(E241)</f>
        <v>1.1.1.1.1</v>
      </c>
      <c r="M241" s="548" t="s">
        <v>9</v>
      </c>
      <c r="N241" s="640"/>
      <c r="O241" s="1220"/>
      <c r="P241" s="1221"/>
      <c r="Q241" s="1221"/>
      <c r="R241" s="1221"/>
      <c r="S241" s="1221"/>
      <c r="T241" s="1221"/>
      <c r="U241" s="1221"/>
      <c r="V241" s="1221"/>
      <c r="W241" s="1221"/>
      <c r="X241" s="1221"/>
      <c r="Y241" s="1221"/>
      <c r="Z241" s="1221"/>
      <c r="AA241" s="1221"/>
      <c r="AB241" s="1221"/>
      <c r="AC241" s="1221"/>
      <c r="AD241" s="1221"/>
      <c r="AE241" s="1221"/>
      <c r="AF241" s="1221"/>
      <c r="AG241" s="1221"/>
      <c r="AH241" s="1221"/>
      <c r="AI241" s="1221"/>
      <c r="AJ241" s="1221"/>
      <c r="AK241" s="1221"/>
      <c r="AL241" s="1221"/>
      <c r="AM241" s="1221"/>
      <c r="AN241" s="1221"/>
      <c r="AO241" s="1221"/>
      <c r="AP241" s="1221"/>
      <c r="AQ241" s="1221"/>
      <c r="AR241" s="1221"/>
      <c r="AS241" s="1221"/>
      <c r="AT241" s="1221"/>
      <c r="AU241" s="1221"/>
      <c r="AV241" s="1221"/>
      <c r="AW241" s="1221"/>
      <c r="AX241" s="1221"/>
      <c r="AY241" s="1221"/>
      <c r="AZ241" s="1221"/>
      <c r="BA241" s="1221"/>
      <c r="BB241" s="1221"/>
      <c r="BC241" s="1221"/>
      <c r="BD241" s="1221"/>
      <c r="BE241" s="1221"/>
      <c r="BF241" s="1221"/>
      <c r="BG241" s="1221"/>
      <c r="BH241" s="1221"/>
      <c r="BI241" s="1221"/>
      <c r="BJ241" s="1221"/>
      <c r="BK241" s="1221"/>
      <c r="BL241" s="1221"/>
      <c r="BM241" s="1221"/>
      <c r="BN241" s="1221"/>
      <c r="BO241" s="1221"/>
      <c r="BP241" s="1221"/>
      <c r="BQ241" s="1221"/>
      <c r="BR241" s="1221"/>
      <c r="BS241" s="1221"/>
      <c r="BT241" s="1221"/>
      <c r="BU241" s="1221"/>
      <c r="BV241" s="1221"/>
      <c r="BW241" s="1221"/>
      <c r="BX241" s="1221"/>
      <c r="BY241" s="1221"/>
      <c r="BZ241" s="1221"/>
      <c r="CA241" s="1221"/>
      <c r="CB241" s="1221"/>
      <c r="CC241" s="1221"/>
      <c r="CD241" s="1221"/>
      <c r="CE241" s="1221"/>
      <c r="CF241" s="1221"/>
      <c r="CG241" s="1222"/>
      <c r="CH241" s="624" t="s">
        <v>637</v>
      </c>
      <c r="CI241" s="1001"/>
      <c r="CJ241" s="823"/>
      <c r="CK241" s="823" t="str">
        <f t="shared" si="4"/>
        <v>Схема подключения теплопотребляющей установки к коллектору источника тепловой энергии</v>
      </c>
      <c r="CL241" s="823"/>
      <c r="CM241" s="823"/>
      <c r="CN241" s="823"/>
      <c r="CO241" s="1001"/>
      <c r="CP241" s="1001"/>
      <c r="CQ241" s="1001"/>
      <c r="CR241" s="1001"/>
      <c r="CS241" s="1001"/>
      <c r="CT241" s="1001"/>
      <c r="CU241" s="1001"/>
    </row>
    <row r="242" spans="1:99" s="984" customFormat="1" ht="90">
      <c r="A242" s="1217"/>
      <c r="B242" s="1217"/>
      <c r="C242" s="1217"/>
      <c r="D242" s="1217"/>
      <c r="E242" s="1217"/>
      <c r="F242" s="1217">
        <v>1</v>
      </c>
      <c r="G242" s="1008"/>
      <c r="H242" s="1008"/>
      <c r="I242" s="1217"/>
      <c r="J242" s="1217">
        <v>1</v>
      </c>
      <c r="K242" s="960"/>
      <c r="L242" s="1023" t="str">
        <f>mergeValue(A242) &amp;"."&amp; mergeValue(B242)&amp;"."&amp; mergeValue(C242)&amp;"."&amp; mergeValue(D242)&amp;"."&amp; mergeValue(E242)&amp;"."&amp; mergeValue(F242)</f>
        <v>1.1.1.1.1.1</v>
      </c>
      <c r="M242" s="549" t="s">
        <v>10</v>
      </c>
      <c r="N242" s="640"/>
      <c r="O242" s="1220"/>
      <c r="P242" s="1221"/>
      <c r="Q242" s="1221"/>
      <c r="R242" s="1221"/>
      <c r="S242" s="1221"/>
      <c r="T242" s="1221"/>
      <c r="U242" s="1221"/>
      <c r="V242" s="1221"/>
      <c r="W242" s="1221"/>
      <c r="X242" s="1221"/>
      <c r="Y242" s="1221"/>
      <c r="Z242" s="1221"/>
      <c r="AA242" s="1221"/>
      <c r="AB242" s="1221"/>
      <c r="AC242" s="1221"/>
      <c r="AD242" s="1221"/>
      <c r="AE242" s="1221"/>
      <c r="AF242" s="1221"/>
      <c r="AG242" s="1221"/>
      <c r="AH242" s="1221"/>
      <c r="AI242" s="1221"/>
      <c r="AJ242" s="1221"/>
      <c r="AK242" s="1221"/>
      <c r="AL242" s="1221"/>
      <c r="AM242" s="1221"/>
      <c r="AN242" s="1221"/>
      <c r="AO242" s="1221"/>
      <c r="AP242" s="1221"/>
      <c r="AQ242" s="1221"/>
      <c r="AR242" s="1221"/>
      <c r="AS242" s="1221"/>
      <c r="AT242" s="1221"/>
      <c r="AU242" s="1221"/>
      <c r="AV242" s="1221"/>
      <c r="AW242" s="1221"/>
      <c r="AX242" s="1221"/>
      <c r="AY242" s="1221"/>
      <c r="AZ242" s="1221"/>
      <c r="BA242" s="1221"/>
      <c r="BB242" s="1221"/>
      <c r="BC242" s="1221"/>
      <c r="BD242" s="1221"/>
      <c r="BE242" s="1221"/>
      <c r="BF242" s="1221"/>
      <c r="BG242" s="1221"/>
      <c r="BH242" s="1221"/>
      <c r="BI242" s="1221"/>
      <c r="BJ242" s="1221"/>
      <c r="BK242" s="1221"/>
      <c r="BL242" s="1221"/>
      <c r="BM242" s="1221"/>
      <c r="BN242" s="1221"/>
      <c r="BO242" s="1221"/>
      <c r="BP242" s="1221"/>
      <c r="BQ242" s="1221"/>
      <c r="BR242" s="1221"/>
      <c r="BS242" s="1221"/>
      <c r="BT242" s="1221"/>
      <c r="BU242" s="1221"/>
      <c r="BV242" s="1221"/>
      <c r="BW242" s="1221"/>
      <c r="BX242" s="1221"/>
      <c r="BY242" s="1221"/>
      <c r="BZ242" s="1221"/>
      <c r="CA242" s="1221"/>
      <c r="CB242" s="1221"/>
      <c r="CC242" s="1221"/>
      <c r="CD242" s="1221"/>
      <c r="CE242" s="1221"/>
      <c r="CF242" s="1221"/>
      <c r="CG242" s="1222"/>
      <c r="CH242" s="624" t="s">
        <v>635</v>
      </c>
      <c r="CI242" s="1001"/>
      <c r="CJ242" s="823"/>
      <c r="CK242" s="823" t="str">
        <f t="shared" si="4"/>
        <v>Группа потребителей</v>
      </c>
      <c r="CL242" s="823"/>
      <c r="CM242" s="823"/>
      <c r="CN242" s="823"/>
      <c r="CO242" s="1001"/>
      <c r="CP242" s="1001"/>
      <c r="CQ242" s="1001"/>
      <c r="CR242" s="1001"/>
      <c r="CS242" s="1001"/>
      <c r="CT242" s="1001"/>
      <c r="CU242" s="1001"/>
    </row>
    <row r="243" spans="1:99" s="984" customFormat="1" ht="189" customHeight="1">
      <c r="A243" s="1217"/>
      <c r="B243" s="1217"/>
      <c r="C243" s="1217"/>
      <c r="D243" s="1217"/>
      <c r="E243" s="1217"/>
      <c r="F243" s="1217"/>
      <c r="G243" s="1008">
        <v>1</v>
      </c>
      <c r="H243" s="1008"/>
      <c r="I243" s="1217"/>
      <c r="J243" s="1217"/>
      <c r="K243" s="960">
        <v>1</v>
      </c>
      <c r="L243" s="1023" t="str">
        <f>mergeValue(A243) &amp;"."&amp; mergeValue(B243)&amp;"."&amp; mergeValue(C243)&amp;"."&amp; mergeValue(D243)&amp;"."&amp; mergeValue(E243)&amp;"."&amp; mergeValue(F243)&amp;"."&amp; mergeValue(G243)</f>
        <v>1.1.1.1.1.1.1</v>
      </c>
      <c r="M243" s="1057"/>
      <c r="N243" s="640"/>
      <c r="O243" s="677"/>
      <c r="P243" s="757"/>
      <c r="Q243" s="1081"/>
      <c r="R243" s="1223"/>
      <c r="S243" s="1224" t="s">
        <v>83</v>
      </c>
      <c r="T243" s="1223"/>
      <c r="U243" s="1224" t="s">
        <v>83</v>
      </c>
      <c r="V243" s="677"/>
      <c r="W243" s="757"/>
      <c r="X243" s="1081"/>
      <c r="Y243" s="1223"/>
      <c r="Z243" s="1224" t="s">
        <v>83</v>
      </c>
      <c r="AA243" s="1223"/>
      <c r="AB243" s="1224" t="s">
        <v>83</v>
      </c>
      <c r="AC243" s="677"/>
      <c r="AD243" s="757"/>
      <c r="AE243" s="1081"/>
      <c r="AF243" s="1223"/>
      <c r="AG243" s="1224" t="s">
        <v>83</v>
      </c>
      <c r="AH243" s="1223"/>
      <c r="AI243" s="1224" t="s">
        <v>83</v>
      </c>
      <c r="AJ243" s="677"/>
      <c r="AK243" s="757"/>
      <c r="AL243" s="1081"/>
      <c r="AM243" s="1223"/>
      <c r="AN243" s="1224" t="s">
        <v>83</v>
      </c>
      <c r="AO243" s="1223"/>
      <c r="AP243" s="1224" t="s">
        <v>83</v>
      </c>
      <c r="AQ243" s="677"/>
      <c r="AR243" s="757"/>
      <c r="AS243" s="1081"/>
      <c r="AT243" s="1223"/>
      <c r="AU243" s="1224" t="s">
        <v>83</v>
      </c>
      <c r="AV243" s="1223"/>
      <c r="AW243" s="1224" t="s">
        <v>83</v>
      </c>
      <c r="AX243" s="677"/>
      <c r="AY243" s="757"/>
      <c r="AZ243" s="1081"/>
      <c r="BA243" s="1223"/>
      <c r="BB243" s="1224" t="s">
        <v>83</v>
      </c>
      <c r="BC243" s="1223"/>
      <c r="BD243" s="1224" t="s">
        <v>83</v>
      </c>
      <c r="BE243" s="677"/>
      <c r="BF243" s="757"/>
      <c r="BG243" s="1081"/>
      <c r="BH243" s="1223"/>
      <c r="BI243" s="1224" t="s">
        <v>83</v>
      </c>
      <c r="BJ243" s="1223"/>
      <c r="BK243" s="1224" t="s">
        <v>83</v>
      </c>
      <c r="BL243" s="677"/>
      <c r="BM243" s="757"/>
      <c r="BN243" s="1081"/>
      <c r="BO243" s="1223"/>
      <c r="BP243" s="1224" t="s">
        <v>83</v>
      </c>
      <c r="BQ243" s="1223"/>
      <c r="BR243" s="1224" t="s">
        <v>83</v>
      </c>
      <c r="BS243" s="677"/>
      <c r="BT243" s="757"/>
      <c r="BU243" s="1081"/>
      <c r="BV243" s="1223"/>
      <c r="BW243" s="1224" t="s">
        <v>83</v>
      </c>
      <c r="BX243" s="1223"/>
      <c r="BY243" s="1224" t="s">
        <v>83</v>
      </c>
      <c r="BZ243" s="677"/>
      <c r="CA243" s="757"/>
      <c r="CB243" s="1081"/>
      <c r="CC243" s="1223"/>
      <c r="CD243" s="1224" t="s">
        <v>83</v>
      </c>
      <c r="CE243" s="1223"/>
      <c r="CF243" s="1224" t="s">
        <v>84</v>
      </c>
      <c r="CG243" s="757"/>
      <c r="CH243" s="1234" t="s">
        <v>654</v>
      </c>
      <c r="CI243" s="1001" t="str">
        <f>strCheckDate(O244:CG244)</f>
        <v/>
      </c>
      <c r="CJ243" s="823"/>
      <c r="CK243" s="823" t="str">
        <f t="shared" si="4"/>
        <v/>
      </c>
      <c r="CL243" s="823"/>
      <c r="CM243" s="823"/>
      <c r="CN243" s="823"/>
      <c r="CO243" s="1001"/>
      <c r="CP243" s="1001"/>
      <c r="CQ243" s="1001"/>
      <c r="CR243" s="1001"/>
      <c r="CS243" s="1001"/>
      <c r="CT243" s="1001"/>
      <c r="CU243" s="1001"/>
    </row>
    <row r="244" spans="1:99" s="984" customFormat="1" ht="11.25" hidden="1" customHeight="1">
      <c r="A244" s="1217"/>
      <c r="B244" s="1217"/>
      <c r="C244" s="1217"/>
      <c r="D244" s="1217"/>
      <c r="E244" s="1217"/>
      <c r="F244" s="1217"/>
      <c r="G244" s="1008"/>
      <c r="H244" s="1008"/>
      <c r="I244" s="1217"/>
      <c r="J244" s="1217"/>
      <c r="K244" s="960"/>
      <c r="L244" s="794"/>
      <c r="M244" s="640"/>
      <c r="N244" s="640"/>
      <c r="O244" s="757"/>
      <c r="P244" s="757"/>
      <c r="Q244" s="763" t="str">
        <f>R243 &amp; "-" &amp; T243</f>
        <v>-</v>
      </c>
      <c r="R244" s="1223"/>
      <c r="S244" s="1224"/>
      <c r="T244" s="1223"/>
      <c r="U244" s="1224"/>
      <c r="V244" s="757"/>
      <c r="W244" s="757"/>
      <c r="X244" s="763" t="str">
        <f>Y243 &amp; "-" &amp; AA243</f>
        <v>-</v>
      </c>
      <c r="Y244" s="1223"/>
      <c r="Z244" s="1224"/>
      <c r="AA244" s="1223"/>
      <c r="AB244" s="1224"/>
      <c r="AC244" s="757"/>
      <c r="AD244" s="757"/>
      <c r="AE244" s="763" t="str">
        <f>AF243 &amp; "-" &amp; AH243</f>
        <v>-</v>
      </c>
      <c r="AF244" s="1223"/>
      <c r="AG244" s="1224"/>
      <c r="AH244" s="1223"/>
      <c r="AI244" s="1224"/>
      <c r="AJ244" s="757"/>
      <c r="AK244" s="757"/>
      <c r="AL244" s="763" t="str">
        <f>AM243 &amp; "-" &amp; AO243</f>
        <v>-</v>
      </c>
      <c r="AM244" s="1223"/>
      <c r="AN244" s="1224"/>
      <c r="AO244" s="1223"/>
      <c r="AP244" s="1224"/>
      <c r="AQ244" s="757"/>
      <c r="AR244" s="757"/>
      <c r="AS244" s="763" t="str">
        <f>AT243 &amp; "-" &amp; AV243</f>
        <v>-</v>
      </c>
      <c r="AT244" s="1223"/>
      <c r="AU244" s="1224"/>
      <c r="AV244" s="1223"/>
      <c r="AW244" s="1224"/>
      <c r="AX244" s="757"/>
      <c r="AY244" s="757"/>
      <c r="AZ244" s="763" t="str">
        <f>BA243 &amp; "-" &amp; BC243</f>
        <v>-</v>
      </c>
      <c r="BA244" s="1223"/>
      <c r="BB244" s="1224"/>
      <c r="BC244" s="1223"/>
      <c r="BD244" s="1224"/>
      <c r="BE244" s="757"/>
      <c r="BF244" s="757"/>
      <c r="BG244" s="763" t="str">
        <f>BH243 &amp; "-" &amp; BJ243</f>
        <v>-</v>
      </c>
      <c r="BH244" s="1223"/>
      <c r="BI244" s="1224"/>
      <c r="BJ244" s="1223"/>
      <c r="BK244" s="1224"/>
      <c r="BL244" s="757"/>
      <c r="BM244" s="757"/>
      <c r="BN244" s="763" t="str">
        <f>BO243 &amp; "-" &amp; BQ243</f>
        <v>-</v>
      </c>
      <c r="BO244" s="1223"/>
      <c r="BP244" s="1224"/>
      <c r="BQ244" s="1223"/>
      <c r="BR244" s="1224"/>
      <c r="BS244" s="757"/>
      <c r="BT244" s="757"/>
      <c r="BU244" s="763" t="str">
        <f>BV243 &amp; "-" &amp; BX243</f>
        <v>-</v>
      </c>
      <c r="BV244" s="1223"/>
      <c r="BW244" s="1224"/>
      <c r="BX244" s="1223"/>
      <c r="BY244" s="1224"/>
      <c r="BZ244" s="757"/>
      <c r="CA244" s="757"/>
      <c r="CB244" s="763" t="str">
        <f>CC243 &amp; "-" &amp; CE243</f>
        <v>-</v>
      </c>
      <c r="CC244" s="1223"/>
      <c r="CD244" s="1224"/>
      <c r="CE244" s="1223"/>
      <c r="CF244" s="1224"/>
      <c r="CG244" s="757"/>
      <c r="CH244" s="1235"/>
      <c r="CI244" s="1001"/>
      <c r="CJ244" s="823"/>
      <c r="CK244" s="823" t="str">
        <f t="shared" si="4"/>
        <v/>
      </c>
      <c r="CL244" s="823"/>
      <c r="CM244" s="823"/>
      <c r="CN244" s="823"/>
      <c r="CO244" s="1001"/>
      <c r="CP244" s="1001"/>
      <c r="CQ244" s="1001"/>
      <c r="CR244" s="1001"/>
      <c r="CS244" s="1001"/>
      <c r="CT244" s="1001"/>
      <c r="CU244" s="1001"/>
    </row>
    <row r="245" spans="1:99" s="984" customFormat="1" ht="15" customHeight="1">
      <c r="A245" s="1217"/>
      <c r="B245" s="1217"/>
      <c r="C245" s="1217"/>
      <c r="D245" s="1217"/>
      <c r="E245" s="1217"/>
      <c r="F245" s="1217"/>
      <c r="G245" s="1019"/>
      <c r="H245" s="1008"/>
      <c r="I245" s="1217"/>
      <c r="J245" s="1217"/>
      <c r="K245" s="959"/>
      <c r="L245" s="682"/>
      <c r="M245" s="551" t="s">
        <v>25</v>
      </c>
      <c r="N245" s="999"/>
      <c r="O245" s="999"/>
      <c r="P245" s="999"/>
      <c r="Q245" s="999"/>
      <c r="R245" s="999"/>
      <c r="S245" s="999"/>
      <c r="T245" s="999"/>
      <c r="U245" s="999"/>
      <c r="V245" s="999"/>
      <c r="W245" s="999"/>
      <c r="X245" s="999"/>
      <c r="Y245" s="999"/>
      <c r="Z245" s="999"/>
      <c r="AA245" s="999"/>
      <c r="AB245" s="999"/>
      <c r="AC245" s="999"/>
      <c r="AD245" s="999"/>
      <c r="AE245" s="999"/>
      <c r="AF245" s="999"/>
      <c r="AG245" s="999"/>
      <c r="AH245" s="999"/>
      <c r="AI245" s="999"/>
      <c r="AJ245" s="999"/>
      <c r="AK245" s="999"/>
      <c r="AL245" s="999"/>
      <c r="AM245" s="999"/>
      <c r="AN245" s="999"/>
      <c r="AO245" s="999"/>
      <c r="AP245" s="999"/>
      <c r="AQ245" s="999"/>
      <c r="AR245" s="999"/>
      <c r="AS245" s="999"/>
      <c r="AT245" s="999"/>
      <c r="AU245" s="999"/>
      <c r="AV245" s="999"/>
      <c r="AW245" s="999"/>
      <c r="AX245" s="999"/>
      <c r="AY245" s="999"/>
      <c r="AZ245" s="999"/>
      <c r="BA245" s="999"/>
      <c r="BB245" s="999"/>
      <c r="BC245" s="999"/>
      <c r="BD245" s="999"/>
      <c r="BE245" s="999"/>
      <c r="BF245" s="999"/>
      <c r="BG245" s="999"/>
      <c r="BH245" s="999"/>
      <c r="BI245" s="999"/>
      <c r="BJ245" s="999"/>
      <c r="BK245" s="999"/>
      <c r="BL245" s="999"/>
      <c r="BM245" s="999"/>
      <c r="BN245" s="999"/>
      <c r="BO245" s="999"/>
      <c r="BP245" s="999"/>
      <c r="BQ245" s="999"/>
      <c r="BR245" s="999"/>
      <c r="BS245" s="999"/>
      <c r="BT245" s="999"/>
      <c r="BU245" s="999"/>
      <c r="BV245" s="999"/>
      <c r="BW245" s="999"/>
      <c r="BX245" s="999"/>
      <c r="BY245" s="999"/>
      <c r="BZ245" s="999"/>
      <c r="CA245" s="999"/>
      <c r="CB245" s="999"/>
      <c r="CC245" s="999"/>
      <c r="CD245" s="999"/>
      <c r="CE245" s="999"/>
      <c r="CF245" s="999"/>
      <c r="CG245" s="756"/>
      <c r="CH245" s="1236"/>
      <c r="CI245" s="1001"/>
      <c r="CJ245" s="823"/>
      <c r="CK245" s="823" t="str">
        <f t="shared" si="4"/>
        <v>Добавить вид теплоносителя (параметры теплоносителя)</v>
      </c>
      <c r="CL245" s="823"/>
      <c r="CM245" s="823"/>
      <c r="CN245" s="823"/>
      <c r="CO245" s="1001"/>
      <c r="CP245" s="1001"/>
      <c r="CQ245" s="1001"/>
      <c r="CR245" s="1001"/>
      <c r="CS245" s="1001"/>
      <c r="CT245" s="1001"/>
      <c r="CU245" s="1001"/>
    </row>
    <row r="246" spans="1:99" s="984" customFormat="1" ht="15" customHeight="1">
      <c r="A246" s="1217"/>
      <c r="B246" s="1217"/>
      <c r="C246" s="1217"/>
      <c r="D246" s="1217"/>
      <c r="E246" s="1217"/>
      <c r="F246" s="1019"/>
      <c r="G246" s="1019"/>
      <c r="H246" s="1008"/>
      <c r="I246" s="1217"/>
      <c r="J246" s="1019"/>
      <c r="K246" s="959"/>
      <c r="L246" s="682"/>
      <c r="M246" s="550" t="s">
        <v>11</v>
      </c>
      <c r="N246" s="999"/>
      <c r="O246" s="999"/>
      <c r="P246" s="999"/>
      <c r="Q246" s="999"/>
      <c r="R246" s="999"/>
      <c r="S246" s="999"/>
      <c r="T246" s="999"/>
      <c r="U246" s="998"/>
      <c r="V246" s="999"/>
      <c r="W246" s="999"/>
      <c r="X246" s="999"/>
      <c r="Y246" s="999"/>
      <c r="Z246" s="999"/>
      <c r="AA246" s="999"/>
      <c r="AB246" s="998"/>
      <c r="AC246" s="999"/>
      <c r="AD246" s="999"/>
      <c r="AE246" s="999"/>
      <c r="AF246" s="999"/>
      <c r="AG246" s="999"/>
      <c r="AH246" s="999"/>
      <c r="AI246" s="998"/>
      <c r="AJ246" s="999"/>
      <c r="AK246" s="999"/>
      <c r="AL246" s="999"/>
      <c r="AM246" s="999"/>
      <c r="AN246" s="999"/>
      <c r="AO246" s="999"/>
      <c r="AP246" s="998"/>
      <c r="AQ246" s="999"/>
      <c r="AR246" s="999"/>
      <c r="AS246" s="999"/>
      <c r="AT246" s="999"/>
      <c r="AU246" s="999"/>
      <c r="AV246" s="999"/>
      <c r="AW246" s="998"/>
      <c r="AX246" s="999"/>
      <c r="AY246" s="999"/>
      <c r="AZ246" s="999"/>
      <c r="BA246" s="999"/>
      <c r="BB246" s="999"/>
      <c r="BC246" s="999"/>
      <c r="BD246" s="998"/>
      <c r="BE246" s="999"/>
      <c r="BF246" s="999"/>
      <c r="BG246" s="999"/>
      <c r="BH246" s="999"/>
      <c r="BI246" s="999"/>
      <c r="BJ246" s="999"/>
      <c r="BK246" s="998"/>
      <c r="BL246" s="999"/>
      <c r="BM246" s="999"/>
      <c r="BN246" s="999"/>
      <c r="BO246" s="999"/>
      <c r="BP246" s="999"/>
      <c r="BQ246" s="999"/>
      <c r="BR246" s="998"/>
      <c r="BS246" s="999"/>
      <c r="BT246" s="999"/>
      <c r="BU246" s="999"/>
      <c r="BV246" s="999"/>
      <c r="BW246" s="999"/>
      <c r="BX246" s="999"/>
      <c r="BY246" s="998"/>
      <c r="BZ246" s="999"/>
      <c r="CA246" s="999"/>
      <c r="CB246" s="999"/>
      <c r="CC246" s="999"/>
      <c r="CD246" s="999"/>
      <c r="CE246" s="999"/>
      <c r="CF246" s="998"/>
      <c r="CG246" s="999"/>
      <c r="CH246" s="659"/>
      <c r="CI246" s="1001"/>
      <c r="CJ246" s="823"/>
      <c r="CK246" s="823" t="str">
        <f t="shared" si="4"/>
        <v>Добавить группу потребителей</v>
      </c>
      <c r="CL246" s="823"/>
      <c r="CM246" s="823"/>
      <c r="CN246" s="823"/>
      <c r="CO246" s="1001"/>
      <c r="CP246" s="1001"/>
      <c r="CQ246" s="1001"/>
      <c r="CR246" s="1001"/>
      <c r="CS246" s="1001"/>
      <c r="CT246" s="1001"/>
      <c r="CU246" s="1001"/>
    </row>
    <row r="247" spans="1:99" s="984" customFormat="1" ht="15" customHeight="1">
      <c r="A247" s="1217"/>
      <c r="B247" s="1217"/>
      <c r="C247" s="1217"/>
      <c r="D247" s="1217"/>
      <c r="E247" s="958"/>
      <c r="F247" s="1019"/>
      <c r="G247" s="1019"/>
      <c r="H247" s="1019"/>
      <c r="I247" s="973"/>
      <c r="J247" s="988"/>
      <c r="K247" s="957"/>
      <c r="L247" s="682"/>
      <c r="M247" s="995" t="s">
        <v>12</v>
      </c>
      <c r="N247" s="999"/>
      <c r="O247" s="999"/>
      <c r="P247" s="999"/>
      <c r="Q247" s="999"/>
      <c r="R247" s="999"/>
      <c r="S247" s="999"/>
      <c r="T247" s="999"/>
      <c r="U247" s="998"/>
      <c r="V247" s="999"/>
      <c r="W247" s="999"/>
      <c r="X247" s="999"/>
      <c r="Y247" s="999"/>
      <c r="Z247" s="999"/>
      <c r="AA247" s="999"/>
      <c r="AB247" s="998"/>
      <c r="AC247" s="999"/>
      <c r="AD247" s="999"/>
      <c r="AE247" s="999"/>
      <c r="AF247" s="999"/>
      <c r="AG247" s="999"/>
      <c r="AH247" s="999"/>
      <c r="AI247" s="998"/>
      <c r="AJ247" s="999"/>
      <c r="AK247" s="999"/>
      <c r="AL247" s="999"/>
      <c r="AM247" s="999"/>
      <c r="AN247" s="999"/>
      <c r="AO247" s="999"/>
      <c r="AP247" s="998"/>
      <c r="AQ247" s="999"/>
      <c r="AR247" s="999"/>
      <c r="AS247" s="999"/>
      <c r="AT247" s="999"/>
      <c r="AU247" s="999"/>
      <c r="AV247" s="999"/>
      <c r="AW247" s="998"/>
      <c r="AX247" s="999"/>
      <c r="AY247" s="999"/>
      <c r="AZ247" s="999"/>
      <c r="BA247" s="999"/>
      <c r="BB247" s="999"/>
      <c r="BC247" s="999"/>
      <c r="BD247" s="998"/>
      <c r="BE247" s="999"/>
      <c r="BF247" s="999"/>
      <c r="BG247" s="999"/>
      <c r="BH247" s="999"/>
      <c r="BI247" s="999"/>
      <c r="BJ247" s="999"/>
      <c r="BK247" s="998"/>
      <c r="BL247" s="999"/>
      <c r="BM247" s="999"/>
      <c r="BN247" s="999"/>
      <c r="BO247" s="999"/>
      <c r="BP247" s="999"/>
      <c r="BQ247" s="999"/>
      <c r="BR247" s="998"/>
      <c r="BS247" s="999"/>
      <c r="BT247" s="999"/>
      <c r="BU247" s="999"/>
      <c r="BV247" s="999"/>
      <c r="BW247" s="999"/>
      <c r="BX247" s="999"/>
      <c r="BY247" s="998"/>
      <c r="BZ247" s="999"/>
      <c r="CA247" s="999"/>
      <c r="CB247" s="999"/>
      <c r="CC247" s="999"/>
      <c r="CD247" s="999"/>
      <c r="CE247" s="999"/>
      <c r="CF247" s="998"/>
      <c r="CG247" s="999"/>
      <c r="CH247" s="659"/>
      <c r="CI247" s="1001"/>
      <c r="CJ247" s="823"/>
      <c r="CK247" s="823" t="str">
        <f t="shared" si="4"/>
        <v>Добавить схему подключения</v>
      </c>
      <c r="CL247" s="823"/>
      <c r="CM247" s="823"/>
      <c r="CN247" s="823"/>
      <c r="CO247" s="1001"/>
      <c r="CP247" s="1001"/>
      <c r="CQ247" s="1001"/>
      <c r="CR247" s="1001"/>
      <c r="CS247" s="1001"/>
      <c r="CT247" s="1001"/>
      <c r="CU247" s="1001"/>
    </row>
    <row r="248" spans="1:99" s="984" customFormat="1" ht="15" customHeight="1">
      <c r="A248" s="1217"/>
      <c r="B248" s="1217"/>
      <c r="C248" s="1217"/>
      <c r="D248" s="958"/>
      <c r="E248" s="958"/>
      <c r="F248" s="1019"/>
      <c r="G248" s="1019"/>
      <c r="H248" s="1019"/>
      <c r="I248" s="973"/>
      <c r="J248" s="988"/>
      <c r="K248" s="957"/>
      <c r="L248" s="682"/>
      <c r="M248" s="994" t="s">
        <v>17</v>
      </c>
      <c r="N248" s="999"/>
      <c r="O248" s="999"/>
      <c r="P248" s="999"/>
      <c r="Q248" s="999"/>
      <c r="R248" s="999"/>
      <c r="S248" s="999"/>
      <c r="T248" s="999"/>
      <c r="U248" s="998"/>
      <c r="V248" s="999"/>
      <c r="W248" s="999"/>
      <c r="X248" s="999"/>
      <c r="Y248" s="999"/>
      <c r="Z248" s="999"/>
      <c r="AA248" s="999"/>
      <c r="AB248" s="998"/>
      <c r="AC248" s="999"/>
      <c r="AD248" s="999"/>
      <c r="AE248" s="999"/>
      <c r="AF248" s="999"/>
      <c r="AG248" s="999"/>
      <c r="AH248" s="999"/>
      <c r="AI248" s="998"/>
      <c r="AJ248" s="999"/>
      <c r="AK248" s="999"/>
      <c r="AL248" s="999"/>
      <c r="AM248" s="999"/>
      <c r="AN248" s="999"/>
      <c r="AO248" s="999"/>
      <c r="AP248" s="998"/>
      <c r="AQ248" s="999"/>
      <c r="AR248" s="999"/>
      <c r="AS248" s="999"/>
      <c r="AT248" s="999"/>
      <c r="AU248" s="999"/>
      <c r="AV248" s="999"/>
      <c r="AW248" s="998"/>
      <c r="AX248" s="999"/>
      <c r="AY248" s="999"/>
      <c r="AZ248" s="999"/>
      <c r="BA248" s="999"/>
      <c r="BB248" s="999"/>
      <c r="BC248" s="999"/>
      <c r="BD248" s="998"/>
      <c r="BE248" s="999"/>
      <c r="BF248" s="999"/>
      <c r="BG248" s="999"/>
      <c r="BH248" s="999"/>
      <c r="BI248" s="999"/>
      <c r="BJ248" s="999"/>
      <c r="BK248" s="998"/>
      <c r="BL248" s="999"/>
      <c r="BM248" s="999"/>
      <c r="BN248" s="999"/>
      <c r="BO248" s="999"/>
      <c r="BP248" s="999"/>
      <c r="BQ248" s="999"/>
      <c r="BR248" s="998"/>
      <c r="BS248" s="999"/>
      <c r="BT248" s="999"/>
      <c r="BU248" s="999"/>
      <c r="BV248" s="999"/>
      <c r="BW248" s="999"/>
      <c r="BX248" s="999"/>
      <c r="BY248" s="998"/>
      <c r="BZ248" s="999"/>
      <c r="CA248" s="999"/>
      <c r="CB248" s="999"/>
      <c r="CC248" s="999"/>
      <c r="CD248" s="999"/>
      <c r="CE248" s="999"/>
      <c r="CF248" s="998"/>
      <c r="CG248" s="999"/>
      <c r="CH248" s="659"/>
      <c r="CI248" s="1001"/>
      <c r="CJ248" s="823"/>
      <c r="CK248" s="823" t="str">
        <f t="shared" si="4"/>
        <v>Добавить источник тепловой энергии</v>
      </c>
      <c r="CL248" s="823"/>
      <c r="CM248" s="823"/>
      <c r="CN248" s="823"/>
      <c r="CO248" s="1001"/>
      <c r="CP248" s="1001"/>
      <c r="CQ248" s="1001"/>
      <c r="CR248" s="1001"/>
      <c r="CS248" s="1001"/>
      <c r="CT248" s="1001"/>
      <c r="CU248" s="1001"/>
    </row>
    <row r="249" spans="1:99" s="984" customFormat="1" ht="15" customHeight="1">
      <c r="A249" s="1217"/>
      <c r="B249" s="1217"/>
      <c r="C249" s="958"/>
      <c r="D249" s="958"/>
      <c r="E249" s="958"/>
      <c r="F249" s="958"/>
      <c r="G249" s="963"/>
      <c r="H249" s="973"/>
      <c r="I249" s="961"/>
      <c r="J249" s="988"/>
      <c r="K249" s="962"/>
      <c r="L249" s="682"/>
      <c r="M249" s="993" t="s">
        <v>18</v>
      </c>
      <c r="N249" s="999"/>
      <c r="O249" s="999"/>
      <c r="P249" s="999"/>
      <c r="Q249" s="999"/>
      <c r="R249" s="999"/>
      <c r="S249" s="999"/>
      <c r="T249" s="999"/>
      <c r="U249" s="998"/>
      <c r="V249" s="999"/>
      <c r="W249" s="999"/>
      <c r="X249" s="999"/>
      <c r="Y249" s="999"/>
      <c r="Z249" s="999"/>
      <c r="AA249" s="999"/>
      <c r="AB249" s="998"/>
      <c r="AC249" s="999"/>
      <c r="AD249" s="999"/>
      <c r="AE249" s="999"/>
      <c r="AF249" s="999"/>
      <c r="AG249" s="999"/>
      <c r="AH249" s="999"/>
      <c r="AI249" s="998"/>
      <c r="AJ249" s="999"/>
      <c r="AK249" s="999"/>
      <c r="AL249" s="999"/>
      <c r="AM249" s="999"/>
      <c r="AN249" s="999"/>
      <c r="AO249" s="999"/>
      <c r="AP249" s="998"/>
      <c r="AQ249" s="999"/>
      <c r="AR249" s="999"/>
      <c r="AS249" s="999"/>
      <c r="AT249" s="999"/>
      <c r="AU249" s="999"/>
      <c r="AV249" s="999"/>
      <c r="AW249" s="998"/>
      <c r="AX249" s="999"/>
      <c r="AY249" s="999"/>
      <c r="AZ249" s="999"/>
      <c r="BA249" s="999"/>
      <c r="BB249" s="999"/>
      <c r="BC249" s="999"/>
      <c r="BD249" s="998"/>
      <c r="BE249" s="999"/>
      <c r="BF249" s="999"/>
      <c r="BG249" s="999"/>
      <c r="BH249" s="999"/>
      <c r="BI249" s="999"/>
      <c r="BJ249" s="999"/>
      <c r="BK249" s="998"/>
      <c r="BL249" s="999"/>
      <c r="BM249" s="999"/>
      <c r="BN249" s="999"/>
      <c r="BO249" s="999"/>
      <c r="BP249" s="999"/>
      <c r="BQ249" s="999"/>
      <c r="BR249" s="998"/>
      <c r="BS249" s="999"/>
      <c r="BT249" s="999"/>
      <c r="BU249" s="999"/>
      <c r="BV249" s="999"/>
      <c r="BW249" s="999"/>
      <c r="BX249" s="999"/>
      <c r="BY249" s="998"/>
      <c r="BZ249" s="999"/>
      <c r="CA249" s="999"/>
      <c r="CB249" s="999"/>
      <c r="CC249" s="999"/>
      <c r="CD249" s="999"/>
      <c r="CE249" s="999"/>
      <c r="CF249" s="998"/>
      <c r="CG249" s="999"/>
      <c r="CH249" s="659"/>
      <c r="CI249" s="1001"/>
      <c r="CJ249" s="823"/>
      <c r="CK249" s="823" t="str">
        <f t="shared" si="4"/>
        <v>Добавить наименование системы теплоснабжения</v>
      </c>
      <c r="CL249" s="823"/>
      <c r="CM249" s="823"/>
      <c r="CN249" s="823"/>
      <c r="CO249" s="1001"/>
      <c r="CP249" s="1001"/>
      <c r="CQ249" s="1001"/>
      <c r="CR249" s="1001"/>
      <c r="CS249" s="1001"/>
      <c r="CT249" s="1001"/>
      <c r="CU249" s="1001"/>
    </row>
    <row r="250" spans="1:99" s="984" customFormat="1" ht="15" customHeight="1">
      <c r="A250" s="1217"/>
      <c r="B250" s="958"/>
      <c r="C250" s="958"/>
      <c r="D250" s="958"/>
      <c r="E250" s="958"/>
      <c r="F250" s="958"/>
      <c r="G250" s="963"/>
      <c r="H250" s="973"/>
      <c r="I250" s="973"/>
      <c r="J250" s="988"/>
      <c r="K250" s="957"/>
      <c r="L250" s="682"/>
      <c r="M250" s="727" t="s">
        <v>19</v>
      </c>
      <c r="N250" s="999"/>
      <c r="O250" s="999"/>
      <c r="P250" s="999"/>
      <c r="Q250" s="999"/>
      <c r="R250" s="999"/>
      <c r="S250" s="999"/>
      <c r="T250" s="999"/>
      <c r="U250" s="998"/>
      <c r="V250" s="999"/>
      <c r="W250" s="999"/>
      <c r="X250" s="999"/>
      <c r="Y250" s="999"/>
      <c r="Z250" s="999"/>
      <c r="AA250" s="999"/>
      <c r="AB250" s="998"/>
      <c r="AC250" s="999"/>
      <c r="AD250" s="999"/>
      <c r="AE250" s="999"/>
      <c r="AF250" s="999"/>
      <c r="AG250" s="999"/>
      <c r="AH250" s="999"/>
      <c r="AI250" s="998"/>
      <c r="AJ250" s="999"/>
      <c r="AK250" s="999"/>
      <c r="AL250" s="999"/>
      <c r="AM250" s="999"/>
      <c r="AN250" s="999"/>
      <c r="AO250" s="999"/>
      <c r="AP250" s="998"/>
      <c r="AQ250" s="999"/>
      <c r="AR250" s="999"/>
      <c r="AS250" s="999"/>
      <c r="AT250" s="999"/>
      <c r="AU250" s="999"/>
      <c r="AV250" s="999"/>
      <c r="AW250" s="998"/>
      <c r="AX250" s="999"/>
      <c r="AY250" s="999"/>
      <c r="AZ250" s="999"/>
      <c r="BA250" s="999"/>
      <c r="BB250" s="999"/>
      <c r="BC250" s="999"/>
      <c r="BD250" s="998"/>
      <c r="BE250" s="999"/>
      <c r="BF250" s="999"/>
      <c r="BG250" s="999"/>
      <c r="BH250" s="999"/>
      <c r="BI250" s="999"/>
      <c r="BJ250" s="999"/>
      <c r="BK250" s="998"/>
      <c r="BL250" s="999"/>
      <c r="BM250" s="999"/>
      <c r="BN250" s="999"/>
      <c r="BO250" s="999"/>
      <c r="BP250" s="999"/>
      <c r="BQ250" s="999"/>
      <c r="BR250" s="998"/>
      <c r="BS250" s="999"/>
      <c r="BT250" s="999"/>
      <c r="BU250" s="999"/>
      <c r="BV250" s="999"/>
      <c r="BW250" s="999"/>
      <c r="BX250" s="999"/>
      <c r="BY250" s="998"/>
      <c r="BZ250" s="999"/>
      <c r="CA250" s="999"/>
      <c r="CB250" s="999"/>
      <c r="CC250" s="999"/>
      <c r="CD250" s="999"/>
      <c r="CE250" s="999"/>
      <c r="CF250" s="998"/>
      <c r="CG250" s="999"/>
      <c r="CH250" s="659"/>
      <c r="CI250" s="1001"/>
      <c r="CJ250" s="823"/>
      <c r="CK250" s="823" t="str">
        <f t="shared" si="4"/>
        <v>Добавить территорию действия тарифа</v>
      </c>
      <c r="CL250" s="823"/>
      <c r="CM250" s="823"/>
      <c r="CN250" s="823"/>
      <c r="CO250" s="1001"/>
      <c r="CP250" s="1001"/>
      <c r="CQ250" s="1001"/>
      <c r="CR250" s="1001"/>
      <c r="CS250" s="1001"/>
      <c r="CT250" s="1001"/>
      <c r="CU250" s="1001"/>
    </row>
    <row r="251" spans="1:99" s="983" customFormat="1" ht="15" customHeight="1">
      <c r="L251" s="487"/>
      <c r="M251" s="730" t="s">
        <v>308</v>
      </c>
      <c r="N251" s="999"/>
      <c r="O251" s="999"/>
      <c r="P251" s="999"/>
      <c r="Q251" s="999"/>
      <c r="R251" s="999"/>
      <c r="S251" s="999"/>
      <c r="T251" s="999"/>
      <c r="U251" s="998"/>
      <c r="V251" s="999"/>
      <c r="W251" s="659"/>
      <c r="X251" s="1003"/>
      <c r="Y251" s="1003"/>
      <c r="Z251" s="1003"/>
      <c r="AA251" s="1003"/>
      <c r="AB251" s="1003"/>
      <c r="AC251" s="1003"/>
      <c r="AD251" s="1003"/>
      <c r="AE251" s="1003"/>
      <c r="AF251" s="1003"/>
      <c r="AG251" s="1003"/>
      <c r="AH251" s="1003"/>
    </row>
    <row r="252" spans="1:99" s="591" customFormat="1" ht="15" customHeight="1">
      <c r="A252" s="590"/>
      <c r="B252" s="590"/>
      <c r="C252" s="590"/>
      <c r="D252" s="590"/>
      <c r="E252" s="590"/>
      <c r="F252" s="590"/>
      <c r="G252" s="589"/>
      <c r="H252" s="590"/>
      <c r="I252" s="404"/>
      <c r="J252" s="676"/>
      <c r="K252" s="404"/>
      <c r="L252" s="592"/>
      <c r="M252" s="670"/>
      <c r="N252" s="769"/>
      <c r="O252" s="769"/>
      <c r="P252" s="769"/>
      <c r="Q252" s="769"/>
      <c r="R252" s="769"/>
      <c r="S252" s="769"/>
      <c r="T252" s="769"/>
      <c r="U252" s="674"/>
      <c r="V252" s="769"/>
      <c r="W252" s="769"/>
      <c r="X252" s="769"/>
      <c r="Y252" s="769"/>
      <c r="Z252" s="769"/>
      <c r="AA252" s="769"/>
      <c r="AB252" s="674"/>
      <c r="AC252" s="769"/>
      <c r="AD252" s="674"/>
      <c r="AE252" s="590"/>
      <c r="AF252" s="590"/>
      <c r="AG252" s="590"/>
      <c r="AH252" s="590"/>
    </row>
    <row r="253" spans="1:99" s="35" customFormat="1" ht="11.25">
      <c r="A253" s="35" t="s">
        <v>276</v>
      </c>
    </row>
    <row r="254" spans="1:99" ht="11.25"/>
    <row r="255" spans="1:99" s="13" customFormat="1" ht="15" customHeight="1">
      <c r="C255" s="166"/>
      <c r="D255" s="123"/>
      <c r="E255" s="1061"/>
    </row>
    <row r="257" spans="1:24" s="35" customFormat="1" ht="17.100000000000001" customHeight="1">
      <c r="A257" s="35" t="s">
        <v>275</v>
      </c>
    </row>
    <row r="259" spans="1:24" s="36" customFormat="1" ht="17.100000000000001" customHeight="1">
      <c r="A259" s="98"/>
      <c r="B259" s="98"/>
      <c r="C259" s="86"/>
      <c r="D259" s="150"/>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0"/>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0"/>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4" t="s">
        <v>49</v>
      </c>
      <c r="B291" s="135" t="s">
        <v>252</v>
      </c>
      <c r="C291" s="136"/>
      <c r="D291" s="138"/>
      <c r="E291" s="441"/>
      <c r="F291" s="1074"/>
      <c r="G291" s="1074"/>
      <c r="H291" s="1074"/>
      <c r="I291" s="1079"/>
      <c r="J291" s="312"/>
      <c r="K291" s="313"/>
      <c r="M291" s="447" t="str">
        <f>IF(ISERROR(INDEX(kind_of_nameforms,MATCH(E291,kind_of_forms,0),1)),"",INDEX(kind_of_nameforms,MATCH(E291,kind_of_forms,0),1))</f>
        <v/>
      </c>
    </row>
    <row r="294" spans="1:83" s="259"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58"/>
      <c r="V294" s="35"/>
      <c r="W294" s="35"/>
    </row>
    <row r="295" spans="1:83" s="259" customFormat="1" ht="15">
      <c r="D295" s="355"/>
      <c r="E295" s="355"/>
      <c r="F295" s="355"/>
      <c r="G295" s="355"/>
      <c r="H295" s="355"/>
      <c r="I295" s="355"/>
      <c r="J295" s="355"/>
      <c r="K295" s="355"/>
      <c r="L295" s="355"/>
      <c r="U295" s="260"/>
    </row>
    <row r="296" spans="1:83" s="263" customFormat="1" ht="15" customHeight="1">
      <c r="A296" s="89"/>
      <c r="B296" s="185" t="s">
        <v>404</v>
      </c>
      <c r="C296" s="1313"/>
      <c r="D296" s="1169">
        <v>1</v>
      </c>
      <c r="E296" s="1219"/>
      <c r="F296" s="349"/>
      <c r="G296" s="187">
        <v>0</v>
      </c>
      <c r="H296" s="354"/>
      <c r="I296" s="248"/>
      <c r="J296" s="391" t="s">
        <v>518</v>
      </c>
      <c r="K296" s="154"/>
      <c r="L296" s="264"/>
      <c r="M296" s="210">
        <f>mergeValue(H296)</f>
        <v>0</v>
      </c>
      <c r="N296" s="200"/>
      <c r="O296" s="200"/>
      <c r="P296" s="210" t="str">
        <f>IF(ISERROR(MATCH(Q296,MODesc,0)),"n","y")</f>
        <v>n</v>
      </c>
      <c r="Q296" s="200"/>
      <c r="R296" s="210" t="str">
        <f>K296&amp;"("&amp;L296&amp;")"</f>
        <v>()</v>
      </c>
      <c r="S296" s="185"/>
      <c r="T296" s="185"/>
      <c r="U296" s="246"/>
      <c r="V296" s="185"/>
      <c r="W296" s="185"/>
      <c r="X296" s="185"/>
      <c r="Y296" s="262"/>
      <c r="Z296" s="262"/>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225"/>
      <c r="AZ296" s="225"/>
      <c r="BA296" s="225"/>
      <c r="BB296" s="225"/>
      <c r="BC296" s="225"/>
      <c r="BD296" s="225"/>
      <c r="BE296" s="225"/>
      <c r="BF296" s="225"/>
      <c r="BG296" s="225"/>
      <c r="BH296" s="225"/>
      <c r="BI296" s="225"/>
      <c r="BJ296" s="225"/>
      <c r="BK296" s="225"/>
      <c r="BL296" s="225"/>
      <c r="BM296" s="225"/>
      <c r="BN296" s="225"/>
      <c r="BO296" s="225"/>
      <c r="BP296" s="225"/>
      <c r="BQ296" s="225"/>
      <c r="BR296" s="225"/>
      <c r="BS296" s="225"/>
      <c r="BT296" s="225"/>
      <c r="BU296" s="225"/>
      <c r="BV296" s="262"/>
      <c r="BW296" s="262"/>
      <c r="BX296" s="262"/>
      <c r="BY296" s="262"/>
      <c r="BZ296" s="262"/>
      <c r="CA296" s="262"/>
      <c r="CB296" s="262"/>
      <c r="CC296" s="262"/>
      <c r="CD296" s="262"/>
      <c r="CE296" s="262"/>
    </row>
    <row r="297" spans="1:83" s="263" customFormat="1" ht="15" customHeight="1">
      <c r="A297" s="89"/>
      <c r="B297" s="89"/>
      <c r="C297" s="1313"/>
      <c r="D297" s="1169"/>
      <c r="E297" s="1219"/>
      <c r="F297" s="248"/>
      <c r="G297" s="249"/>
      <c r="H297" s="154" t="s">
        <v>402</v>
      </c>
      <c r="I297" s="249"/>
      <c r="J297" s="249"/>
      <c r="K297" s="265"/>
      <c r="L297" s="264"/>
      <c r="M297" s="200"/>
      <c r="N297" s="200"/>
      <c r="O297" s="200"/>
      <c r="P297" s="200"/>
      <c r="Q297" s="210"/>
      <c r="R297" s="200"/>
      <c r="S297" s="185"/>
      <c r="T297" s="185"/>
      <c r="U297" s="246"/>
      <c r="V297" s="185"/>
      <c r="W297" s="185"/>
      <c r="X297" s="185"/>
      <c r="Y297" s="262"/>
      <c r="Z297" s="262"/>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225"/>
      <c r="BU297" s="225"/>
      <c r="BV297" s="262"/>
      <c r="BW297" s="262"/>
      <c r="BX297" s="262"/>
      <c r="BY297" s="262"/>
      <c r="BZ297" s="262"/>
      <c r="CA297" s="262"/>
      <c r="CB297" s="262"/>
      <c r="CC297" s="262"/>
      <c r="CD297" s="262"/>
      <c r="CE297" s="262"/>
    </row>
    <row r="298" spans="1:83" s="259" customFormat="1" ht="15">
      <c r="Q298" s="266"/>
      <c r="U298" s="260"/>
    </row>
    <row r="299" spans="1:83" s="259" customFormat="1" ht="15">
      <c r="A299" s="35" t="s">
        <v>405</v>
      </c>
      <c r="B299" s="35"/>
      <c r="C299" s="35"/>
      <c r="D299" s="35"/>
      <c r="E299" s="35"/>
      <c r="F299" s="35"/>
      <c r="G299" s="35"/>
      <c r="H299" s="35"/>
      <c r="I299" s="35"/>
      <c r="J299" s="35"/>
      <c r="K299" s="35"/>
      <c r="L299" s="35"/>
      <c r="M299" s="35"/>
      <c r="N299" s="35"/>
      <c r="O299" s="35"/>
      <c r="P299" s="35"/>
      <c r="Q299" s="267"/>
      <c r="R299" s="35"/>
      <c r="S299" s="35"/>
      <c r="T299" s="35"/>
      <c r="U299" s="258"/>
      <c r="V299" s="35"/>
      <c r="W299" s="35"/>
    </row>
    <row r="300" spans="1:83" s="259" customFormat="1" ht="15">
      <c r="F300" s="355"/>
      <c r="G300" s="355"/>
      <c r="H300" s="355"/>
      <c r="I300" s="355"/>
      <c r="J300" s="355"/>
      <c r="K300" s="355"/>
      <c r="L300" s="355"/>
      <c r="Q300" s="266"/>
      <c r="U300" s="260"/>
    </row>
    <row r="301" spans="1:83" s="263" customFormat="1" ht="15" customHeight="1">
      <c r="A301" s="89"/>
      <c r="B301" s="185" t="s">
        <v>404</v>
      </c>
      <c r="C301" s="1314"/>
      <c r="D301" s="247"/>
      <c r="E301" s="449"/>
      <c r="F301" s="1315"/>
      <c r="G301" s="1169">
        <v>0</v>
      </c>
      <c r="H301" s="1312"/>
      <c r="I301" s="248"/>
      <c r="J301" s="391" t="s">
        <v>518</v>
      </c>
      <c r="K301" s="154"/>
      <c r="L301" s="264"/>
      <c r="M301" s="210">
        <f>mergeValue(H301)</f>
        <v>0</v>
      </c>
      <c r="N301" s="200"/>
      <c r="O301" s="200"/>
      <c r="P301" s="200"/>
      <c r="Q301" s="200"/>
      <c r="R301" s="210" t="str">
        <f>K301&amp;"("&amp;L301&amp;")"</f>
        <v>()</v>
      </c>
      <c r="S301" s="185"/>
      <c r="T301" s="185"/>
      <c r="U301" s="246"/>
      <c r="V301" s="185"/>
      <c r="W301" s="185"/>
      <c r="X301" s="185"/>
      <c r="Y301" s="262"/>
      <c r="Z301" s="262"/>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25"/>
      <c r="BK301" s="225"/>
      <c r="BL301" s="225"/>
      <c r="BM301" s="225"/>
      <c r="BN301" s="225"/>
      <c r="BO301" s="225"/>
      <c r="BP301" s="225"/>
      <c r="BQ301" s="225"/>
      <c r="BR301" s="225"/>
      <c r="BS301" s="225"/>
      <c r="BT301" s="225"/>
      <c r="BU301" s="225"/>
      <c r="BV301" s="262"/>
      <c r="BW301" s="262"/>
      <c r="BX301" s="262"/>
      <c r="BY301" s="262"/>
      <c r="BZ301" s="262"/>
      <c r="CA301" s="262"/>
      <c r="CB301" s="262"/>
      <c r="CC301" s="262"/>
      <c r="CD301" s="262"/>
      <c r="CE301" s="262"/>
    </row>
    <row r="302" spans="1:83" s="263" customFormat="1" ht="15" customHeight="1">
      <c r="A302" s="89"/>
      <c r="B302" s="89"/>
      <c r="C302" s="1314"/>
      <c r="D302" s="247"/>
      <c r="E302" s="449"/>
      <c r="F302" s="1315"/>
      <c r="G302" s="1169"/>
      <c r="H302" s="1312"/>
      <c r="I302" s="249"/>
      <c r="J302" s="249"/>
      <c r="K302" s="154" t="s">
        <v>4</v>
      </c>
      <c r="L302" s="264"/>
      <c r="M302" s="200"/>
      <c r="N302" s="200"/>
      <c r="O302" s="200"/>
      <c r="P302" s="200"/>
      <c r="Q302" s="210"/>
      <c r="R302" s="200"/>
      <c r="S302" s="185"/>
      <c r="T302" s="185"/>
      <c r="U302" s="246"/>
      <c r="V302" s="185"/>
      <c r="W302" s="185"/>
      <c r="X302" s="185"/>
      <c r="Y302" s="262"/>
      <c r="Z302" s="262"/>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225"/>
      <c r="AZ302" s="225"/>
      <c r="BA302" s="225"/>
      <c r="BB302" s="225"/>
      <c r="BC302" s="225"/>
      <c r="BD302" s="225"/>
      <c r="BE302" s="225"/>
      <c r="BF302" s="225"/>
      <c r="BG302" s="225"/>
      <c r="BH302" s="225"/>
      <c r="BI302" s="225"/>
      <c r="BJ302" s="225"/>
      <c r="BK302" s="225"/>
      <c r="BL302" s="225"/>
      <c r="BM302" s="225"/>
      <c r="BN302" s="225"/>
      <c r="BO302" s="225"/>
      <c r="BP302" s="225"/>
      <c r="BQ302" s="225"/>
      <c r="BR302" s="225"/>
      <c r="BS302" s="225"/>
      <c r="BT302" s="225"/>
      <c r="BU302" s="225"/>
      <c r="BV302" s="262"/>
      <c r="BW302" s="262"/>
      <c r="BX302" s="262"/>
      <c r="BY302" s="262"/>
      <c r="BZ302" s="262"/>
      <c r="CA302" s="262"/>
      <c r="CB302" s="262"/>
      <c r="CC302" s="262"/>
      <c r="CD302" s="262"/>
      <c r="CE302" s="262"/>
    </row>
    <row r="303" spans="1:83" s="259" customFormat="1" ht="15">
      <c r="Q303" s="266"/>
      <c r="U303" s="260"/>
    </row>
    <row r="304" spans="1:83" s="259" customFormat="1" ht="15">
      <c r="A304" s="35" t="s">
        <v>406</v>
      </c>
      <c r="B304" s="35"/>
      <c r="C304" s="35"/>
      <c r="D304" s="35"/>
      <c r="E304" s="35"/>
      <c r="F304" s="35"/>
      <c r="G304" s="35"/>
      <c r="H304" s="35"/>
      <c r="I304" s="35"/>
      <c r="J304" s="35"/>
      <c r="K304" s="35"/>
      <c r="L304" s="35"/>
      <c r="M304" s="35"/>
      <c r="N304" s="35"/>
      <c r="O304" s="35"/>
      <c r="P304" s="35"/>
      <c r="Q304" s="267"/>
      <c r="R304" s="35"/>
      <c r="S304" s="35"/>
      <c r="T304" s="35"/>
      <c r="U304" s="258"/>
      <c r="V304" s="35"/>
      <c r="W304" s="35"/>
    </row>
    <row r="305" spans="1:83" s="259" customFormat="1" ht="15">
      <c r="Q305" s="266"/>
      <c r="U305" s="260"/>
    </row>
    <row r="306" spans="1:83" s="263" customFormat="1" ht="15" customHeight="1">
      <c r="A306" s="89"/>
      <c r="B306" s="185" t="s">
        <v>404</v>
      </c>
      <c r="C306" s="395"/>
      <c r="D306" s="259"/>
      <c r="E306" s="450"/>
      <c r="F306" s="259"/>
      <c r="G306" s="259"/>
      <c r="H306" s="259"/>
      <c r="I306" s="219"/>
      <c r="J306" s="187">
        <v>0</v>
      </c>
      <c r="K306" s="394"/>
      <c r="L306" s="245"/>
      <c r="M306" s="210">
        <f>mergeValue(H306)</f>
        <v>0</v>
      </c>
      <c r="N306" s="200"/>
      <c r="O306" s="200"/>
      <c r="P306" s="200"/>
      <c r="Q306" s="200"/>
      <c r="R306" s="210" t="str">
        <f>K306&amp;" ("&amp;L306&amp;")"</f>
        <v xml:space="preserve"> ()</v>
      </c>
      <c r="S306" s="185"/>
      <c r="T306" s="185"/>
      <c r="U306" s="246"/>
      <c r="V306" s="185"/>
      <c r="W306" s="185"/>
      <c r="X306" s="185"/>
      <c r="Y306" s="262"/>
      <c r="Z306" s="262"/>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225"/>
      <c r="AZ306" s="225"/>
      <c r="BA306" s="225"/>
      <c r="BB306" s="225"/>
      <c r="BC306" s="225"/>
      <c r="BD306" s="225"/>
      <c r="BE306" s="225"/>
      <c r="BF306" s="225"/>
      <c r="BG306" s="225"/>
      <c r="BH306" s="225"/>
      <c r="BI306" s="225"/>
      <c r="BJ306" s="225"/>
      <c r="BK306" s="225"/>
      <c r="BL306" s="225"/>
      <c r="BM306" s="225"/>
      <c r="BN306" s="225"/>
      <c r="BO306" s="225"/>
      <c r="BP306" s="225"/>
      <c r="BQ306" s="225"/>
      <c r="BR306" s="225"/>
      <c r="BS306" s="225"/>
      <c r="BT306" s="225"/>
      <c r="BU306" s="225"/>
      <c r="BV306" s="262"/>
      <c r="BW306" s="262"/>
      <c r="BX306" s="262"/>
      <c r="BY306" s="262"/>
      <c r="BZ306" s="262"/>
      <c r="CA306" s="262"/>
      <c r="CB306" s="262"/>
      <c r="CC306" s="262"/>
      <c r="CD306" s="262"/>
      <c r="CE306" s="262"/>
    </row>
    <row r="308" spans="1:83" ht="11.25"/>
    <row r="309" spans="1:83" s="35" customFormat="1" ht="11.25">
      <c r="A309" s="35" t="s">
        <v>452</v>
      </c>
    </row>
    <row r="310" spans="1:83" ht="11.25"/>
    <row r="311" spans="1:83" s="36" customFormat="1" ht="20.100000000000001" customHeight="1">
      <c r="A311" s="97"/>
      <c r="B311" s="185"/>
      <c r="C311" s="86"/>
      <c r="D311" s="186"/>
      <c r="E311" s="290"/>
      <c r="F311" s="286"/>
      <c r="G311" s="291"/>
      <c r="I311" s="210"/>
      <c r="J311" s="210"/>
    </row>
    <row r="312" spans="1:83" ht="11.25"/>
    <row r="313" spans="1:83" ht="11.25"/>
    <row r="314" spans="1:83" s="35" customFormat="1" ht="11.25">
      <c r="A314" s="35" t="s">
        <v>467</v>
      </c>
    </row>
    <row r="315" spans="1:83" ht="11.25"/>
    <row r="316" spans="1:83" s="36" customFormat="1" ht="20.100000000000001" customHeight="1">
      <c r="A316" s="283"/>
      <c r="B316" s="185"/>
      <c r="C316" s="86"/>
      <c r="D316" s="186"/>
      <c r="E316" s="294"/>
      <c r="F316" s="293" t="s">
        <v>457</v>
      </c>
      <c r="G316" s="293" t="s">
        <v>457</v>
      </c>
      <c r="H316" s="312"/>
      <c r="I316" s="210"/>
      <c r="K316" s="210"/>
      <c r="L316" s="210"/>
    </row>
    <row r="317" spans="1:83" ht="11.25"/>
    <row r="318" spans="1:83" ht="11.25"/>
    <row r="319" spans="1:83" s="35" customFormat="1" ht="11.25">
      <c r="A319" s="35" t="s">
        <v>468</v>
      </c>
    </row>
    <row r="320" spans="1:83" ht="11.25"/>
    <row r="321" spans="1:20" s="36" customFormat="1" ht="20.100000000000001" customHeight="1">
      <c r="A321" s="283"/>
      <c r="B321" s="185"/>
      <c r="C321" s="86"/>
      <c r="D321" s="186"/>
      <c r="E321" s="294"/>
      <c r="F321" s="293" t="s">
        <v>457</v>
      </c>
      <c r="G321" s="410"/>
      <c r="H321" s="293" t="s">
        <v>457</v>
      </c>
      <c r="I321" s="210"/>
      <c r="K321" s="210"/>
      <c r="L321" s="210"/>
    </row>
    <row r="322" spans="1:20" ht="11.25"/>
    <row r="323" spans="1:20" ht="11.25"/>
    <row r="324" spans="1:20" s="35" customFormat="1" ht="11.25">
      <c r="A324" s="35" t="s">
        <v>469</v>
      </c>
    </row>
    <row r="325" spans="1:20" ht="11.25"/>
    <row r="326" spans="1:20" s="36" customFormat="1" ht="20.100000000000001" customHeight="1">
      <c r="A326" s="283"/>
      <c r="B326" s="185"/>
      <c r="C326" s="86"/>
      <c r="D326" s="186"/>
      <c r="E326" s="301">
        <f>E325</f>
        <v>0</v>
      </c>
      <c r="F326" s="293" t="s">
        <v>457</v>
      </c>
      <c r="G326" s="410"/>
      <c r="H326" s="293" t="s">
        <v>457</v>
      </c>
      <c r="I326" s="210"/>
      <c r="K326" s="210"/>
      <c r="L326" s="210"/>
    </row>
    <row r="327" spans="1:20" s="36" customFormat="1" ht="14.25">
      <c r="A327" s="283"/>
      <c r="B327" s="185"/>
      <c r="C327" s="86"/>
      <c r="D327" s="101"/>
      <c r="E327" s="302"/>
      <c r="F327" s="303"/>
      <c r="G327"/>
      <c r="H327" s="303"/>
      <c r="I327" s="210"/>
      <c r="K327" s="210"/>
      <c r="L327" s="210"/>
    </row>
    <row r="329" spans="1:20" s="35" customFormat="1" ht="11.25">
      <c r="A329" s="35" t="s">
        <v>470</v>
      </c>
    </row>
    <row r="330" spans="1:20" ht="11.25"/>
    <row r="331" spans="1:20" s="36" customFormat="1" ht="20.100000000000001" customHeight="1">
      <c r="A331" s="283"/>
      <c r="B331" s="185"/>
      <c r="C331" s="86"/>
      <c r="D331" s="186"/>
      <c r="E331" s="301">
        <f>E330</f>
        <v>0</v>
      </c>
      <c r="F331" s="293" t="s">
        <v>457</v>
      </c>
      <c r="G331" s="304"/>
      <c r="H331" s="293" t="s">
        <v>457</v>
      </c>
      <c r="I331" s="210"/>
      <c r="K331" s="210"/>
      <c r="L331" s="210"/>
    </row>
    <row r="334" spans="1:20" s="35" customFormat="1" ht="17.100000000000001" customHeight="1">
      <c r="A334" s="35" t="s">
        <v>506</v>
      </c>
    </row>
    <row r="336" spans="1:20" s="189" customFormat="1" ht="409.5">
      <c r="A336" s="1215">
        <v>1</v>
      </c>
      <c r="B336" s="212"/>
      <c r="C336" s="212"/>
      <c r="D336" s="212"/>
      <c r="F336" s="332" t="str">
        <f>"2." &amp;mergeValue(A336)</f>
        <v>2.1</v>
      </c>
      <c r="G336" s="413" t="s">
        <v>493</v>
      </c>
      <c r="H336" s="315"/>
      <c r="I336" s="194" t="s">
        <v>589</v>
      </c>
      <c r="J336" s="331"/>
      <c r="K336" s="212"/>
      <c r="L336" s="212"/>
      <c r="M336" s="212"/>
      <c r="N336" s="212"/>
      <c r="O336" s="212"/>
      <c r="P336" s="212"/>
      <c r="Q336" s="212"/>
      <c r="R336" s="212"/>
      <c r="S336" s="212"/>
      <c r="T336" s="212"/>
    </row>
    <row r="337" spans="1:20" s="189" customFormat="1" ht="90">
      <c r="A337" s="1215"/>
      <c r="B337" s="212"/>
      <c r="C337" s="212"/>
      <c r="D337" s="212"/>
      <c r="F337" s="332" t="str">
        <f>"3." &amp;mergeValue(A337)</f>
        <v>3.1</v>
      </c>
      <c r="G337" s="413" t="s">
        <v>494</v>
      </c>
      <c r="H337" s="315"/>
      <c r="I337" s="194" t="s">
        <v>587</v>
      </c>
      <c r="J337" s="331"/>
      <c r="K337" s="212"/>
      <c r="L337" s="212"/>
      <c r="M337" s="212"/>
      <c r="N337" s="212"/>
      <c r="O337" s="212"/>
      <c r="P337" s="212"/>
      <c r="Q337" s="212"/>
      <c r="R337" s="212"/>
      <c r="S337" s="212"/>
      <c r="T337" s="212"/>
    </row>
    <row r="338" spans="1:20" s="189" customFormat="1" ht="45">
      <c r="A338" s="1215"/>
      <c r="B338" s="212"/>
      <c r="C338" s="212"/>
      <c r="D338" s="212"/>
      <c r="F338" s="332" t="str">
        <f>"4."&amp;mergeValue(A338)</f>
        <v>4.1</v>
      </c>
      <c r="G338" s="413" t="s">
        <v>495</v>
      </c>
      <c r="H338" s="316" t="s">
        <v>457</v>
      </c>
      <c r="I338" s="194"/>
      <c r="J338" s="331"/>
      <c r="K338" s="212"/>
      <c r="L338" s="212"/>
      <c r="M338" s="212"/>
      <c r="N338" s="212"/>
      <c r="O338" s="212"/>
      <c r="P338" s="212"/>
      <c r="Q338" s="212"/>
      <c r="R338" s="212"/>
      <c r="S338" s="212"/>
      <c r="T338" s="212"/>
    </row>
    <row r="339" spans="1:20" s="189" customFormat="1" ht="101.25">
      <c r="A339" s="1215"/>
      <c r="B339" s="1215">
        <v>1</v>
      </c>
      <c r="C339" s="339"/>
      <c r="D339" s="339"/>
      <c r="F339" s="332" t="str">
        <f>"4."&amp;mergeValue(A339) &amp;"."&amp;mergeValue(B339)</f>
        <v>4.1.1</v>
      </c>
      <c r="G339" s="322" t="s">
        <v>591</v>
      </c>
      <c r="H339" s="315" t="str">
        <f>IF(region_name="","",region_name)</f>
        <v>г.Санкт-Петербург</v>
      </c>
      <c r="I339" s="194" t="s">
        <v>498</v>
      </c>
      <c r="J339" s="331"/>
      <c r="K339" s="212"/>
      <c r="L339" s="212"/>
      <c r="M339" s="212"/>
      <c r="N339" s="212"/>
      <c r="O339" s="212"/>
      <c r="P339" s="212"/>
      <c r="Q339" s="212"/>
      <c r="R339" s="212"/>
      <c r="S339" s="212"/>
      <c r="T339" s="212"/>
    </row>
    <row r="340" spans="1:20" s="189" customFormat="1" ht="191.25">
      <c r="A340" s="1215"/>
      <c r="B340" s="1215"/>
      <c r="C340" s="1215">
        <v>1</v>
      </c>
      <c r="D340" s="339"/>
      <c r="F340" s="332" t="str">
        <f>"4."&amp;mergeValue(A340) &amp;"."&amp;mergeValue(B340)&amp;"."&amp;mergeValue(C340)</f>
        <v>4.1.1.1</v>
      </c>
      <c r="G340" s="338" t="s">
        <v>496</v>
      </c>
      <c r="H340" s="315"/>
      <c r="I340" s="194" t="s">
        <v>499</v>
      </c>
      <c r="J340" s="331"/>
      <c r="K340" s="212"/>
      <c r="L340" s="212"/>
      <c r="M340" s="212"/>
      <c r="N340" s="212"/>
      <c r="O340" s="212"/>
      <c r="P340" s="212"/>
      <c r="Q340" s="212"/>
      <c r="R340" s="212"/>
      <c r="S340" s="212"/>
      <c r="T340" s="212"/>
    </row>
    <row r="341" spans="1:20" s="189" customFormat="1" ht="33.75" customHeight="1">
      <c r="A341" s="1215"/>
      <c r="B341" s="1215"/>
      <c r="C341" s="1215"/>
      <c r="D341" s="339">
        <v>1</v>
      </c>
      <c r="F341" s="332" t="str">
        <f>"4."&amp;mergeValue(A341) &amp;"."&amp;mergeValue(B341)&amp;"."&amp;mergeValue(C341)&amp;"."&amp;mergeValue(D341)</f>
        <v>4.1.1.1.1</v>
      </c>
      <c r="G341" s="416" t="s">
        <v>497</v>
      </c>
      <c r="H341" s="315"/>
      <c r="I341" s="1216" t="s">
        <v>590</v>
      </c>
      <c r="J341" s="331"/>
      <c r="K341" s="212"/>
      <c r="L341" s="212"/>
      <c r="M341" s="212"/>
      <c r="N341" s="212"/>
      <c r="O341" s="212"/>
      <c r="P341" s="212"/>
      <c r="Q341" s="212"/>
      <c r="R341" s="212"/>
      <c r="S341" s="212"/>
      <c r="T341" s="212"/>
    </row>
    <row r="342" spans="1:20" s="189" customFormat="1" ht="18.75">
      <c r="A342" s="1215"/>
      <c r="B342" s="1215"/>
      <c r="C342" s="1215"/>
      <c r="D342" s="339"/>
      <c r="F342" s="417"/>
      <c r="G342" s="418" t="s">
        <v>4</v>
      </c>
      <c r="H342" s="419"/>
      <c r="I342" s="1216"/>
      <c r="J342" s="331"/>
      <c r="K342" s="212"/>
      <c r="L342" s="212"/>
      <c r="M342" s="212"/>
      <c r="N342" s="212"/>
      <c r="O342" s="212"/>
      <c r="P342" s="212"/>
      <c r="Q342" s="212"/>
      <c r="R342" s="212"/>
      <c r="S342" s="212"/>
      <c r="T342" s="212"/>
    </row>
    <row r="343" spans="1:20" s="189" customFormat="1" ht="18.75">
      <c r="A343" s="1215"/>
      <c r="B343" s="1215"/>
      <c r="C343" s="339"/>
      <c r="D343" s="339"/>
      <c r="F343" s="335"/>
      <c r="G343" s="149" t="s">
        <v>402</v>
      </c>
      <c r="H343" s="336"/>
      <c r="I343" s="337"/>
      <c r="J343" s="331"/>
      <c r="K343" s="212"/>
      <c r="L343" s="212"/>
      <c r="M343" s="212"/>
      <c r="N343" s="212"/>
      <c r="O343" s="212"/>
      <c r="P343" s="212"/>
      <c r="Q343" s="212"/>
      <c r="R343" s="212"/>
      <c r="S343" s="212"/>
      <c r="T343" s="212"/>
    </row>
    <row r="344" spans="1:20" s="189" customFormat="1" ht="18.75">
      <c r="A344" s="1215"/>
      <c r="B344" s="212"/>
      <c r="C344" s="212"/>
      <c r="D344" s="212"/>
      <c r="F344" s="335"/>
      <c r="G344" s="154" t="s">
        <v>505</v>
      </c>
      <c r="H344" s="336"/>
      <c r="I344" s="337"/>
      <c r="J344" s="331"/>
      <c r="K344" s="212"/>
      <c r="L344" s="212"/>
      <c r="M344" s="212"/>
      <c r="N344" s="212"/>
      <c r="O344" s="212"/>
      <c r="P344" s="212"/>
      <c r="Q344" s="212"/>
      <c r="R344" s="212"/>
      <c r="S344" s="212"/>
      <c r="T344" s="212"/>
    </row>
    <row r="345" spans="1:20" s="189" customFormat="1" ht="18.75">
      <c r="A345" s="212"/>
      <c r="B345" s="212"/>
      <c r="C345" s="212"/>
      <c r="D345" s="212"/>
      <c r="F345" s="335"/>
      <c r="G345" s="164" t="s">
        <v>504</v>
      </c>
      <c r="H345" s="336"/>
      <c r="I345" s="337"/>
      <c r="J345" s="331"/>
      <c r="K345" s="212"/>
      <c r="L345" s="212"/>
      <c r="M345" s="212"/>
      <c r="N345" s="212"/>
      <c r="O345" s="212"/>
      <c r="P345" s="212"/>
      <c r="Q345" s="212"/>
      <c r="R345" s="212"/>
      <c r="S345" s="212"/>
      <c r="T345" s="212"/>
    </row>
  </sheetData>
  <sheetProtection formatColumns="0" formatRows="0"/>
  <dataConsolidate link="1"/>
  <mergeCells count="429">
    <mergeCell ref="EA109:EA110"/>
    <mergeCell ref="EB109:EB110"/>
    <mergeCell ref="EC109:EC110"/>
    <mergeCell ref="ED109:ED110"/>
    <mergeCell ref="O103:EE103"/>
    <mergeCell ref="O104:EE104"/>
    <mergeCell ref="O105:EE105"/>
    <mergeCell ref="O106:EE106"/>
    <mergeCell ref="O107:EE107"/>
    <mergeCell ref="O108:EE108"/>
    <mergeCell ref="DO109:DO110"/>
    <mergeCell ref="DP109:DP110"/>
    <mergeCell ref="DQ109:DQ110"/>
    <mergeCell ref="DR109:DR110"/>
    <mergeCell ref="DC109:DC110"/>
    <mergeCell ref="DD109:DD110"/>
    <mergeCell ref="DE109:DE110"/>
    <mergeCell ref="DF109:DF110"/>
    <mergeCell ref="CQ109:CQ110"/>
    <mergeCell ref="CR109:CR110"/>
    <mergeCell ref="CS109:CS110"/>
    <mergeCell ref="CT109:CT110"/>
    <mergeCell ref="CE109:CE110"/>
    <mergeCell ref="CF109:CF110"/>
    <mergeCell ref="CG109:CG110"/>
    <mergeCell ref="CH109:CH110"/>
    <mergeCell ref="BS109:BS110"/>
    <mergeCell ref="BT109:BT110"/>
    <mergeCell ref="BU109:BU110"/>
    <mergeCell ref="BV109:BV110"/>
    <mergeCell ref="BG109:BG110"/>
    <mergeCell ref="BH109:BH110"/>
    <mergeCell ref="BI109:BI110"/>
    <mergeCell ref="BJ109:BJ110"/>
    <mergeCell ref="AU109:AU110"/>
    <mergeCell ref="AV109:AV110"/>
    <mergeCell ref="AW109:AW110"/>
    <mergeCell ref="AX109:AX110"/>
    <mergeCell ref="AI109:AI110"/>
    <mergeCell ref="AJ109:AJ110"/>
    <mergeCell ref="AK109:AK110"/>
    <mergeCell ref="AL109:AL110"/>
    <mergeCell ref="CC91:CC92"/>
    <mergeCell ref="BD91:BD92"/>
    <mergeCell ref="AT91:AT92"/>
    <mergeCell ref="AU91:AU92"/>
    <mergeCell ref="AV91:AV92"/>
    <mergeCell ref="AW91:AW92"/>
    <mergeCell ref="AM91:AM92"/>
    <mergeCell ref="AN91:AN92"/>
    <mergeCell ref="AO91:AO92"/>
    <mergeCell ref="AP91:AP92"/>
    <mergeCell ref="CD91:CD92"/>
    <mergeCell ref="CE91:CE92"/>
    <mergeCell ref="CF91:CF92"/>
    <mergeCell ref="O85:CG85"/>
    <mergeCell ref="O86:CG86"/>
    <mergeCell ref="O87:CG87"/>
    <mergeCell ref="O88:CG88"/>
    <mergeCell ref="O89:CG89"/>
    <mergeCell ref="O90:CG90"/>
    <mergeCell ref="BV91:BV92"/>
    <mergeCell ref="BW91:BW92"/>
    <mergeCell ref="BX91:BX92"/>
    <mergeCell ref="BY91:BY92"/>
    <mergeCell ref="BO91:BO92"/>
    <mergeCell ref="BP91:BP92"/>
    <mergeCell ref="BQ91:BQ92"/>
    <mergeCell ref="BR91:BR92"/>
    <mergeCell ref="BH91:BH92"/>
    <mergeCell ref="BI91:BI92"/>
    <mergeCell ref="BJ91:BJ92"/>
    <mergeCell ref="BK91:BK92"/>
    <mergeCell ref="BA91:BA92"/>
    <mergeCell ref="BB91:BB92"/>
    <mergeCell ref="BC91:BC92"/>
    <mergeCell ref="BY243:BY244"/>
    <mergeCell ref="BO243:BO244"/>
    <mergeCell ref="BP243:BP244"/>
    <mergeCell ref="BQ243:BQ244"/>
    <mergeCell ref="BR243:BR244"/>
    <mergeCell ref="BH243:BH244"/>
    <mergeCell ref="BI243:BI244"/>
    <mergeCell ref="BK243:BK244"/>
    <mergeCell ref="BA243:BA244"/>
    <mergeCell ref="BB243:BB244"/>
    <mergeCell ref="BC243:BC244"/>
    <mergeCell ref="BD243:BD244"/>
    <mergeCell ref="AT243:AT244"/>
    <mergeCell ref="AU243:AU244"/>
    <mergeCell ref="AV243:AV244"/>
    <mergeCell ref="AW243:AW244"/>
    <mergeCell ref="CC55:CC56"/>
    <mergeCell ref="CD55:CD56"/>
    <mergeCell ref="CE55:CE56"/>
    <mergeCell ref="CF55:CF56"/>
    <mergeCell ref="AV55:AV56"/>
    <mergeCell ref="AW55:AW56"/>
    <mergeCell ref="CC243:CC244"/>
    <mergeCell ref="CD243:CD244"/>
    <mergeCell ref="CE243:CE244"/>
    <mergeCell ref="CF243:CF244"/>
    <mergeCell ref="O237:CG237"/>
    <mergeCell ref="O238:CG238"/>
    <mergeCell ref="O239:CG239"/>
    <mergeCell ref="O240:CG240"/>
    <mergeCell ref="O241:CG241"/>
    <mergeCell ref="O242:CG242"/>
    <mergeCell ref="BV243:BV244"/>
    <mergeCell ref="BW243:BW244"/>
    <mergeCell ref="BX243:BX244"/>
    <mergeCell ref="AM55:AM56"/>
    <mergeCell ref="O49:CG49"/>
    <mergeCell ref="O50:CG50"/>
    <mergeCell ref="O51:CG51"/>
    <mergeCell ref="O52:CG52"/>
    <mergeCell ref="O53:CG53"/>
    <mergeCell ref="O54:CG54"/>
    <mergeCell ref="BV55:BV56"/>
    <mergeCell ref="BW55:BW56"/>
    <mergeCell ref="BX55:BX56"/>
    <mergeCell ref="BY55:BY56"/>
    <mergeCell ref="BO55:BO56"/>
    <mergeCell ref="BP55:BP56"/>
    <mergeCell ref="BQ55:BQ56"/>
    <mergeCell ref="BR55:BR56"/>
    <mergeCell ref="BH55:BH56"/>
    <mergeCell ref="BI55:BI56"/>
    <mergeCell ref="BJ55:BJ56"/>
    <mergeCell ref="BK55:BK56"/>
    <mergeCell ref="BA55:BA56"/>
    <mergeCell ref="BB55:BB56"/>
    <mergeCell ref="BC55:BC56"/>
    <mergeCell ref="BD55:BD56"/>
    <mergeCell ref="AT55:AT56"/>
    <mergeCell ref="AU55:AU56"/>
    <mergeCell ref="AN55:AN56"/>
    <mergeCell ref="AO55:AO56"/>
    <mergeCell ref="AP55:AP56"/>
    <mergeCell ref="AG55:AG56"/>
    <mergeCell ref="AH55:AH56"/>
    <mergeCell ref="AI55:AI56"/>
    <mergeCell ref="Y55:Y56"/>
    <mergeCell ref="Z55:Z56"/>
    <mergeCell ref="AA55:AA56"/>
    <mergeCell ref="AB55:AB56"/>
    <mergeCell ref="Y91:Y92"/>
    <mergeCell ref="Z91:Z92"/>
    <mergeCell ref="AA91:AA92"/>
    <mergeCell ref="AB91:AB92"/>
    <mergeCell ref="AF91:AF92"/>
    <mergeCell ref="AG91:AG92"/>
    <mergeCell ref="AH91:AH92"/>
    <mergeCell ref="AI91:AI92"/>
    <mergeCell ref="O181:W181"/>
    <mergeCell ref="T130:T131"/>
    <mergeCell ref="O147:V147"/>
    <mergeCell ref="T148:T149"/>
    <mergeCell ref="R148:R149"/>
    <mergeCell ref="U148:U149"/>
    <mergeCell ref="O145:V145"/>
    <mergeCell ref="O127:V127"/>
    <mergeCell ref="O129:V129"/>
    <mergeCell ref="W148:W150"/>
    <mergeCell ref="U130:U131"/>
    <mergeCell ref="S130:S131"/>
    <mergeCell ref="O124:V124"/>
    <mergeCell ref="O163:V163"/>
    <mergeCell ref="O164:V164"/>
    <mergeCell ref="O165:V165"/>
    <mergeCell ref="J242:J245"/>
    <mergeCell ref="J224:J227"/>
    <mergeCell ref="I223:I228"/>
    <mergeCell ref="CH243:CH245"/>
    <mergeCell ref="R243:R244"/>
    <mergeCell ref="S243:S244"/>
    <mergeCell ref="T243:T244"/>
    <mergeCell ref="U243:U244"/>
    <mergeCell ref="T225:T226"/>
    <mergeCell ref="W225:W227"/>
    <mergeCell ref="U225:U226"/>
    <mergeCell ref="AM243:AM244"/>
    <mergeCell ref="AN243:AN244"/>
    <mergeCell ref="AO243:AO244"/>
    <mergeCell ref="AP243:AP244"/>
    <mergeCell ref="AF243:AF244"/>
    <mergeCell ref="AG243:AG244"/>
    <mergeCell ref="AH243:AH244"/>
    <mergeCell ref="AI243:AI244"/>
    <mergeCell ref="Y243:Y244"/>
    <mergeCell ref="Z243:Z244"/>
    <mergeCell ref="AA243:AA244"/>
    <mergeCell ref="AB243:AB244"/>
    <mergeCell ref="BJ243:BJ244"/>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EF110:EF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CH91:CH93"/>
    <mergeCell ref="Z109:Z110"/>
    <mergeCell ref="CH55:CH57"/>
    <mergeCell ref="W73:W75"/>
    <mergeCell ref="U73:U74"/>
    <mergeCell ref="W130:W132"/>
    <mergeCell ref="Y109:Y110"/>
    <mergeCell ref="AF55:AF5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85:A98"/>
    <mergeCell ref="B86:B97"/>
    <mergeCell ref="C87:C96"/>
    <mergeCell ref="S148:S149"/>
    <mergeCell ref="O160:V160"/>
    <mergeCell ref="O161:V161"/>
    <mergeCell ref="F165:F168"/>
    <mergeCell ref="I164:I169"/>
    <mergeCell ref="J165:J168"/>
    <mergeCell ref="F147:F150"/>
    <mergeCell ref="I146:I151"/>
    <mergeCell ref="J147:J150"/>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A336:A344"/>
    <mergeCell ref="C340:C342"/>
    <mergeCell ref="I341:I342"/>
    <mergeCell ref="H301:H302"/>
    <mergeCell ref="B339:B343"/>
    <mergeCell ref="C296:C297"/>
    <mergeCell ref="C301:C302"/>
    <mergeCell ref="F301:F302"/>
    <mergeCell ref="G301:G302"/>
    <mergeCell ref="D88:D95"/>
    <mergeCell ref="E89:E94"/>
    <mergeCell ref="A49:A62"/>
    <mergeCell ref="B50:B61"/>
    <mergeCell ref="C51:C60"/>
    <mergeCell ref="D52:D59"/>
    <mergeCell ref="A67:A80"/>
    <mergeCell ref="B68:B79"/>
    <mergeCell ref="C69:C78"/>
    <mergeCell ref="D195:D200"/>
    <mergeCell ref="E196:E199"/>
    <mergeCell ref="O31:V31"/>
    <mergeCell ref="O32:V32"/>
    <mergeCell ref="O33:V33"/>
    <mergeCell ref="O34:V34"/>
    <mergeCell ref="O35:V35"/>
    <mergeCell ref="O36:V36"/>
    <mergeCell ref="O67:V67"/>
    <mergeCell ref="O68:V68"/>
    <mergeCell ref="O69:V69"/>
    <mergeCell ref="O70:V70"/>
    <mergeCell ref="O71:V71"/>
    <mergeCell ref="O72:V72"/>
    <mergeCell ref="R130:R131"/>
    <mergeCell ref="R73:R74"/>
    <mergeCell ref="S73:S74"/>
    <mergeCell ref="T73:T74"/>
    <mergeCell ref="D70:D77"/>
    <mergeCell ref="E71:E76"/>
    <mergeCell ref="J109:J111"/>
    <mergeCell ref="F90:F93"/>
    <mergeCell ref="J90:J93"/>
    <mergeCell ref="O162:V16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XAN103:XAN109 I331 E306 WYP85:WYP91 WYP49:WYP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MD49:MD56 VZ49:VZ56 AFV49:AFV56 APR49:APR56 AZN49:AZN56 BJJ49:BJJ56 BTF49:BTF56 CDB49:CDB56 CMX49:CMX56 CWT49:CWT56 DGP49:DGP56 DQL49:DQL56 EAH49:EAH56 EKD49:EKD56 ETZ49:ETZ56 FDV49:FDV56 FNR49:FNR56 FXN49:FXN56 GHJ49:GHJ56 GRF49:GRF56 HBB49:HBB56 HKX49:HKX56 HUT49:HUT56 IEP49:IEP56 IOL49:IOL56 IYH49:IYH56 JID49:JID56 JRZ49:JRZ56 KBV49:KBV56 KLR49:KLR56 KVN49:KVN56 LFJ49:LFJ56 LPF49:LPF56 LZB49:LZB56 MIX49:MIX56 MST49:MST56 NCP49:NCP56 NML49:NML56 NWH49:NWH56 OGD49:OGD56 OPZ49:OPZ56 OZV49:OZV56 PJR49:PJR56 PTN49:PTN56 QDJ49:QDJ56 QNF49:QNF56 QXB49:QXB56 RGX49:RGX56 RQT49:RQT56 SAP49:SAP56 SKL49:SKL56 SUH49:SUH56 TED49:TED56 TNZ49:TNZ56 TXV49:TXV56 UHR49:UHR56 URN49:URN56 VBJ49:VBJ56 VLF49:VLF56 VVB49:VVB56 WEX49:WEX56 WOT49:WOT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MD85:MD91 VZ85:VZ91 AFV85:AFV91 APR85:APR91 AZN85:AZN91 BJJ85:BJJ91 BTF85:BTF91 CDB85:CDB91 CMX85:CMX91 CWT85:CWT91 DGP85:DGP91 DQL85:DQL91 EAH85:EAH91 EKD85:EKD91 ETZ85:ETZ91 FDV85:FDV91 FNR85:FNR91 FXN85:FXN91 GHJ85:GHJ91 GRF85:GRF91 HBB85:HBB91 HKX85:HKX91 HUT85:HUT91 IEP85:IEP91 IOL85:IOL91 IYH85:IYH91 JID85:JID91 JRZ85:JRZ91 KBV85:KBV91 KLR85:KLR91 KVN85:KVN91 LFJ85:LFJ91 LPF85:LPF91 LZB85:LZB91 MIX85:MIX91 MST85:MST91 NCP85:NCP91 NML85:NML91 NWH85:NWH91 OGD85:OGD91 OPZ85:OPZ91 OZV85:OZV91 PJR85:PJR91 PTN85:PTN91 QDJ85:QDJ91 QNF85:QNF91 QXB85:QXB91 RGX85:RGX91 RQT85:RQT91 SAP85:SAP91 SKL85:SKL91 SUH85:SUH91 TED85:TED91 TNZ85:TNZ91 TXV85:TXV91 UHR85:UHR91 URN85:URN91 VBJ85:VBJ91 VLF85:VLF91 VVB85:VVB91 WEX85:WEX91 WOT85:WOT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OB103:OB109 XX103:XX109 AHT103:AHT109 ARP103:ARP109 BBL103:BBL109 BLH103:BLH109 BVD103:BVD109 CEZ103:CEZ109 COV103:COV109 CYR103:CYR109 DIN103:DIN109 DSJ103:DSJ109 ECF103:ECF109 EMB103:EMB109 EVX103:EVX109 FFT103:FFT109 FPP103:FPP109 FZL103:FZL109 GJH103:GJH109 GTD103:GTD109 HCZ103:HCZ109 HMV103:HMV109 HWR103:HWR109 IGN103:IGN109 IQJ103:IQJ109 JAF103:JAF109 JKB103:JKB109 JTX103:JTX109 KDT103:KDT109 KNP103:KNP109 KXL103:KXL109 LHH103:LHH109 LRD103:LRD109 MAZ103:MAZ109 MKV103:MKV109 MUR103:MUR109 NEN103:NEN109 NOJ103:NOJ109 NYF103:NYF109 OIB103:OIB109 ORX103:ORX109 PBT103:PBT109 PLP103:PLP109 PVL103:PVL109 QFH103:QFH109 QPD103:QPD109 QYZ103:QYZ109 RIV103:RIV109 RSR103:RSR109 SCN103:SCN109 SMJ103:SMJ109 SWF103:SWF109 TGB103:TGB109 TPX103:TPX109 TZT103:TZT109 UJP103:UJP109 UTL103:UTL109 VDH103:VDH109 VND103:VND109 VWZ103:VWZ109 WGV103:WGV109 WQR103:WQR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YP237:WYP244 WOT237:WOT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MD237:MD244 VZ237:VZ244 AFV237:AFV244 APR237:APR244 AZN237:AZN244 BJJ237:BJJ244 BTF237:BTF244 CDB237:CDB244 CMX237:CMX244 CWT237:CWT244 DGP237:DGP244 DQL237:DQL244 EAH237:EAH244 EKD237:EKD244 ETZ237:ETZ244 FDV237:FDV244 FNR237:FNR244 FXN237:FXN244 GHJ237:GHJ244 GRF237:GRF244 HBB237:HBB244 HKX237:HKX244 HUT237:HUT244 IEP237:IEP244 IOL237:IOL244 IYH237:IYH244 JID237:JID244 JRZ237:JRZ244 KBV237:KBV244 KLR237:KLR244 KVN237:KVN244 LFJ237:LFJ244 LPF237:LPF244 LZB237:LZB244 MIX237:MIX244 MST237:MST244 NCP237:NCP244 NML237:NML244 NWH237:NWH244 OGD237:OGD244 OPZ237:OPZ244 OZV237:OZV244 PJR237:PJR244 PTN237:PTN244 QDJ237:QDJ244 QNF237:QNF244 QXB237:QXB244 RGX237:RGX244 RQT237:RQT244 SAP237:SAP244 SKL237:SKL244 SUH237:SUH244 TED237:TED244 TNZ237:TNZ244 TXV237:TXV244 UHR237:UHR244 URN237:URN244 VBJ237:VBJ244 VLF237:VLF244 VVB237:VVB244 WEX237:WEX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55 O243 O91 V55 AC55 AJ55 AQ55 AX55 BE55 BL55 BS55 BZ55 V243 AC243 AJ243 AQ243 AX243 BE243 BL243 BS243 BZ243 V91 AC91 AJ91 AQ91 AX91 BE91 BL91 BS91 BZ91 AA119:AB119 AA109:AB109 AM119:AN119 AM109:AN109 AY119:AZ119 AY109:AZ109 BK119:BL119 BK109:BL109 BW119:BX119 BW109:BX109 CI119:CJ119 CI109:CJ109 CU119:CV119 CU109:CV109 DG119:DH119 DG109:DH109 DS119:DT119 DS109:DT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OR55 WMF182 WYN55 WMQ196 WWM196 Q210 WWB182 VNB119 WMG37 WOR91:WOR92 WMG148 WWC37 WMG73 WWC73 WMG130 WYN91:WYN92 WWC130 WMG166 WWC166 G9:G10 K9:K10 O9:O10 JR182 TN182 VNB109 VWX109 WGT109 WQP109 VWX119 XAL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Z55 VV55 AFR55 APN55 AZJ55 BJF55 BTB55 CCX55 CMT55 CWP55 DGL55 DQH55 EAD55 EJZ55 ETV55 FDR55 FNN55 FXJ55 GHF55 GRB55 HAX55 HKT55 HUP55 IEL55 IOH55 IYD55 JHZ55 JRV55 KBR55 KLN55 KVJ55 LFF55 LPB55 LYX55 MIT55 MSP55 NCL55 NMH55 NWD55 OFZ55 OPV55 OZR55 PJN55 PTJ55 QDF55 QNB55 QWX55 RGT55 RQP55 SAL55 SKH55 SUD55 TDZ55 TNV55 TXR55 UHN55 URJ55 VBF55 VLB55 VUX55 WET55 WOP55 WYL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LZ91:LZ92 VV91:VV92 AFR91:AFR92 APN91:APN92 AZJ91:AZJ92 BJF91:BJF92 BTB91:BTB92 CCX91:CCX92 CMT91:CMT92 CWP91:CWP92 DGL91:DGL92 DQH91:DQH92 EAD91:EAD92 EJZ91:EJZ92 ETV91:ETV92 FDR91:FDR92 FNN91:FNN92 FXJ91:FXJ92 GHF91:GHF92 GRB91:GRB92 HAX91:HAX92 HKT91:HKT92 HUP91:HUP92 IEL91:IEL92 IOH91:IOH92 IYD91:IYD92 JHZ91:JHZ92 JRV91:JRV92 KBR91:KBR92 KLN91:KLN92 KVJ91:KVJ92 LFF91:LFF92 LPB91:LPB92 LYX91:LYX92 MIT91:MIT92 MSP91:MSP92 NCL91:NCL92 NMH91:NMH92 NWD91:NWD92 OFZ91:OFZ92 OPV91:OPV92 OZR91:OZR92 PJN91:PJN92 PTJ91:PTJ92 QDF91:QDF92 QNB91:QNB92 QWX91:QWX92 RGT91:RGT92 RQP91:RQP92 SAL91:SAL92 SKH91:SKH92 SUD91:SUD92 TDZ91:TDZ92 TNV91:TNV92 TXR91:TXR92 UHN91:UHN92 URJ91:URJ92 VBF91:VBF92 VLB91:VLB92 VUX91:VUX92 WET91:WET92 WOP91:WOP92 WYL91:WYL92 MB91:MB92 VX91:VX92 AFT91:AFT92 APP91:APP92 AZL91:AZL92 BJH91:BJH92 BTD91:BTD92 CCZ91:CCZ92 CMV91:CMV92 CWR91:CWR92 DGN91:DGN92 DQJ91:DQJ92 EAF91:EAF92 EKB91:EKB92 ETX91:ETX92 FDT91:FDT92 FNP91:FNP92 FXL91:FXL92 GHH91:GHH92 GRD91:GRD92 HAZ91:HAZ92 HKV91:HKV92 HUR91:HUR92 IEN91:IEN92 IOJ91:IOJ92 IYF91:IYF92 JIB91:JIB92 JRX91:JRX92 KBT91:KBT92 KLP91:KLP92 KVL91:KVL92 LFH91:LFH92 LPD91:LPD92 LYZ91:LYZ92 MIV91:MIV92 MSR91:MSR92 NCN91:NCN92 NMJ91:NMJ92 NWF91:NWF92 OGB91:OGB92 OPX91:OPX92 OZT91:OZT92 PJP91:PJP92 PTL91:PTL92 QDH91:QDH92 QND91:QND92 QWZ91:QWZ92 RGV91:RGV92 RQR91:RQR92 SAN91:SAN92 SKJ91:SKJ92 SUF91:SUF92 TEB91:TEB92 TNX91:TNX92 TXT91:TXT92 UHP91:UHP92 URL91:URL92 VBH91:VBH92 VLD91:VLD92 VUZ91:VUZ92 WEV91:WEV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NZ109 XV109 AHR109 ARN109 BBJ109 BLF109 BVB109 CEX109 COT109 CYP109 DIL109 DSH109 ECD109 ELZ109 EVV109 FFR109 FPN109 FZJ109 GJF109 GTB109 HCX109 HMT109 HWP109 IGL109 IQH109 JAD109 JJZ109 JTV109 KDR109 KNN109 KXJ109 LHF109 LRB109 MAX109 MKT109 MUP109 NEL109 NOH109 NYD109 OHZ109 ORV109 PBR109 PLN109 PVJ109 QFF109 QPB109 QYX109 RIT109 RSP109 SCL109 SMH109 SWD109 TFZ109 TPV109 TZR109 UJN109 UTJ109 VDF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GT119 WQP119 XAL119 VDF119 NX119 XT119 AHP119 ARL119 BBH119 BLD119 BUZ119 CEV119 COR119 CYN119 DIJ119 DSF119 ECB119 ELX119 EVT119 FFP119 FPL119 FZH119 GJD119 GSZ119 HCV119 HMR119 HWN119 IGJ119 IQF119 JAB119 JJX119 JTT119 KDP119 KNL119 KXH119 LHD119 LQZ119 MAV119 MKR119 MUN119 NEJ119 NOF119 NYB119 OHX119 ORT119 PBP119 PLL119 PVH119 QFD119 QOZ119 QYV119 RIR119 RSN119 SCJ119 SMF119 SWB119 TFX119 TPT119 TZP119 UJL119 UTH119 VDD119 VMZ119 VWV119 WGR119 WQN119 XAJ119 NZ119 XV119 AHR119 ARN119 BBJ119 BLF119 BVB119 CEX119 COT119 CYP119 DIL119 DSH119 ECD119 ELZ119 EVV119 FFR119 FPN119 FZJ119 GJF119 GTB119 HCX119 HMT119 HWP119 IGL119 IQH119 JAD119 JJZ119 JTV119 KDR119 KNN119 KXJ119 LHF119 LRB119 MAX119 MKT119 MUP119 NEL119 NOH119 NYD119 OHZ119 ORV119 PBR119 PLN119 PVJ119 QFF119 QPB119 QYX119 RIT119 RSP119 SCL119 SMH119 SWD119 TFZ119 TPV119 TZR119 UJN119 UTJ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LZ243 S243 WYN243 WOR243 WEV243 VUZ243 VLD243 VBH243 URL243 UHP243 TXT243 TNX243 TEB243 SUF243 SKJ243 SAN243 RQR243 RGV243 QWZ243 QND243 QDH243 PTL243 PJP243 OZT243 OPX243 OGB243 NWF243 NMJ243 NCN243 MSR243 MIV243 LYZ243 LPD243 LFH243 KVL243 KLP243 KBT243 JRX243 JIB243 IYF243 IOJ243 IEN243 HUR243 HKV243 HAZ243 GRD243 GHH243 FXL243 FNP243 FDT243 ETX243 EKB243 EAF243 DQJ243 DGN243 CWR243 CMV243 CCZ243 BTD243 BJH243 AZL243 APP243 AFT243 VX243 VV243 MB243 WYL243 WOP243 WET243 VUX243 VLB243 VBF243 URJ243 UHN243 TXR243 TNV243 TDZ243 SUD243 SKH243 SAL243 RQP243 RGT243 QWX243 QNB243 QDF243 PTJ243 PJN243 OZR243 OPV243 OFZ243 NWD243 NMH243 NCL243 MSP243 MIT243 LYX243 LPB243 LFF243 KVJ243 KLN243 KBR243 JRV243 JHZ243 IYD243 IOH243 IEL243 HUP243 HKT243 HAX243 GRB243 GHF243 FXJ243 FNN243 FDR243 ETV243 EJZ243 EAD243 DQH243 DGL243 CWP243 CMT243 CCX243 BTB243 BJF243 AZJ243 APN243 AFR243 S9:S10 S15:S16 U166 V182 XAJ109:XAJ110 WQN109:WQN110 WGR109:WGR110 VWV109:VWV110 VMZ109:VMZ110 VDD109:VDD110 UTH109:UTH110 UJL109:UJL110 TZP109:TZP110 TPT109:TPT110 TFX109:TFX110 SWB109:SWB110 SMF109:SMF110 SCJ109:SCJ110 RSN109:RSN110 RIR109:RIR110 QYV109:QYV110 QOZ109:QOZ110 QFD109:QFD110 PVH109:PVH110 PLL109:PLL110 PBP109:PBP110 ORT109:ORT110 OHX109:OHX110 NYB109:NYB110 NOF109:NOF110 NEJ109:NEJ110 MUN109:MUN110 MKR109:MKR110 MAV109:MAV110 LQZ109:LQZ110 LHD109:LHD110 KXH109:KXH110 KNL109:KNL110 KDP109:KDP110 JTT109:JTT110 JJX109:JJX110 JAB109:JAB110 IQF109:IQF110 IGJ109:IGJ110 HWN109:HWN110 HMR109:HMR110 HCV109:HCV110 GSZ109:GSZ110 GJD109:GJD110 FZH109:FZH110 FPL109:FPL110 FFP109:FFP110 EVT109:EVT110 ELX109:ELX110 ECB109:ECB110 DSF109:DSF110 DIJ109:DIJ110 CYN109:CYN110 COR109:COR110 CEV109:CEV110 BUZ109:BUZ110 BLD109:BLD110 BBH109:BBH110 ARL109:ARL110 AHP109:AHP110 XT109:XT110 NX109:NX110 X109:X110 U243 U55 Z55 AB55 AG55 AI55 AN55 AP55 AU55 AW55 BB55 BD55 BI55 BK55 BP55 BR55 BW55 BY55 CD55 CF55 Z243 AB243 AG243 AI243 AN243 AP243 AU243 AW243 BB243 BD243 BI243 BK243 BP243 BR243 BW243 BY243 CD243 CF243 U91:U92 Z91:Z92 AB91:AB92 AG91:AG92 AI91:AI92 AN91:AN92 AP91:AP92 AU91:AU92 AW91:AW92 BB91:BB92 BD91:BD92 BI91:BI92 BK91:BK92 BP91:BP92 BR91:BR92 BW91:BW92 BY91:BY92 CD91:CD92 CF91:CF92 Z109 Z119 AJ119 AJ109:AJ110 AL119 AL109 AV119 AV109:AV110 AX119 AX109 BH119 BH109:BH110 BJ119 BJ109 BT119 BT109:BT110 BV119 BV109 CF119 CF109:CF110 CH119 CH109 CR119 CR109:CR110 CT119 CT109 DD119 DD109:DD110 DF119 DF109 DP119 DP109:DP110 DR119 DR109 EB119 EB109:EB110 ED109 ED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QO119 WMF130:WMF131 WWB130:WWB131 WMF148:WMF149 WWB148:WWB149 WOO91:WOO92 WYK91:WYK92 WMF37 WMF73 WWB37 WWB73 WQO109 XAK109 WOQ55 I291 XAK119 J267:L267 WYM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Y55 VU55 AFQ55 APM55 AZI55 BJE55 BTA55 CCW55 CMS55 CWO55 DGK55 DQG55 EAC55 EJY55 ETU55 FDQ55 FNM55 FXI55 GHE55 GRA55 HAW55 HKS55 HUO55 IEK55 IOG55 IYC55 JHY55 JRU55 KBQ55 KLM55 KVI55 LFE55 LPA55 LYW55 MIS55 MSO55 NCK55 NMG55 NWC55 OFY55 OPU55 OZQ55 PJM55 PTI55 QDE55 QNA55 QWW55 RGS55 RQO55 SAK55 SKG55 SUC55 TDY55 TNU55 TXQ55 UHM55 URI55 VBE55 VLA55 VUW55 WES55 WOO55 WYK55 T55 MA55 VW55 AFS55 APO55 AZK55 BJG55 BTC55 CCY55 CMU55 CWQ55 DGM55 DQI55 EAE55 EKA55 ETW55 FDS55 FNO55 FXK55 GHG55 GRC55 HAY55 HKU55 HUQ55 IEM55 IOI55 IYE55 JIA55 JRW55 KBS55 KLO55 KVK55 LFG55 LPC55 LYY55 MIU55 MSQ55 NCM55 NMI55 NWE55 OGA55 OPW55 OZS55 PJO55 PTK55 QDG55 QNC55 QWY55 RGU55 RQQ55 SAM55 SKI55 SUE55 TEA55 TNW55 TXS55 UHO55 URK55 VBG55 VLC55 VUY55 WEU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MA91:MA92 VW91:VW92 AFS91:AFS92 APO91:APO92 AZK91:AZK92 BJG91:BJG92 BTC91:BTC92 CCY91:CCY92 CMU91:CMU92 CWQ91:CWQ92 DGM91:DGM92 DQI91:DQI92 EAE91:EAE92 EKA91:EKA92 ETW91:ETW92 FDS91:FDS92 FNO91:FNO92 FXK91:FXK92 GHG91:GHG92 GRC91:GRC92 HAY91:HAY92 HKU91:HKU92 HUQ91:HUQ92 IEM91:IEM92 IOI91:IOI92 IYE91:IYE92 JIA91:JIA92 JRW91:JRW92 KBS91:KBS92 KLO91:KLO92 KVK91:KVK92 LFG91:LFG92 LPC91:LPC92 LYY91:LYY92 MIU91:MIU92 MSQ91:MSQ92 NCM91:NCM92 NMI91:NMI92 NWE91:NWE92 OGA91:OGA92 OPW91:OPW92 OZS91:OZS92 PJO91:PJO92 PTK91:PTK92 QDG91:QDG92 QNC91:QNC92 QWY91:QWY92 RGU91:RGU92 RQQ91:RQQ92 SAM91:SAM92 SKI91:SKI92 SUE91:SUE92 TEA91:TEA92 TNW91:TNW92 TXS91:TXS92 UHO91:UHO92 URK91:URK92 VBG91:VBG92 VLC91:VLC92 VUY91:VUY92 WEU91:WEU92 WOQ91:WOQ92 WYM91:WYM92 R91:R92 LY91:LY92 VU91:VU92 AFQ91:AFQ92 APM91:APM92 AZI91:AZI92 BJE91:BJE92 BTA91:BTA92 CCW91:CCW92 CMS91:CMS92 CWO91:CWO92 DGK91:DGK92 DQG91:DQG92 EAC91:EAC92 EJY91:EJY92 ETU91:ETU92 FDQ91:FDQ92 FNM91:FNM92 FXI91:FXI92 GHE91:GHE92 GRA91:GRA92 HAW91:HAW92 HKS91:HKS92 HUO91:HUO92 IEK91:IEK92 IOG91:IOG92 IYC91:IYC92 JHY91:JHY92 JRU91:JRU92 KBQ91:KBQ92 KLM91:KLM92 KVI91:KVI92 LFE91:LFE92 LPA91:LPA92 LYW91:LYW92 MIS91:MIS92 MSO91:MSO92 NCK91:NCK92 NMG91:NMG92 NWC91:NWC92 OFY91:OFY92 OPU91:OPU92 OZQ91:OZQ92 PJM91:PJM92 PTI91:PTI92 QDE91:QDE92 QNA91:QNA92 QWW91:QWW92 RGS91:RGS92 RQO91:RQO92 SAK91:SAK92 SKG91:SKG92 SUC91:SUC92 TDY91:TDY92 TNU91:TNU92 TXQ91:TXQ92 UHM91:UHM92 URI91:URI92 VBE91:VBE92 VLA91:VLA92 VUW91:VUW92 WES91:WES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NW109 XS109 AHO109 ARK109 BBG109 BLC109 BUY109 CEU109 COQ109 CYM109 DII109 DSE109 ECA109 ELW109 EVS109 FFO109 FPK109 FZG109 GJC109 GSY109 HCU109 HMQ109 HWM109 IGI109 IQE109 JAA109 JJW109 JTS109 KDO109 KNK109 KXG109 LHC109 LQY109 MAU109 MKQ109 MUM109 NEI109 NOE109 NYA109 OHW109 ORS109 PBO109 PLK109 PVG109 QFC109 QOY109 QYU109 RIQ109 RSM109 SCI109 SME109 SWA109 TFW109 TPS109 TZO109 UJK109 UTG109 VDC109 VMY109 VWU109 WGQ109 WQM109 XAI109 Y109 NY109 XU109 AHQ109 ARM109 BBI109 BLE109 BVA109 CEW109 COS109 CYO109 DIK109 DSG109 ECC109 ELY109 EVU109 FFQ109 FPM109 FZI109 GJE109 GTA109 HCW109 HMS109 HWO109 IGK109 IQG109 JAC109 JJY109 JTU109 KDQ109 KNM109 KXI109 LHE109 LRA109 MAW109 MKS109 MUO109 NEK109 NOG109 NYC109 OHY109 ORU109 PBQ109 PLM109 PVI109 QFE109 QPA109 QYW109 RIS109 RSO109 SCK109 SMG109 SWC109 TFY109 TPU109 TZQ109 UJM109 UTI109 VDE109 VNA109 VWW109 WGS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NW119 XS119 AHO119 ARK119 BBG119 BLC119 BUY119 CEU119 COQ119 CYM119 DII119 DSE119 ECA119 ELW119 EVS119 FFO119 FPK119 FZG119 GJC119 GSY119 HCU119 HMQ119 HWM119 IGI119 IQE119 JAA119 JJW119 JTS119 KDO119 KNK119 KXG119 LHC119 LQY119 MAU119 MKQ119 MUM119 NEI119 NOE119 NYA119 OHW119 ORS119 PBO119 PLK119 PVG119 QFC119 QOY119 QYU119 RIQ119 RSM119 SCI119 SME119 SWA119 TFW119 TPS119 TZO119 UJK119 UTG119 VDC119 VMY119 VWU119 WGQ119 WQM119 XAI119 Y119 NY119 XU119 AHQ119 ARM119 BBI119 BLE119 BVA119 CEW119 COS119 CYO119 DIK119 DSG119 ECC119 ELY119 EVU119 FFQ119 FPM119 FZI119 GJE119 GTA119 HCW119 HMS119 HWO119 IGK119 IQG119 JAC119 JJY119 JTU119 KDQ119 KNM119 KXI119 LHE119 LRA119 MAW119 MKS119 MUO119 NEK119 NOG119 NYC119 OHY119 ORU119 PBQ119 PLM119 PVI119 QFE119 QPA119 QYW119 RIS119 RSO119 SCK119 SMG119 SWC119 TFY119 TPU119 TZQ119 UJM119 UTI119 VDE119 VNA119 VWW119 WGS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YM243 WOQ243 WEU243 VUY243 VLC243 VBG243 URK243 UHO243 TXS243 TNW243 TEA243 SUE243 SKI243 SAM243 RQQ243 RGU243 QWY243 QNC243 QDG243 PTK243 PJO243 OZS243 OPW243 OGA243 NWE243 NMI243 NCM243 MSQ243 MIU243 LYY243 LPC243 LFG243 KVK243 KLO243 KBS243 JRW243 JIA243 IYE243 IOI243 IEM243 HUQ243 HKU243 HAY243 GRC243 GHG243 FXK243 FNO243 FDS243 ETW243 EKA243 EAE243 DQI243 DGM243 CWQ243 CMU243 CCY243 BTC243 BJG243 AZK243 APO243 AFS243 VW243 MA243 T243 WYK243 WOO243 WES243 VUW243 VLA243 VBE243 URI243 UHM243 TXQ243 TNU243 TDY243 SUC243 SKG243 SAK243 RQO243 RGS243 QWW243 QNA243 QDE243 PTI243 PJM243 OZQ243 OPU243 OFY243 NWC243 NMG243 NCK243 MSO243 MIS243 LYW243 LPA243 LFE243 KVI243 KLM243 KBQ243 JRU243 JHY243 IYC243 IOG243 IEK243 HUO243 HKS243 HAW243 GRA243 GHE243 FXI243 FNM243 FDQ243 ETU243 EJY243 EAC243 DQG243 DGK243 CWO243 CMS243 CCW243 BTA243 BJE243 AZI243 APM243 AFQ243 VU243 LY243 Y55 AA55 AF55 AH55 AM55 AO55 AT55 AV55 BA55 BC55 BH55 BJ55 BO55 BQ55 BV55 BX55 CC55 CE55 Y243 AA243 AF243 AH243 AM243 AO243 AT243 AV243 BA243 BC243 BH243 BJ243 BO243 BQ243 BV243 BX243 CC243 CE243 AA91:AA92 Y91:Y92 AH91:AH92 AF91:AF92 AO91:AO92 AM91:AM92 AV91:AV92 AT91:AT92 BC91:BC92 BA91:BA92 BJ91:BJ92 BH91:BH92 BQ91:BQ92 BO91:BO92 BX91:BX92 BV91:BV92 CE91:CE92 CC91:CC92 AI109 AK109 AI119 AK119 AU109 AW109 AU119 AW119 BG109 BI109 BG119 BI119 BS109 BU109 BS119 BU119 CE109 CG109 CE119 CG119 CQ109 CS109 CQ119 CS119 DC109 DE109 DC119 DE119 DO109 DQ109 DO119 DQ119 EA109 EC109 EA119 EC119"/>
    <dataValidation allowBlank="1" promptTitle="checkPeriodRange" sqref="XAH109 WVY38 WVY74 WVY131 WYJ92 R183 WVY149 WYJ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X56 VT56 AFP56 APL56 AZH56 BJD56 BSZ56 CCV56 CMR56 CWN56 DGJ56 DQF56 EAB56 EJX56 ETT56 FDP56 FNL56 FXH56 GHD56 GQZ56 HAV56 HKR56 HUN56 IEJ56 IOF56 IYB56 JHX56 JRT56 KBP56 KLL56 KVH56 LFD56 LOZ56 LYV56 MIR56 MSN56 NCJ56 NMF56 NWB56 OFX56 OPT56 OZP56 PJL56 PTH56 QDD56 QMZ56 QWV56 RGR56 RQN56 SAJ56 SKF56 SUB56 TDX56 TNT56 TXP56 UHL56 URH56 VBD56 VKZ56 VUV56 WER56 WON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LX92 VT92 AFP92 APL92 AZH92 BJD92 BSZ92 CCV92 CMR92 CWN92 DGJ92 DQF92 EAB92 EJX92 ETT92 FDP92 FNL92 FXH92 GHD92 GQZ92 HAV92 HKR92 HUN92 IEJ92 IOF92 IYB92 JHX92 JRT92 KBP92 KLL92 KVH92 LFD92 LOZ92 LYV92 MIR92 MSN92 NCJ92 NMF92 NWB92 OFX92 OPT92 OZP92 PJL92 PTH92 QDD92 QMZ92 QWV92 RGR92 RQN92 SAJ92 SKF92 SUB92 TDX92 TNT92 TXP92 UHL92 URH92 VBD92 VKZ92 VUV92 WER92 WON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NV109 XR109 AHN109 ARJ109 BBF109 BLB109 BUX109 CET109 COP109 CYL109 DIH109 DSD109 EBZ109 ELV109 EVR109 FFN109 FPJ109 FZF109 GJB109 GSX109 HCT109 HMP109 HWL109 IGH109 IQD109 IZZ109 JJV109 JTR109 KDN109 KNJ109 KXF109 LHB109 LQX109 MAT109 MKP109 MUL109 NEH109 NOD109 NXZ109 OHV109 ORR109 PBN109 PLJ109 PVF109 QFB109 QOX109 QYT109 RIP109 RSL109 SCH109 SMD109 SVZ109 TFV109 TPR109 TZN109 UJJ109 UTF109 VDB109 VMX109 VWT109 WGP109 WQL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XAH119 V119 NV119 XR119 AHN119 ARJ119 BBF119 BLB119 BUX119 CET119 COP119 CYL119 DIH119 DSD119 EBZ119 ELV119 EVR119 FFN119 FPJ119 FZF119 GJB119 GSX119 HCT119 HMP119 HWL119 IGH119 IQD119 IZZ119 JJV119 JTR119 KDN119 KNJ119 KXF119 LHB119 LQX119 MAT119 MKP119 MUL119 NEH119 NOD119 NXZ119 OHV119 ORR119 PBN119 PLJ119 PVF119 QFB119 QOX119 QYT119 RIP119 RSL119 SCH119 SMD119 SVZ119 TFV119 TPR119 TZN119 UJJ119 UTF119 VDB119 VMX119 VWT119 WGP119 WQL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LX244 VT244 AFP244 APL244 AZH244 BJD244 BSZ244 CCV244 CMR244 CWN244 DGJ244 DQF244 EAB244 EJX244 ETT244 FDP244 FNL244 FXH244 GHD244 GQZ244 HAV244 HKR244 HUN244 IEJ244 IOF244 IYB244 JHX244 JRT244 KBP244 KLL244 KVH244 LFD244 LOZ244 LYV244 MIR244 MSN244 NCJ244 NMF244 NWB244 OFX244 OPT244 OZP244 PJL244 PTH244 QDD244 QMZ244 QWV244 RGR244 RQN244 SAJ244 SKF244 SUB244 TDX244 TNT244 TXP244 UHL244 URH244 VBD244 VKZ244 VUV244 WER244 WON244 WYJ244 X56 AE56 AL56 AS56 AZ56 BG56 BN56 BU56 CB56 X244 AE244 AL244 AS244 AZ244 BG244 BN244 BU244 CB244 X92 AE92 AL92 AS92 AZ92 BG92 BN92 BU92 CB92 AH109 AH119 AT109 AT119 BF109 BF119 BR109 BR119 CD109 CD119 CP109 CP119 DB109 DB119 DN109 DN119 DZ109 DZ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YH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V54:MC54 VR54:VY54 AFN54:AFU54 APJ54:APQ54 AZF54:AZM54 BJB54:BJI54 BSX54:BTE54 CCT54:CDA54 CMP54:CMW54 CWL54:CWS54 DGH54:DGO54 DQD54:DQK54 DZZ54:EAG54 EJV54:EKC54 ETR54:ETY54 FDN54:FDU54 FNJ54:FNQ54 FXF54:FXM54 GHB54:GHI54 GQX54:GRE54 HAT54:HBA54 HKP54:HKW54 HUL54:HUS54 IEH54:IEO54 IOD54:IOK54 IXZ54:IYG54 JHV54:JIC54 JRR54:JRY54 KBN54:KBU54 KLJ54:KLQ54 KVF54:KVM54 LFB54:LFI54 LOX54:LPE54 LYT54:LZA54 MIP54:MIW54 MSL54:MSS54 NCH54:NCO54 NMD54:NMK54 NVZ54:NWG54 OFV54:OGC54 OPR54:OPY54 OZN54:OZU54 PJJ54:PJQ54 PTF54:PTM54 QDB54:QDI54 QMX54:QNE54 QWT54:QXA54 RGP54:RGW54 RQL54:RQS54 SAH54:SAO54 SKD54:SKK54 STZ54:SUG54 TDV54:TEC54 TNR54:TNY54 TXN54:TXU54 UHJ54:UHQ54 URF54:URM54 VBB54:VBI54 VKX54:VLE54 VUT54:VVA54 WEP54:WEW54 WOL54:WOS54 WYH54:WYO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2:WEW242 LV90 VR90 AFN90 APJ90 AZF90 BJB90 BSX90 CCT90 CMP90 CWL90 DGH90 DQD90 DZZ90 EJV90 ETR90 FDN90 FNJ90 FXF90 GHB90 GQX90 HAT90 HKP90 HUL90 IEH90 IOD90 IXZ90 JHV90 JRR90 KBN90 KLJ90 KVF90 LFB90 LOX90 LYT90 MIP90 MSL90 NCH90 NMD90 NVZ90 OFV90 OPR90 OZN90 PJJ90 PTF90 QDB90 QMX90 QWT90 RGP90 RQL90 SAH90 SKD90 STZ90 TDV90 TNR90 TXN90 UHJ90 URF90 VBB90 VKX90 VUT90 WEP90 WOL90 VUT242:VVA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VBB242:VBI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KX242:VLE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HJ242:UHQ242 WYH242:WYO242 WOL242:WOS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RF242:URM242 LV242:MC242 VR242:VY242 AFN242:AFU242 APJ242:APQ242 AZF242:AZM242 BJB242:BJI242 BSX242:BTE242 CCT242:CDA242 CMP242:CMW242 CWL242:CWS242 DGH242:DGO242 DQD242:DQK242 DZZ242:EAG242 EJV242:EKC242 ETR242:ETY242 FDN242:FDU242 FNJ242:FNQ242 FXF242:FXM242 GHB242:GHI242 GQX242:GRE242 HAT242:HBA242 HKP242:HKW242 HUL242:HUS242 IEH242:IEO242 IOD242:IOK242 IXZ242:IYG242 JHV242:JIC242 JRR242:JRY242 KBN242:KBU242 KLJ242:KLQ242 KVF242:KVM242 LFB242:LFI242 LOX242:LPE242 LYT242:LZA242 MIP242:MIW242 MSL242:MSS242 NCH242:NCO242 NMD242:NMK242 NVZ242:NWG242 OFV242:OGC242 OPR242:OPY242 OZN242:OZU242 PJJ242:PJQ242 PTF242:PTM242 QDB242:QDI242 QMX242:QNE242 QWT242:QXA242 RGP242:RGW242 RQL242:RQS242 SAH242:SAO242 SKD242:SKK242 STZ242:SUG242 TDV242:TEC242 TNR242:TNY242 TXN242:TXU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V53 VR53 AFN53 APJ53 AZF53 BJB53 BSX53 CCT53 CMP53 CWL53 DGH53 DQD53 DZZ53 EJV53 ETR53 FDN53 FNJ53 FXF53 GHB53 GQX53 HAT53 HKP53 HUL53 IEH53 IOD53 IXZ53 JHV53 JRR53 KBN53 KLJ53 KVF53 LFB53 LOX53 LYT53 MIP53 MSL53 NCH53 NMD53 NVZ53 OFV53 OPR53 OZN53 PJJ53 PTF53 QDB53 QMX53 QWT53 RGP53 RQL53 SAH53 SKD53 STZ53 TDV53 TNR53 TXN53 UHJ53 URF53 VBB53 VKX53 VUT53 WEP53 WOL53 WYH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LV241 VR241 AFN241 APJ241 AZF241 BJB241 BSX241 CCT241 CMP241 CWL241 DGH241 DQD241 DZZ241 EJV241 ETR241 FDN241 FNJ241 FXF241 GHB241 GQX241 HAT241 HKP241 HUL241 IEH241 IOD241 IXZ241 JHV241 JRR241 KBN241 KLJ241 KVF241 LFB241 LOX241 LYT241 MIP241 MSL241 NCH241 NMD241 NVZ241 OFV241 OPR241 OZN241 PJJ241 PTF241 QDB241 QMX241 QWT241 RGP241 RQL241 SAH241 SKD241 STZ241 TDV241 TNR241 TXN241 UHJ241 URF241 VBB241 VKX241 VUT241 WEP241 WOL241 WYH241">
      <formula1>kind_of_scheme_in</formula1>
    </dataValidation>
    <dataValidation type="list" allowBlank="1" showInputMessage="1" showErrorMessage="1" errorTitle="Ошибка" error="Выберите значение из списка" sqref="XAA108 NO108 XK108 AHG108 ARC108 BAY108 BKU108 BUQ108 CEM108 COI108 CYE108 DIA108 DRW108 EBS108 ELO108 EVK108 FFG108 FPC108 FYY108 GIU108 GSQ108 HCM108 HMI108 HWE108 IGA108 IPW108 IZS108 JJO108 JTK108 KDG108 KNC108 KWY108 LGU108 LQQ108 MAM108 MKI108 MUE108 NEA108 NNW108 NXS108 OHO108 ORK108 PBG108 PLC108 PUY108 QEU108 QOQ108 QYM108 RII108 RSE108 SCA108 SLW108 SVS108 TFO108 TPK108 TZG108 UJC108 USY108 VCU108 VMQ108 VWM108 WGI108 WQE108 O108">
      <formula1>kind_of_cons</formula1>
    </dataValidation>
    <dataValidation type="list" allowBlank="1" showInputMessage="1" showErrorMessage="1" errorTitle="Ошибка" error="Выберите значение из списка" sqref="WYF91 WVU130 LT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3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AFL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3 LT91 VP91 AFL91 APH91 AZD91 BIZ91 BSV91 CCR91 CMN91 CWJ91 DGF91 DQB91 DZX91 EJT91 ETP91 FDL91 FNH91 FXD91 GGZ91 GQV91 HAR91 HKN91 HUJ91 IEF91 IOB91 IXX91 JHT91 JRP91 KBL91 KLH91 KVD91 LEZ91 LOV91 LYR91 MIN91 MSJ91 NCF91 NMB91 NVX91 OFT91 OPP91 OZL91 PJH91 PTD91 QCZ91 QMV91 QWR91 RGN91 RQJ91 SAF91 SKB91 STX91 TDT91 TNP91 TXL91 UHH91 URD91 VAZ91 VKV91 VUR91 WEN91 WOJ91 AZD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YF243 WOJ243 WEN243 VUR243 VKV243 VAZ243 URD243 UHH243 TXL243 TNP243 TDT243 STX243 SKB243 SAF243 RQJ243 RGN243 QWR243 QMV243 QCZ243 PTD243 PJH243 OZL243 OPP243 OFT243 NVX243 NMB243 NCF243 MSJ243 MIN243 LYR243 LOV243 LEZ243 KVD243 KLH243 KBL243 JRP243 JHT243 IXX243 IOB243 IEF243 HUJ243 HKN243 HAR243 GQV243 GGZ243 FXD243 FNH243 FDL243 ETP243 EJT243 DZX243 DQB243 DGF243 CWJ243 CMN243 CCR243 BSV243 BIZ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YE94:WYP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S94:MD95 VO94:VZ95 AFK94:AFV95 APG94:APR95 AZC94:AZN95 BIY94:BJJ95 BSU94:BTF95 CCQ94:CDB95 CMM94:CMX95 CWI94:CWT95 DGE94:DGP95 DQA94:DQL95 DZW94:EAH95 EJS94:EKD95 ETO94:ETZ95 FDK94:FDV95 FNG94:FNR95 FXC94:FXN95 GGY94:GHJ95 GQU94:GRF95 HAQ94:HBB95 HKM94:HKX95 HUI94:HUT95 IEE94:IEP95 IOA94:IOL95 IXW94:IYH95 JHS94:JID95 JRO94:JRZ95 KBK94:KBV95 KLG94:KLR95 KVC94:KVN95 LEY94:LFJ95 LOU94:LPF95 LYQ94:LZB95 MIM94:MIX95 MSI94:MST95 NCE94:NCP95 NMA94:NML95 NVW94:NWH95 OFS94:OGD95 OPO94:OPZ95 OZK94:OZV95 PJG94:PJR95 PTC94:PTN95 QCY94:QDJ95 QMU94:QNF95 QWQ94:QXB95 RGM94:RGX95 RQI94:RQT95 SAE94:SAP95 SKA94:SKL95 STW94:SUH95 TDS94:TED95 TNO94:TNZ95 TXK94:TXV95 UHG94:UHR95 URC94:URN95 VAY94:VBJ95 VKU94:VLF95 VUQ94:VVB95 WEM94:WEX95 WOI94:WOT95 NL114:OB114 XH114:XX114 AHD114:AHT114 AQZ114:ARP114 BAV114:BBL114 BKR114:BLH114 BUN114:BVD114 CEJ114:CEZ114 COF114:COV114 CYB114:CYR114 DHX114:DIN114 DRT114:DSJ114 EBP114:ECF114 ELL114:EMB114 EVH114:EVX114 FFD114:FFT114 FOZ114:FPP114 FYV114:FZL114 GIR114:GJH114 GSN114:GTD114 HCJ114:HCZ114 HMF114:HMV114 HWB114:HWR114 IFX114:IGN114 IPT114:IQJ114 IZP114:JAF114 JJL114:JKB114 JTH114:JTX114 KDD114:KDT114 KMZ114:KNP114 KWV114:KXL114 LGR114:LHH114 LQN114:LRD114 MAJ114:MAZ114 MKF114:MKV114 MUB114:MUR114 NDX114:NEN114 NNT114:NOJ114 NXP114:NYF114 OHL114:OIB114 ORH114:ORX114 PBD114:PBT114 PKZ114:PLP114 PUV114:PVL114 QER114:QFH114 QON114:QPD114 QYJ114:QYZ114 RIF114:RIV114 RSB114:RSR114 SBX114:SCN114 SLT114:SMJ114 SVP114:SWF114 TFL114:TGB114 TPH114:TPX114 TZD114:TZT114 UIZ114:UJP114 USV114:UTL114 VCR114:VDH114 VMN114:VND114 VWJ114:VWZ114 WGF114:WGV114 WQB114:WQR114 WZX114:XAN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L251:W251 AMV251:ANG252 MIM245:MIX250 MGB251:MGM252 AFK245:AFV250 ACZ251:ADK252 GGY245:GHJ250 GEN251:GEY252 LS245:MD250 JH251:JS252 LYQ245:LZB250 LWF251:LWQ252 VO245:VZ250 TD251:TO252 DGE245:DGP250 DDT251:DEE252 WYE245:WYP250 WVT251:WWE252 LOU245:LPF250 LMJ251:LMU252 WOI245:WOT250 WLX251:WMI252 FXC245:FXN250 FUR251:FVC252 WEM245:WEX250 WCB251:WCM252 LEY245:LFJ250 LCN251:LCY252 VUQ245:VVB250 VSF251:VSQ252 BSU245:BTF250 BQJ251:BQU252 VKU245:VLF250 VIJ251:VIU252 KVC245:KVN250 KSR251:KTC252 VAY245:VBJ250 UYN251:UYY252 FNG245:FNR250 FKV251:FLG252 URC245:URN250 UOR251:UPC252 KLG245:KLR250 KIV251:KJG252 UHG245:UHR250 UEV251:UFG252 CWI245:CWT250 CTX251:CUI252 TXK245:TXV250 TUZ251:TVK252 KBK245:KBV250 JYZ251:JZK252 TNO245:TNZ250 TLD251:TLO252 FDK245:FDV250 FAZ251:FBK252 TDS245:TED250 TBH251:TBS252 JRO245:JRZ250 JPD251:JPO252 STW245:SUH250 SRL251:SRW252 AZC245:AZN250 AWR251:AXC252 SKA245:SKL250 SHP251:SIA252 JHS245:JID250 JFH251:JFS252 SAE245:SAP250 RXT251:RYE252 ETO245:ETZ250 ERD251:ERO252 RQI245:RQT250 RNX251:ROI252 IXW245:IYH250 IVL251:IVW252 RGM245:RGX250 REB251:REM252 CMM245:CMX250 CKB251:CKM252 QWQ245:QXB250 QUF251:QUQ252 IOA245:IOL250 ILP251:IMA252 QMU245:QNF250 QKJ251:QKU252 EJS245:EKD250 EHH251:EHS252 QCY245:QDJ250 QAN251:QAY252 IEE245:IEP250 IBT251:ICE252 PTC245:PTN250 PQR251:PRC252 BIY245:BJJ250 BGN251:BGY252 PJG245:PJR250 PGV251:PHG252 HUI245:HUT250 HRX251:HSI252 OZK245:OZV250 OWZ251:OXK252 DZW245:EAH250 DXL251:DXW252 OPO245:OPZ250 OND251:ONO252 HKM245:HKX250 HIB251:HIM252 OFS245:OGD250 ODH251:ODS252 CCQ245:CDB250 CAF251:CAQ252 NVW245:NWH250 NTL251:NTW252 HAQ245:HBB250 GYF251:GYQ252 NMA245:NML250 NJP251:NKA252 DQA245:DQL250 DNP251:DOA252 NCE245:NCP250 MZT251:NAE252 GQU245:GRF250 GOJ251:GOU252 MSI245:MST250 MPX251:MQI252 APG245:APR250 LS57:MD62 JH63:JS63 WYE57:WYP62 WVT63:WWE63 WOI57:WOT62 WLX63:WMI63 WEM57:WEX62 WCB63:WCM63 VUQ57:VVB62 VSF63:VSQ63 VKU57:VLF62 VIJ63:VIU63 VAY57:VBJ62 UYN63:UYY63 URC57:URN62 UOR63:UPC63 UHG57:UHR62 UEV63:UFG63 TXK57:TXV62 TUZ63:TVK63 TNO57:TNZ62 TLD63:TLO63 TDS57:TED62 TBH63:TBS63 STW57:SUH62 SRL63:SRW63 SKA57:SKL62 SHP63:SIA63 SAE57:SAP62 RXT63:RYE63 RQI57:RQT62 RNX63:ROI63 RGM57:RGX62 REB63:REM63 QWQ57:QXB62 QUF63:QUQ63 QMU57:QNF62 QKJ63:QKU63 QCY57:QDJ62 QAN63:QAY63 PTC57:PTN62 PQR63:PRC63 PJG57:PJR62 PGV63:PHG63 OZK57:OZV62 OWZ63:OXK63 OPO57:OPZ62 OND63:ONO63 OFS57:OGD62 ODH63:ODS63 NVW57:NWH62 NTL63:NTW63 NMA57:NML62 NJP63:NKA63 NCE57:NCP62 MZT63:NAE63 MSI57:MST62 MPX63:MQI63 MIM57:MIX62 MGB63:MGM63 LYQ57:LZB62 LWF63:LWQ63 LOU57:LPF62 LMJ63:LMU63 LEY57:LFJ62 LCN63:LCY63 KVC57:KVN62 KSR63:KTC63 KLG57:KLR62 KIV63:KJG63 KBK57:KBV62 JYZ63:JZK63 JRO57:JRZ62 JPD63:JPO63 JHS57:JID62 JFH63:JFS63 IXW57:IYH62 IVL63:IVW63 IOA57:IOL62 ILP63:IMA63 IEE57:IEP62 IBT63:ICE63 HUI57:HUT62 HRX63:HSI63 HKM57:HKX62 HIB63:HIM63 HAQ57:HBB62 GYF63:GYQ63 GQU57:GRF62 GOJ63:GOU63 GGY57:GHJ62 GEN63:GEY63 FXC57:FXN62 FUR63:FVC63 FNG57:FNR62 FKV63:FLG63 FDK57:FDV62 FAZ63:FBK63 ETO57:ETZ62 ERD63:ERO63 EJS57:EKD62 EHH63:EHS63 DZW57:EAH62 DXL63:DXW63 DQA57:DQL62 DNP63:DOA63 DGE57:DGP62 DDT63:DEE63 CWI57:CWT62 CTX63:CUI63 CMM57:CMX62 CKB63:CKM63 CCQ57:CDB62 CAF63:CAQ63 BSU57:BTF62 BQJ63:BQU63 BIY57:BJJ62 BGN63:BGY63 AZC57:AZN62 AWR63:AXC63 APG57:APR62 AMV63:ANG63 AFK57:AFV62 ACZ63:ADK63 VO57:VZ62 TD63:TO63 L246:CH250 L245:CG245"/>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ZY119 M119 NM119 XI119 AHE119 ARA119 BAW119 BKS119 BUO119 CEK119 COG119 CYC119 DHY119 DRU119 EBQ119 ELM119 EVI119 FFE119 FPA119 FYW119 GIS119 GSO119 HCK119 HMG119 HWC119 IFY119 IPU119 IZQ119 JJM119 JTI119 KDE119 KNA119 KWW119 LGS119 LQO119 MAK119 MKG119 MUC119 NDY119 NNU119 NXQ119 OHM119 ORI119 PBE119 PLA119 PUW119 QES119 QOO119 QYK119 RIG119 RSC119 SBY119 SLU119 SVQ119 TFM119 TPI119 TZE119 UJA119 USW119 VCS119 VMO119 VWK119 WGG119 WQC119">
      <formula1>900</formula1>
    </dataValidation>
    <dataValidation type="list" allowBlank="1" showInputMessage="1" errorTitle="Ошибка" error="Выберите значение из списка" prompt="Выберите значение из списка" sqref="WQC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ZY109 NM109 XI109 AHE109 ARA109 BAW109 BKS109 BUO109 CEK109 COG109 CYC109 DHY109 DRU109 EBQ109 ELM109 EVI109 FFE109 FPA109 FYW109 GIS109 GSO109 HCK109 HMG109 HWC109 IFY109 IPU109 IZQ109 JJM109 JTI109 KDE109 KNA109 KWW109 LGS109 LQO109 MAK109 MKG109 MUC109 NDY109 NNU109 NXQ109 OHM109 ORI109 PBE109 PLA109 PUW109 QES109 QOO109 QYK109 RIG109 RSC109 SBY109 SLU109 SVQ109 TFM109 TPI109 TZE109 UJA109 USW109 VCS109 VMO109 VWK109 WGG109">
      <formula1>kind_of_heat_transfer</formula1>
    </dataValidation>
    <dataValidation allowBlank="1" prompt="Для выбора выполните двойной щелчок левой клавиши мыши по соответствующей ячейке." sqref="LS93:MD93 VO93:VZ93 AFK93:AFV93 APG93:APR93 AZC93:AZN93 BIY93:BJJ93 BSU93:BTF93 CCQ93:CDB93 CMM93:CMX93 CWI93:CWT93 DGE93:DGP93 DQA93:DQL93 DZW93:EAH93 EJS93:EKD93 ETO93:ETZ93 FDK93:FDV93 FNG93:FNR93 FXC93:FXN93 GGY93:GHJ93 GQU93:GRF93 HAQ93:HBB93 HKM93:HKX93 HUI93:HUT93 IEE93:IEP93 IOA93:IOL93 IXW93:IYH93 JHS93:JID93 JRO93:JRZ93 KBK93:KBV93 KLG93:KLR93 KVC93:KVN93 LEY93:LFJ93 LOU93:LPF93 LYQ93:LZB93 MIM93:MIX93 MSI93:MST93 NCE93:NCP93 NMA93:NML93 NVW93:NWH93 OFS93:OGD93 OPO93:OPZ93 OZK93:OZV93 PJG93:PJR93 PTC93:PTN93 QCY93:QDJ93 QMU93:QNF93 QWQ93:QXB93 RGM93:RGX93 RQI93:RQT93 SAE93:SAP93 SKA93:SKL93 STW93:SUH93 TDS93:TED93 TNO93:TNZ93 TXK93:TXV93 UHG93:UHR93 URC93:URN93 VAY93:VBJ93 VKU93:VLF93 VUQ93:VVB93 WEM93:WEX93 WOI93:WOT93 WYE93:WYP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NL115:OB118 XH115:XX118 AHD115:AHT118 AQZ115:ARP118 BAV115:BBL118 BKR115:BLH118 BUN115:BVD118 CEJ115:CEZ118 COF115:COV118 CYB115:CYR118 DHX115:DIN118 DRT115:DSJ118 EBP115:ECF118 ELL115:EMB118 EVH115:EVX118 FFD115:FFT118 FOZ115:FPP118 FYV115:FZL118 GIR115:GJH118 GSN115:GTD118 HCJ115:HCZ118 HMF115:HMV118 HWB115:HWR118 IFX115:IGN118 IPT115:IQJ118 IZP115:JAF118 JJL115:JKB118 JTH115:JTX118 KDD115:KDT118 KMZ115:KNP118 KWV115:KXL118 LGR115:LHH118 LQN115:LRD118 MAJ115:MAZ118 MKF115:MKV118 MUB115:MUR118 NDX115:NEN118 NNT115:NOJ118 NXP115:NYF118 OHL115:OIB118 ORH115:ORX118 PBD115:PBT118 PKZ115:PLP118 PUV115:PVL118 QER115:QFH118 QON115:QPD118 QYJ115:QYZ118 RIF115:RIV118 RSB115:RSR118 SBX115:SCN118 SLT115:SMJ118 SVP115:SWF118 TFL115:TGB118 TPH115:TPX118 TZD115:TZT118 UIZ115:UJP118 USV115:UTL118 VCR115:VDH118 VMN115:VND118 VWJ115:VWZ118 WGF115:WGV118 WQB115:WQR118 WZX115:XAN118 NL111:OB113 XH111:XX113 AHD111:AHT113 AQZ111:ARP113 BAV111:BBL113 BKR111:BLH113 BUN111:BVD113 CEJ111:CEZ113 COF111:COV113 CYB111:CYR113 DHX111:DIN113 DRT111:DSJ113 EBP111:ECF113 ELL111:EMB113 EVH111:EVX113 FFD111:FFT113 FOZ111:FPP113 FYV111:FZL113 GIR111:GJH113 GSN111:GTD113 HCJ111:HCZ113 HMF111:HMV113 HWB111:HWR113 IFX111:IGN113 IPT111:IQJ113 IZP111:JAF113 JJL111:JKB113 JTH111:JTX113 KDD111:KDT113 KMZ111:KNP113 KWV111:KXL113 LGR111:LHH113 LQN111:LRD113 MAJ111:MAZ113 MKF111:MKV113 MUB111:MUR113 NDX111:NEN113 NNT111:NOJ113 NXP111:NYF113 OHL111:OIB113 ORH111:ORX113 PBD111:PBT113 PKZ111:PLP113 PUV111:PVL113 QER111:QFH113 QON111:QPD113 QYJ111:QYZ113 RIF111:RIV113 RSB111:RSR113 SBX111:SCN113 SLT111:SMJ113 SVP111:SWF113 TFL111:TGB113 TPH111:TPX113 TZD111:TZT113 UIZ111:UJP113 USV111:UTL113 VCR111:VDH113 VMN111:VND113 VWJ111:VWZ113 WGF111:WGV113 WQB111:WQR113 WZX111:XAN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LS96:MD98 JH99:JS100 VO96:VZ98 TD99:TO100 AFK96:AFV98 ACZ99:ADK100 APG96:APR98 AMV99:ANG100 AZC96:AZN98 AWR99:AXC100 BIY96:BJJ98 BGN99:BGY100 BSU96:BTF98 BQJ99:BQU100 CCQ96:CDB98 CAF99:CAQ100 CMM96:CMX98 CKB99:CKM100 CWI96:CWT98 CTX99:CUI100 DGE96:DGP98 DDT99:DEE100 DQA96:DQL98 DNP99:DOA100 DZW96:EAH98 DXL99:DXW100 EJS96:EKD98 EHH99:EHS100 ETO96:ETZ98 ERD99:ERO100 FDK96:FDV98 FAZ99:FBK100 FNG96:FNR98 FKV99:FLG100 FXC96:FXN98 FUR99:FVC100 GGY96:GHJ98 GEN99:GEY100 GQU96:GRF98 GOJ99:GOU100 HAQ96:HBB98 GYF99:GYQ100 HKM96:HKX98 HIB99:HIM100 HUI96:HUT98 HRX99:HSI100 IEE96:IEP98 IBT99:ICE100 IOA96:IOL98 ILP99:IMA100 IXW96:IYH98 IVL99:IVW100 JHS96:JID98 JFH99:JFS100 JRO96:JRZ98 JPD99:JPO100 KBK96:KBV98 JYZ99:JZK100 KLG96:KLR98 KIV99:KJG100 KVC96:KVN98 KSR99:KTC100 LEY96:LFJ98 LCN99:LCY100 LOU96:LPF98 LMJ99:LMU100 LYQ96:LZB98 LWF99:LWQ100 MIM96:MIX98 MGB99:MGM100 MSI96:MST98 MPX99:MQI100 NCE96:NCP98 MZT99:NAE100 NMA96:NML98 NJP99:NKA100 NVW96:NWH98 NTL99:NTW100 OFS96:OGD98 ODH99:ODS100 OPO96:OPZ98 OND99:ONO100 OZK96:OZV98 OWZ99:OXK100 PJG96:PJR98 PGV99:PHG100 PTC96:PTN98 PQR99:PRC100 QCY96:QDJ98 QAN99:QAY100 QMU96:QNF98 QKJ99:QKU100 QWQ96:QXB98 QUF99:QUQ100 RGM96:RGX98 REB99:REM100 RQI96:RQT98 RNX99:ROI100 SAE96:SAP98 RXT99:RYE100 SKA96:SKL98 SHP99:SIA100 STW96:SUH98 SRL99:SRW100 TDS96:TED98 TBH99:TBS100 TNO96:TNZ98 TLD99:TLO100 TXK96:TXV98 TUZ99:TVK100 UHG96:UHR98 UEV99:UFG100 URC96:URN98 UOR99:UPC100 VAY96:VBJ98 UYN99:UYY100 VKU96:VLF98 VIJ99:VIU100 VUQ96:VVB98 VSF99:VSQ100 WEM96:WEX98 WCB99:WCM100 WOI96:WOT98 WLX99:WMI100 WYE96:WYP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29:V129 O147:V147 O224:V224 O165 O90 O242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4"/>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0" t="s">
        <v>35</v>
      </c>
      <c r="U1" s="160" t="s">
        <v>40</v>
      </c>
      <c r="V1" s="451"/>
      <c r="W1" s="452" t="s">
        <v>324</v>
      </c>
      <c r="X1" s="403" t="s">
        <v>293</v>
      </c>
      <c r="Y1" s="403" t="s">
        <v>307</v>
      </c>
      <c r="Z1" s="148"/>
      <c r="AA1" s="205" t="s">
        <v>362</v>
      </c>
      <c r="AB1" s="205"/>
      <c r="AC1" s="205" t="s">
        <v>363</v>
      </c>
      <c r="AD1" s="205"/>
      <c r="AF1" s="160" t="s">
        <v>336</v>
      </c>
      <c r="AH1" s="148" t="s">
        <v>337</v>
      </c>
      <c r="AI1" s="148" t="s">
        <v>338</v>
      </c>
      <c r="AK1" s="148" t="s">
        <v>353</v>
      </c>
      <c r="AM1" s="148" t="s">
        <v>354</v>
      </c>
      <c r="AP1" s="148" t="s">
        <v>370</v>
      </c>
      <c r="AQ1" s="148" t="s">
        <v>369</v>
      </c>
      <c r="AS1" s="403" t="s">
        <v>375</v>
      </c>
      <c r="AU1" s="160" t="s">
        <v>383</v>
      </c>
      <c r="AW1" s="405" t="s">
        <v>547</v>
      </c>
      <c r="AX1" s="405" t="s">
        <v>548</v>
      </c>
      <c r="AZ1" s="1348" t="s">
        <v>580</v>
      </c>
      <c r="BA1" s="1348"/>
      <c r="BC1" s="819" t="s">
        <v>722</v>
      </c>
    </row>
    <row r="2" spans="1:55" ht="90">
      <c r="A2" s="6" t="s">
        <v>100</v>
      </c>
      <c r="B2" s="44">
        <v>2000</v>
      </c>
      <c r="C2" s="44">
        <v>2013</v>
      </c>
      <c r="D2" s="44" t="s">
        <v>83</v>
      </c>
      <c r="E2" s="143" t="s">
        <v>185</v>
      </c>
      <c r="F2" s="143" t="s">
        <v>225</v>
      </c>
      <c r="G2" s="143" t="s">
        <v>199</v>
      </c>
      <c r="H2" s="143" t="s">
        <v>203</v>
      </c>
      <c r="I2" s="143" t="s">
        <v>92</v>
      </c>
      <c r="J2" s="143" t="s">
        <v>241</v>
      </c>
      <c r="K2" s="144" t="s">
        <v>245</v>
      </c>
      <c r="L2" s="177" t="s">
        <v>245</v>
      </c>
      <c r="M2" s="144">
        <v>1</v>
      </c>
      <c r="N2" s="650" t="s">
        <v>284</v>
      </c>
      <c r="O2" s="520" t="s">
        <v>641</v>
      </c>
      <c r="P2" s="654" t="s">
        <v>41</v>
      </c>
      <c r="Q2" s="179" t="s">
        <v>3</v>
      </c>
      <c r="R2" s="182" t="s">
        <v>24</v>
      </c>
      <c r="S2" s="180" t="s">
        <v>26</v>
      </c>
      <c r="T2" s="181" t="s">
        <v>30</v>
      </c>
      <c r="U2" s="177" t="s">
        <v>36</v>
      </c>
      <c r="V2" s="1030">
        <v>1</v>
      </c>
      <c r="W2" s="453"/>
      <c r="X2" s="454" t="s">
        <v>611</v>
      </c>
      <c r="Y2" s="44" t="s">
        <v>636</v>
      </c>
      <c r="Z2" s="159"/>
      <c r="AA2" s="745" t="s">
        <v>715</v>
      </c>
      <c r="AB2" s="747" t="s">
        <v>716</v>
      </c>
      <c r="AC2" s="44" t="s">
        <v>309</v>
      </c>
      <c r="AD2" s="207" t="s">
        <v>309</v>
      </c>
      <c r="AF2" s="45" t="s">
        <v>36</v>
      </c>
      <c r="AH2" s="143" t="s">
        <v>341</v>
      </c>
      <c r="AI2" s="143" t="s">
        <v>341</v>
      </c>
      <c r="AK2" s="143" t="s">
        <v>345</v>
      </c>
      <c r="AM2" s="143" t="s">
        <v>355</v>
      </c>
      <c r="AP2" s="1136" t="s">
        <v>611</v>
      </c>
      <c r="AQ2" s="1026" t="s">
        <v>616</v>
      </c>
      <c r="AS2" s="44" t="s">
        <v>373</v>
      </c>
      <c r="AU2" s="45" t="s">
        <v>376</v>
      </c>
      <c r="AW2" s="406" t="s">
        <v>549</v>
      </c>
      <c r="AX2" s="407" t="s">
        <v>549</v>
      </c>
      <c r="AZ2" s="439" t="s">
        <v>581</v>
      </c>
      <c r="BA2" s="440" t="s">
        <v>582</v>
      </c>
      <c r="BC2" s="796"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0" t="s">
        <v>258</v>
      </c>
      <c r="O3" s="520" t="s">
        <v>642</v>
      </c>
      <c r="P3" s="654" t="s">
        <v>42</v>
      </c>
      <c r="Q3" s="179" t="s">
        <v>300</v>
      </c>
      <c r="R3" s="178" t="s">
        <v>302</v>
      </c>
      <c r="S3" s="180" t="s">
        <v>27</v>
      </c>
      <c r="T3" s="181" t="s">
        <v>31</v>
      </c>
      <c r="U3" s="177" t="s">
        <v>37</v>
      </c>
      <c r="V3" s="1030">
        <v>2</v>
      </c>
      <c r="W3" s="453"/>
      <c r="X3" s="454" t="s">
        <v>768</v>
      </c>
      <c r="Y3" s="44" t="s">
        <v>636</v>
      </c>
      <c r="Z3" s="159"/>
      <c r="AA3" s="745" t="s">
        <v>716</v>
      </c>
      <c r="AB3" s="747"/>
      <c r="AC3" s="44" t="s">
        <v>310</v>
      </c>
      <c r="AD3" s="207" t="s">
        <v>310</v>
      </c>
      <c r="AF3" s="45" t="s">
        <v>37</v>
      </c>
      <c r="AH3" s="143" t="s">
        <v>364</v>
      </c>
      <c r="AI3" s="143" t="s">
        <v>343</v>
      </c>
      <c r="AK3" s="143" t="s">
        <v>346</v>
      </c>
      <c r="AM3" s="143" t="s">
        <v>356</v>
      </c>
      <c r="AP3" s="1136" t="s">
        <v>769</v>
      </c>
      <c r="AQ3" s="1026" t="s">
        <v>759</v>
      </c>
      <c r="AS3" s="44" t="s">
        <v>374</v>
      </c>
      <c r="AU3" s="45" t="s">
        <v>377</v>
      </c>
      <c r="AW3" s="406" t="s">
        <v>550</v>
      </c>
      <c r="AX3" s="407" t="s">
        <v>550</v>
      </c>
      <c r="AZ3" s="146" t="s">
        <v>652</v>
      </c>
      <c r="BA3" s="178" t="s">
        <v>651</v>
      </c>
      <c r="BC3" s="796" t="s">
        <v>724</v>
      </c>
    </row>
    <row r="4" spans="1:55" ht="101.25">
      <c r="A4" s="6" t="s">
        <v>102</v>
      </c>
      <c r="B4" s="44">
        <v>2002</v>
      </c>
      <c r="C4" s="44">
        <v>2015</v>
      </c>
      <c r="E4" s="143" t="s">
        <v>187</v>
      </c>
      <c r="F4" s="143" t="s">
        <v>227</v>
      </c>
      <c r="H4" s="143" t="s">
        <v>2</v>
      </c>
      <c r="I4" s="143" t="s">
        <v>49</v>
      </c>
      <c r="J4" s="143" t="s">
        <v>282</v>
      </c>
      <c r="K4" s="144" t="s">
        <v>248</v>
      </c>
      <c r="L4" s="144" t="s">
        <v>248</v>
      </c>
      <c r="M4" s="144">
        <v>3</v>
      </c>
      <c r="N4" s="650" t="s">
        <v>285</v>
      </c>
      <c r="O4" s="537" t="s">
        <v>643</v>
      </c>
      <c r="Q4" s="179" t="s">
        <v>23</v>
      </c>
      <c r="R4" s="178" t="s">
        <v>1136</v>
      </c>
      <c r="S4" s="180" t="s">
        <v>28</v>
      </c>
      <c r="T4" s="181" t="s">
        <v>32</v>
      </c>
      <c r="U4" s="177" t="s">
        <v>38</v>
      </c>
      <c r="V4" s="1030">
        <v>3</v>
      </c>
      <c r="W4" s="453"/>
      <c r="X4" s="454" t="s">
        <v>759</v>
      </c>
      <c r="Y4" s="745" t="s">
        <v>636</v>
      </c>
      <c r="Z4" s="206"/>
      <c r="AC4" s="44" t="s">
        <v>311</v>
      </c>
      <c r="AD4" s="207" t="s">
        <v>311</v>
      </c>
      <c r="AF4" s="45" t="s">
        <v>38</v>
      </c>
      <c r="AH4" s="45" t="s">
        <v>367</v>
      </c>
      <c r="AK4" s="143" t="s">
        <v>347</v>
      </c>
      <c r="AM4" s="143" t="s">
        <v>357</v>
      </c>
      <c r="AP4" s="1136" t="s">
        <v>768</v>
      </c>
      <c r="AQ4" s="1026" t="s">
        <v>614</v>
      </c>
      <c r="AS4" s="44" t="s">
        <v>344</v>
      </c>
      <c r="AU4" s="45" t="s">
        <v>378</v>
      </c>
      <c r="AW4" s="406" t="s">
        <v>551</v>
      </c>
      <c r="AX4" s="407" t="s">
        <v>551</v>
      </c>
      <c r="AZ4" s="146" t="s">
        <v>662</v>
      </c>
      <c r="BA4" s="178" t="s">
        <v>661</v>
      </c>
      <c r="BC4" s="796" t="s">
        <v>725</v>
      </c>
    </row>
    <row r="5" spans="1:55" ht="33.75">
      <c r="A5" s="6" t="s">
        <v>103</v>
      </c>
      <c r="B5" s="44">
        <v>2003</v>
      </c>
      <c r="C5" s="44">
        <v>2016</v>
      </c>
      <c r="E5" s="143" t="s">
        <v>188</v>
      </c>
      <c r="F5" s="143" t="s">
        <v>228</v>
      </c>
      <c r="I5" s="143" t="s">
        <v>50</v>
      </c>
      <c r="K5" s="144" t="s">
        <v>246</v>
      </c>
      <c r="L5" s="144" t="s">
        <v>246</v>
      </c>
      <c r="M5" s="144">
        <v>4</v>
      </c>
      <c r="N5" s="651" t="s">
        <v>286</v>
      </c>
      <c r="O5" s="537" t="s">
        <v>644</v>
      </c>
      <c r="Q5" s="179" t="s">
        <v>301</v>
      </c>
      <c r="R5" s="178" t="s">
        <v>303</v>
      </c>
      <c r="T5" s="45" t="s">
        <v>33</v>
      </c>
      <c r="U5" s="177" t="s">
        <v>39</v>
      </c>
      <c r="V5" s="1030">
        <v>4</v>
      </c>
      <c r="W5" s="453"/>
      <c r="X5" s="454" t="s">
        <v>612</v>
      </c>
      <c r="Y5" s="745" t="s">
        <v>660</v>
      </c>
      <c r="Z5" s="206">
        <v>1</v>
      </c>
      <c r="AF5" s="45" t="s">
        <v>326</v>
      </c>
      <c r="AH5" s="143" t="s">
        <v>365</v>
      </c>
      <c r="AK5" s="143" t="s">
        <v>348</v>
      </c>
      <c r="AM5" s="143" t="s">
        <v>358</v>
      </c>
      <c r="AP5" s="1136" t="s">
        <v>612</v>
      </c>
      <c r="AQ5" s="1026" t="s">
        <v>615</v>
      </c>
      <c r="AU5" s="45" t="s">
        <v>379</v>
      </c>
      <c r="AW5" s="406" t="s">
        <v>552</v>
      </c>
      <c r="AX5" s="407" t="s">
        <v>552</v>
      </c>
      <c r="AZ5" s="538" t="s">
        <v>663</v>
      </c>
      <c r="BA5" s="562" t="s">
        <v>668</v>
      </c>
      <c r="BC5" s="796" t="s">
        <v>726</v>
      </c>
    </row>
    <row r="6" spans="1:55" ht="112.5">
      <c r="A6" s="6" t="s">
        <v>104</v>
      </c>
      <c r="B6" s="44">
        <v>2004</v>
      </c>
      <c r="C6" s="44">
        <v>2017</v>
      </c>
      <c r="E6" s="143" t="s">
        <v>189</v>
      </c>
      <c r="F6" s="147"/>
      <c r="G6" s="148" t="s">
        <v>290</v>
      </c>
      <c r="H6" s="148" t="s">
        <v>257</v>
      </c>
      <c r="I6" s="143" t="s">
        <v>67</v>
      </c>
      <c r="J6" s="148" t="s">
        <v>263</v>
      </c>
      <c r="N6" s="651" t="s">
        <v>287</v>
      </c>
      <c r="O6" s="537" t="s">
        <v>645</v>
      </c>
      <c r="R6" s="178" t="s">
        <v>3</v>
      </c>
      <c r="T6" s="45" t="s">
        <v>34</v>
      </c>
      <c r="U6" s="177" t="s">
        <v>326</v>
      </c>
      <c r="V6" s="1030">
        <v>5</v>
      </c>
      <c r="W6" s="453"/>
      <c r="X6" s="745" t="s">
        <v>613</v>
      </c>
      <c r="Y6" s="745" t="s">
        <v>669</v>
      </c>
      <c r="Z6" s="206"/>
      <c r="AA6" s="217"/>
      <c r="AH6" s="143" t="s">
        <v>366</v>
      </c>
      <c r="AK6" s="143" t="s">
        <v>349</v>
      </c>
      <c r="AM6" s="143" t="s">
        <v>359</v>
      </c>
      <c r="AP6" s="1136" t="s">
        <v>613</v>
      </c>
      <c r="AQ6" s="1026" t="s">
        <v>611</v>
      </c>
      <c r="AU6" s="218" t="s">
        <v>380</v>
      </c>
      <c r="AW6" s="406" t="s">
        <v>553</v>
      </c>
      <c r="AX6" s="407" t="s">
        <v>553</v>
      </c>
      <c r="AZ6" s="538" t="s">
        <v>664</v>
      </c>
      <c r="BA6" s="562" t="s">
        <v>673</v>
      </c>
    </row>
    <row r="7" spans="1:55" ht="33.75">
      <c r="A7" s="6" t="s">
        <v>105</v>
      </c>
      <c r="B7" s="44">
        <v>2005</v>
      </c>
      <c r="E7" s="143" t="s">
        <v>190</v>
      </c>
      <c r="F7" s="147"/>
      <c r="G7" s="143" t="s">
        <v>254</v>
      </c>
      <c r="H7" s="143" t="s">
        <v>256</v>
      </c>
      <c r="I7" s="143" t="s">
        <v>68</v>
      </c>
      <c r="J7" s="143" t="s">
        <v>283</v>
      </c>
      <c r="N7" s="652" t="s">
        <v>288</v>
      </c>
      <c r="O7" s="537" t="s">
        <v>646</v>
      </c>
      <c r="U7" s="177" t="s">
        <v>84</v>
      </c>
      <c r="V7" s="1031" t="s">
        <v>68</v>
      </c>
      <c r="W7" s="453"/>
      <c r="X7" s="745" t="s">
        <v>614</v>
      </c>
      <c r="Y7" s="745" t="s">
        <v>660</v>
      </c>
      <c r="Z7" s="206"/>
      <c r="AA7" s="217"/>
      <c r="AH7" s="143" t="s">
        <v>342</v>
      </c>
      <c r="AK7" s="143" t="s">
        <v>350</v>
      </c>
      <c r="AM7" s="143" t="s">
        <v>360</v>
      </c>
      <c r="AP7" s="1136" t="s">
        <v>759</v>
      </c>
      <c r="AQ7" s="1026"/>
      <c r="AU7" s="218" t="s">
        <v>381</v>
      </c>
      <c r="AW7" s="406" t="s">
        <v>554</v>
      </c>
      <c r="AX7" s="407" t="s">
        <v>554</v>
      </c>
      <c r="AZ7" s="538" t="s">
        <v>681</v>
      </c>
      <c r="BA7" s="562" t="s">
        <v>682</v>
      </c>
    </row>
    <row r="8" spans="1:55" ht="33.75">
      <c r="A8" s="6" t="s">
        <v>106</v>
      </c>
      <c r="B8" s="44">
        <v>2006</v>
      </c>
      <c r="E8" s="143" t="s">
        <v>191</v>
      </c>
      <c r="F8" s="147"/>
      <c r="G8" s="143" t="s">
        <v>255</v>
      </c>
      <c r="H8" s="143" t="s">
        <v>262</v>
      </c>
      <c r="I8" s="143" t="s">
        <v>182</v>
      </c>
      <c r="J8" s="143" t="s">
        <v>279</v>
      </c>
      <c r="N8" s="653" t="s">
        <v>289</v>
      </c>
      <c r="O8" s="537" t="s">
        <v>647</v>
      </c>
      <c r="V8" s="1031" t="s">
        <v>182</v>
      </c>
      <c r="W8" s="453"/>
      <c r="X8" s="745" t="s">
        <v>615</v>
      </c>
      <c r="Y8" s="745" t="s">
        <v>660</v>
      </c>
      <c r="Z8" s="206"/>
      <c r="AA8" s="217"/>
      <c r="AK8" s="143" t="s">
        <v>351</v>
      </c>
      <c r="AP8" s="1136" t="s">
        <v>614</v>
      </c>
      <c r="AQ8" s="1026"/>
      <c r="AU8" s="218" t="s">
        <v>382</v>
      </c>
      <c r="AW8" s="406" t="s">
        <v>555</v>
      </c>
      <c r="AX8" s="407" t="s">
        <v>555</v>
      </c>
      <c r="AZ8" s="146" t="s">
        <v>689</v>
      </c>
      <c r="BA8" s="178" t="s">
        <v>688</v>
      </c>
    </row>
    <row r="9" spans="1:55" ht="56.25">
      <c r="A9" s="6" t="s">
        <v>107</v>
      </c>
      <c r="B9" s="44">
        <v>2007</v>
      </c>
      <c r="E9" s="143" t="s">
        <v>192</v>
      </c>
      <c r="F9" s="147"/>
      <c r="G9" s="143" t="s">
        <v>262</v>
      </c>
      <c r="I9" s="143" t="s">
        <v>183</v>
      </c>
      <c r="O9" s="537" t="s">
        <v>648</v>
      </c>
      <c r="V9" s="1031" t="s">
        <v>183</v>
      </c>
      <c r="W9" s="453"/>
      <c r="X9" s="745" t="s">
        <v>616</v>
      </c>
      <c r="Y9" s="745" t="s">
        <v>636</v>
      </c>
      <c r="Z9" s="206">
        <v>1</v>
      </c>
      <c r="AA9" s="217"/>
      <c r="AK9" s="143" t="s">
        <v>352</v>
      </c>
      <c r="AP9" s="1136" t="s">
        <v>615</v>
      </c>
      <c r="AQ9" s="1026"/>
      <c r="AW9" s="406" t="s">
        <v>556</v>
      </c>
      <c r="AX9" s="407" t="s">
        <v>556</v>
      </c>
      <c r="AZ9" s="146" t="s">
        <v>766</v>
      </c>
      <c r="BA9" s="178" t="s">
        <v>601</v>
      </c>
    </row>
    <row r="10" spans="1:55" ht="45">
      <c r="A10" s="6" t="s">
        <v>108</v>
      </c>
      <c r="B10" s="44">
        <v>2008</v>
      </c>
      <c r="E10" s="143" t="s">
        <v>193</v>
      </c>
      <c r="F10" s="147"/>
      <c r="I10" s="143" t="s">
        <v>207</v>
      </c>
      <c r="O10" s="537" t="s">
        <v>649</v>
      </c>
      <c r="V10" s="1032" t="s">
        <v>207</v>
      </c>
      <c r="W10" s="1029"/>
      <c r="X10" s="1027" t="s">
        <v>617</v>
      </c>
      <c r="Y10" s="1028" t="s">
        <v>683</v>
      </c>
      <c r="Z10" s="206"/>
      <c r="AP10" s="1136" t="s">
        <v>618</v>
      </c>
      <c r="AQ10" s="1026"/>
      <c r="AW10" s="406" t="s">
        <v>557</v>
      </c>
      <c r="AX10" s="407" t="s">
        <v>557</v>
      </c>
    </row>
    <row r="11" spans="1:55" ht="22.5">
      <c r="A11" s="6" t="s">
        <v>109</v>
      </c>
      <c r="B11" s="44">
        <v>2009</v>
      </c>
      <c r="E11" s="143" t="s">
        <v>194</v>
      </c>
      <c r="F11" s="147"/>
      <c r="I11" s="143" t="s">
        <v>208</v>
      </c>
      <c r="O11" s="520" t="s">
        <v>650</v>
      </c>
      <c r="V11" s="1031" t="s">
        <v>208</v>
      </c>
      <c r="W11" s="455"/>
      <c r="X11" s="454" t="s">
        <v>618</v>
      </c>
      <c r="Y11" s="745" t="s">
        <v>671</v>
      </c>
      <c r="Z11" s="206"/>
      <c r="AP11" s="1136" t="s">
        <v>617</v>
      </c>
      <c r="AQ11" s="734"/>
      <c r="AW11" s="406" t="s">
        <v>558</v>
      </c>
      <c r="AX11" s="407" t="s">
        <v>558</v>
      </c>
    </row>
    <row r="12" spans="1:55" ht="33.75">
      <c r="A12" s="6" t="s">
        <v>64</v>
      </c>
      <c r="B12" s="44">
        <v>2010</v>
      </c>
      <c r="E12" s="143" t="s">
        <v>195</v>
      </c>
      <c r="F12" s="147"/>
      <c r="G12" s="148" t="s">
        <v>291</v>
      </c>
      <c r="H12" s="148" t="s">
        <v>259</v>
      </c>
      <c r="I12" s="143" t="s">
        <v>209</v>
      </c>
      <c r="O12" s="520" t="s">
        <v>3</v>
      </c>
      <c r="V12" s="1031" t="s">
        <v>209</v>
      </c>
      <c r="W12" s="538"/>
      <c r="X12" s="454" t="s">
        <v>762</v>
      </c>
      <c r="Y12" s="745" t="s">
        <v>636</v>
      </c>
      <c r="AP12" s="1136" t="s">
        <v>616</v>
      </c>
      <c r="AW12" s="406" t="s">
        <v>208</v>
      </c>
      <c r="AX12" s="407" t="s">
        <v>208</v>
      </c>
    </row>
    <row r="13" spans="1:55" ht="22.5">
      <c r="A13" s="6" t="s">
        <v>110</v>
      </c>
      <c r="B13" s="44">
        <v>2011</v>
      </c>
      <c r="E13" s="143" t="s">
        <v>196</v>
      </c>
      <c r="F13" s="147"/>
      <c r="G13" s="143" t="s">
        <v>260</v>
      </c>
      <c r="H13" s="143" t="s">
        <v>261</v>
      </c>
      <c r="I13" s="143" t="s">
        <v>210</v>
      </c>
      <c r="V13" s="1031" t="s">
        <v>210</v>
      </c>
      <c r="W13" s="538"/>
      <c r="X13" s="538"/>
      <c r="Y13" s="538"/>
      <c r="AW13" s="406" t="s">
        <v>209</v>
      </c>
      <c r="AX13" s="407" t="s">
        <v>209</v>
      </c>
    </row>
    <row r="14" spans="1:55" ht="45">
      <c r="A14" s="6" t="s">
        <v>65</v>
      </c>
      <c r="B14" s="44">
        <v>2012</v>
      </c>
      <c r="G14" s="143" t="s">
        <v>262</v>
      </c>
      <c r="H14" s="143" t="s">
        <v>262</v>
      </c>
      <c r="I14" s="143" t="s">
        <v>211</v>
      </c>
      <c r="N14" s="99" t="s">
        <v>315</v>
      </c>
      <c r="V14" s="1030">
        <v>13</v>
      </c>
      <c r="W14" s="453"/>
      <c r="X14" s="454" t="s">
        <v>769</v>
      </c>
      <c r="Y14" s="745" t="s">
        <v>636</v>
      </c>
      <c r="AW14" s="406" t="s">
        <v>210</v>
      </c>
      <c r="AX14" s="407" t="s">
        <v>210</v>
      </c>
    </row>
    <row r="15" spans="1:55" ht="63.75">
      <c r="A15" s="6" t="s">
        <v>440</v>
      </c>
      <c r="B15" s="44">
        <v>2013</v>
      </c>
      <c r="I15" s="143" t="s">
        <v>212</v>
      </c>
      <c r="N15" s="176" t="s">
        <v>323</v>
      </c>
      <c r="V15" s="521"/>
      <c r="W15" s="521"/>
      <c r="X15" s="216"/>
      <c r="Y15" s="521"/>
      <c r="AW15" s="406" t="s">
        <v>211</v>
      </c>
      <c r="AX15" s="407" t="s">
        <v>211</v>
      </c>
    </row>
    <row r="16" spans="1:55" ht="21" customHeight="1">
      <c r="A16" s="6" t="s">
        <v>111</v>
      </c>
      <c r="B16" s="44">
        <v>2014</v>
      </c>
      <c r="I16" s="143" t="s">
        <v>213</v>
      </c>
      <c r="N16" s="176" t="s">
        <v>322</v>
      </c>
      <c r="AW16" s="406" t="s">
        <v>212</v>
      </c>
      <c r="AX16" s="407" t="s">
        <v>212</v>
      </c>
    </row>
    <row r="17" spans="1:50" ht="21" customHeight="1">
      <c r="A17" s="6" t="s">
        <v>112</v>
      </c>
      <c r="B17" s="44">
        <v>2015</v>
      </c>
      <c r="I17" s="143" t="s">
        <v>214</v>
      </c>
      <c r="N17" s="176" t="s">
        <v>321</v>
      </c>
      <c r="X17" s="216"/>
      <c r="AW17" s="406" t="s">
        <v>213</v>
      </c>
      <c r="AX17" s="407" t="s">
        <v>213</v>
      </c>
    </row>
    <row r="18" spans="1:50" ht="21" customHeight="1">
      <c r="A18" s="6" t="s">
        <v>113</v>
      </c>
      <c r="B18" s="44">
        <v>2016</v>
      </c>
      <c r="I18" s="143" t="s">
        <v>215</v>
      </c>
      <c r="N18" s="176" t="s">
        <v>320</v>
      </c>
      <c r="X18" s="216"/>
      <c r="AW18" s="406" t="s">
        <v>214</v>
      </c>
      <c r="AX18" s="407" t="s">
        <v>214</v>
      </c>
    </row>
    <row r="19" spans="1:50" ht="21" customHeight="1">
      <c r="A19" s="6" t="s">
        <v>114</v>
      </c>
      <c r="B19" s="44">
        <v>2017</v>
      </c>
      <c r="I19" s="143" t="s">
        <v>216</v>
      </c>
      <c r="N19" s="176" t="s">
        <v>319</v>
      </c>
      <c r="X19" s="216"/>
      <c r="AW19" s="406" t="s">
        <v>215</v>
      </c>
      <c r="AX19" s="407" t="s">
        <v>215</v>
      </c>
    </row>
    <row r="20" spans="1:50" ht="21" customHeight="1">
      <c r="A20" s="6" t="s">
        <v>115</v>
      </c>
      <c r="B20" s="44">
        <v>2018</v>
      </c>
      <c r="I20" s="143" t="s">
        <v>217</v>
      </c>
      <c r="N20" s="176" t="s">
        <v>318</v>
      </c>
      <c r="AW20" s="406" t="s">
        <v>216</v>
      </c>
      <c r="AX20" s="407" t="s">
        <v>216</v>
      </c>
    </row>
    <row r="21" spans="1:50" ht="21" customHeight="1">
      <c r="A21" s="6" t="s">
        <v>116</v>
      </c>
      <c r="B21" s="44">
        <v>2019</v>
      </c>
      <c r="I21" s="143" t="s">
        <v>218</v>
      </c>
      <c r="N21" s="176" t="s">
        <v>317</v>
      </c>
      <c r="AW21" s="406" t="s">
        <v>217</v>
      </c>
      <c r="AX21" s="407" t="s">
        <v>217</v>
      </c>
    </row>
    <row r="22" spans="1:50" ht="21" customHeight="1">
      <c r="A22" s="6" t="s">
        <v>117</v>
      </c>
      <c r="B22" s="44">
        <v>2020</v>
      </c>
      <c r="N22" s="176" t="s">
        <v>316</v>
      </c>
      <c r="AW22" s="406" t="s">
        <v>218</v>
      </c>
      <c r="AX22" s="407" t="s">
        <v>218</v>
      </c>
    </row>
    <row r="23" spans="1:50" ht="21" customHeight="1">
      <c r="A23" s="6" t="s">
        <v>118</v>
      </c>
      <c r="B23" s="44">
        <v>2021</v>
      </c>
      <c r="AW23" s="406" t="s">
        <v>559</v>
      </c>
      <c r="AX23" s="407" t="s">
        <v>559</v>
      </c>
    </row>
    <row r="24" spans="1:50" ht="21" customHeight="1">
      <c r="A24" s="6" t="s">
        <v>119</v>
      </c>
      <c r="B24" s="44">
        <v>2022</v>
      </c>
      <c r="AW24" s="406" t="s">
        <v>560</v>
      </c>
      <c r="AX24" s="407" t="s">
        <v>560</v>
      </c>
    </row>
    <row r="25" spans="1:50">
      <c r="A25" s="6" t="s">
        <v>120</v>
      </c>
      <c r="B25" s="44">
        <v>2023</v>
      </c>
      <c r="AW25" s="406" t="s">
        <v>561</v>
      </c>
      <c r="AX25" s="407" t="s">
        <v>561</v>
      </c>
    </row>
    <row r="26" spans="1:50">
      <c r="A26" s="6" t="s">
        <v>121</v>
      </c>
      <c r="B26" s="44">
        <v>2024</v>
      </c>
      <c r="AX26" s="407" t="s">
        <v>562</v>
      </c>
    </row>
    <row r="27" spans="1:50">
      <c r="A27" s="6" t="s">
        <v>122</v>
      </c>
      <c r="B27" s="44">
        <v>2025</v>
      </c>
      <c r="AX27" s="407" t="s">
        <v>563</v>
      </c>
    </row>
    <row r="28" spans="1:50">
      <c r="A28" s="6" t="s">
        <v>123</v>
      </c>
      <c r="D28" s="268"/>
      <c r="E28" s="269"/>
      <c r="F28" s="269"/>
      <c r="H28" s="270" t="s">
        <v>407</v>
      </c>
      <c r="AX28" s="407" t="s">
        <v>564</v>
      </c>
    </row>
    <row r="29" spans="1:50">
      <c r="A29" s="6" t="s">
        <v>124</v>
      </c>
      <c r="D29" s="271" t="s">
        <v>408</v>
      </c>
      <c r="E29" s="272" t="str">
        <f>IF(periodStart = "","", periodStart)</f>
        <v>01.01.2019</v>
      </c>
      <c r="F29" s="272" t="str">
        <f>IF(periodEnd = "","", periodEnd)</f>
        <v>31.12.2023</v>
      </c>
      <c r="H29" s="273" t="s">
        <v>1770</v>
      </c>
      <c r="AX29" s="407" t="s">
        <v>565</v>
      </c>
    </row>
    <row r="30" spans="1:50">
      <c r="A30" s="6" t="s">
        <v>125</v>
      </c>
      <c r="D30" s="274"/>
      <c r="E30" s="275"/>
      <c r="F30" s="275"/>
      <c r="AX30" s="407" t="s">
        <v>566</v>
      </c>
    </row>
    <row r="31" spans="1:50" ht="12.75">
      <c r="A31" s="6" t="s">
        <v>126</v>
      </c>
      <c r="D31" s="268"/>
      <c r="E31" s="269"/>
      <c r="F31" s="269"/>
      <c r="H31" s="276"/>
      <c r="AX31" s="407" t="s">
        <v>567</v>
      </c>
    </row>
    <row r="32" spans="1:50">
      <c r="A32" s="6" t="s">
        <v>127</v>
      </c>
      <c r="D32" s="271" t="s">
        <v>409</v>
      </c>
      <c r="E32" s="277"/>
      <c r="F32" s="277"/>
      <c r="H32" s="278" t="s">
        <v>410</v>
      </c>
      <c r="O32" s="521" t="s">
        <v>641</v>
      </c>
      <c r="AX32" s="407" t="s">
        <v>568</v>
      </c>
    </row>
    <row r="33" spans="1:50">
      <c r="A33" s="6" t="s">
        <v>128</v>
      </c>
      <c r="O33" s="521" t="s">
        <v>642</v>
      </c>
      <c r="AX33" s="407" t="s">
        <v>569</v>
      </c>
    </row>
    <row r="34" spans="1:50">
      <c r="A34" s="6" t="s">
        <v>129</v>
      </c>
      <c r="O34" s="521" t="s">
        <v>643</v>
      </c>
      <c r="AX34" s="407" t="s">
        <v>570</v>
      </c>
    </row>
    <row r="35" spans="1:50">
      <c r="A35" s="6" t="s">
        <v>130</v>
      </c>
      <c r="O35" s="521" t="s">
        <v>644</v>
      </c>
      <c r="X35" s="521"/>
      <c r="Y35" s="521"/>
      <c r="AX35" s="407" t="s">
        <v>571</v>
      </c>
    </row>
    <row r="36" spans="1:50">
      <c r="A36" s="6" t="s">
        <v>94</v>
      </c>
      <c r="O36" s="521" t="s">
        <v>645</v>
      </c>
      <c r="AX36" s="407" t="s">
        <v>572</v>
      </c>
    </row>
    <row r="37" spans="1:50">
      <c r="A37" s="6" t="s">
        <v>95</v>
      </c>
      <c r="O37" s="521" t="s">
        <v>646</v>
      </c>
      <c r="AX37" s="407" t="s">
        <v>573</v>
      </c>
    </row>
    <row r="38" spans="1:50">
      <c r="A38" s="6" t="s">
        <v>96</v>
      </c>
      <c r="O38" s="521" t="s">
        <v>647</v>
      </c>
      <c r="AX38" s="407" t="s">
        <v>574</v>
      </c>
    </row>
    <row r="39" spans="1:50">
      <c r="A39" s="6" t="s">
        <v>97</v>
      </c>
      <c r="O39" s="521" t="s">
        <v>648</v>
      </c>
      <c r="AX39" s="407" t="s">
        <v>522</v>
      </c>
    </row>
    <row r="40" spans="1:50">
      <c r="A40" s="6" t="s">
        <v>98</v>
      </c>
      <c r="O40" s="521" t="s">
        <v>649</v>
      </c>
      <c r="AX40" s="407" t="s">
        <v>523</v>
      </c>
    </row>
    <row r="41" spans="1:50">
      <c r="A41" s="6" t="s">
        <v>99</v>
      </c>
      <c r="O41" s="521" t="s">
        <v>650</v>
      </c>
      <c r="AX41" s="407" t="s">
        <v>524</v>
      </c>
    </row>
    <row r="42" spans="1:50">
      <c r="A42" s="6" t="s">
        <v>131</v>
      </c>
      <c r="AX42" s="407" t="s">
        <v>525</v>
      </c>
    </row>
    <row r="43" spans="1:50">
      <c r="A43" s="6" t="s">
        <v>132</v>
      </c>
      <c r="AX43" s="407" t="s">
        <v>526</v>
      </c>
    </row>
    <row r="44" spans="1:50">
      <c r="A44" s="6" t="s">
        <v>133</v>
      </c>
      <c r="AX44" s="407" t="s">
        <v>527</v>
      </c>
    </row>
    <row r="45" spans="1:50">
      <c r="A45" s="6" t="s">
        <v>134</v>
      </c>
      <c r="AX45" s="407" t="s">
        <v>528</v>
      </c>
    </row>
    <row r="46" spans="1:50">
      <c r="A46" s="6" t="s">
        <v>135</v>
      </c>
      <c r="AX46" s="407" t="s">
        <v>529</v>
      </c>
    </row>
    <row r="47" spans="1:50">
      <c r="A47" s="6" t="s">
        <v>156</v>
      </c>
      <c r="AX47" s="407" t="s">
        <v>530</v>
      </c>
    </row>
    <row r="48" spans="1:50">
      <c r="A48" s="6" t="s">
        <v>157</v>
      </c>
      <c r="AX48" s="407" t="s">
        <v>531</v>
      </c>
    </row>
    <row r="49" spans="1:50">
      <c r="A49" s="6" t="s">
        <v>158</v>
      </c>
      <c r="AX49" s="407" t="s">
        <v>532</v>
      </c>
    </row>
    <row r="50" spans="1:50">
      <c r="A50" s="6" t="s">
        <v>136</v>
      </c>
      <c r="AX50" s="407" t="s">
        <v>533</v>
      </c>
    </row>
    <row r="51" spans="1:50">
      <c r="A51" s="6" t="s">
        <v>137</v>
      </c>
      <c r="AX51" s="407" t="s">
        <v>534</v>
      </c>
    </row>
    <row r="52" spans="1:50">
      <c r="A52" s="6" t="s">
        <v>138</v>
      </c>
      <c r="AX52" s="407" t="s">
        <v>535</v>
      </c>
    </row>
    <row r="53" spans="1:50">
      <c r="A53" s="6" t="s">
        <v>139</v>
      </c>
      <c r="X53" s="474"/>
      <c r="AX53" s="407" t="s">
        <v>536</v>
      </c>
    </row>
    <row r="54" spans="1:50">
      <c r="A54" s="6" t="s">
        <v>140</v>
      </c>
      <c r="X54" s="474"/>
      <c r="AX54" s="407" t="s">
        <v>537</v>
      </c>
    </row>
    <row r="55" spans="1:50">
      <c r="A55" s="6" t="s">
        <v>141</v>
      </c>
      <c r="X55" s="474"/>
      <c r="AX55" s="407" t="s">
        <v>538</v>
      </c>
    </row>
    <row r="56" spans="1:50">
      <c r="A56" s="6" t="s">
        <v>142</v>
      </c>
      <c r="X56" s="474"/>
      <c r="AX56" s="407" t="s">
        <v>539</v>
      </c>
    </row>
    <row r="57" spans="1:50">
      <c r="A57" s="6" t="s">
        <v>387</v>
      </c>
      <c r="X57" s="474"/>
      <c r="AX57" s="407" t="s">
        <v>540</v>
      </c>
    </row>
    <row r="58" spans="1:50">
      <c r="A58" s="6" t="s">
        <v>143</v>
      </c>
      <c r="X58" s="474"/>
      <c r="AX58" s="407" t="s">
        <v>541</v>
      </c>
    </row>
    <row r="59" spans="1:50">
      <c r="A59" s="6" t="s">
        <v>144</v>
      </c>
      <c r="X59" s="474"/>
      <c r="AX59" s="407" t="s">
        <v>542</v>
      </c>
    </row>
    <row r="60" spans="1:50">
      <c r="A60" s="6" t="s">
        <v>145</v>
      </c>
      <c r="X60" s="474"/>
      <c r="AX60" s="407" t="s">
        <v>543</v>
      </c>
    </row>
    <row r="61" spans="1:50">
      <c r="A61" s="6" t="s">
        <v>146</v>
      </c>
      <c r="X61" s="474"/>
      <c r="AX61" s="407" t="s">
        <v>544</v>
      </c>
    </row>
    <row r="62" spans="1:50">
      <c r="A62" s="6" t="s">
        <v>89</v>
      </c>
      <c r="X62" s="474"/>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715"/>
  <sheetViews>
    <sheetView showGridLines="0" workbookViewId="0"/>
  </sheetViews>
  <sheetFormatPr defaultRowHeight="11.25"/>
  <sheetData>
    <row r="1" spans="1:1">
      <c r="A1" s="1025">
        <f>IF('Форма 4.2.1 | Т-ТЭ | &gt;=25МВт'!$O$22="",1,0)</f>
        <v>1</v>
      </c>
    </row>
    <row r="2" spans="1:1">
      <c r="A2" s="1025">
        <f>IF('Форма 4.2.1 | Т-ТЭ | &gt;=25МВт'!$O$23="",1,0)</f>
        <v>1</v>
      </c>
    </row>
    <row r="3" spans="1:1">
      <c r="A3" s="1025">
        <f>IF('Форма 4.2.1 | Т-ТЭ | &gt;=25МВт'!$M$24="",1,0)</f>
        <v>1</v>
      </c>
    </row>
    <row r="4" spans="1:1">
      <c r="A4" s="1025">
        <f>IF('Форма 4.2.1 | Т-ТЭ | &gt;=25МВт'!$R$24="",1,0)</f>
        <v>1</v>
      </c>
    </row>
    <row r="5" spans="1:1">
      <c r="A5" s="1025">
        <f>IF('Форма 4.2.1 | Т-ТЭ | &gt;=25МВт'!$T$24="",1,0)</f>
        <v>1</v>
      </c>
    </row>
    <row r="6" spans="1:1">
      <c r="A6" s="1025">
        <f>IF('Форма 4.2.1 | Т-ТЭ | &gt;=25МВт'!$S$24="",1,0)</f>
        <v>0</v>
      </c>
    </row>
    <row r="7" spans="1:1">
      <c r="A7" s="1025">
        <f>IF('Форма 4.2.1 | Т-ТЭ | &gt;=25МВт'!$U$24="",1,0)</f>
        <v>0</v>
      </c>
    </row>
    <row r="8" spans="1:1">
      <c r="A8" s="1025">
        <f>IF('Форма 4.2.1 | Т-ТЭ | ТСО'!$O$22="",1,0)</f>
        <v>0</v>
      </c>
    </row>
    <row r="9" spans="1:1">
      <c r="A9" s="1025">
        <f>IF('Форма 4.2.1 | Т-ТЭ | ТСО'!$O$23="",1,0)</f>
        <v>0</v>
      </c>
    </row>
    <row r="10" spans="1:1">
      <c r="A10" s="1025">
        <f>IF('Форма 4.2.1 | Т-ТЭ | ТСО'!$M$24="",1,0)</f>
        <v>0</v>
      </c>
    </row>
    <row r="11" spans="1:1">
      <c r="A11" s="1025">
        <f>IF('Форма 4.2.1 | Т-ТЭ | ТСО'!$R$24="",1,0)</f>
        <v>0</v>
      </c>
    </row>
    <row r="12" spans="1:1">
      <c r="A12" s="1025">
        <f>IF('Форма 4.2.1 | Т-ТЭ | ТСО'!$T$24="",1,0)</f>
        <v>0</v>
      </c>
    </row>
    <row r="13" spans="1:1">
      <c r="A13" s="1025">
        <f>IF('Форма 4.2.1 | Т-ТЭ | ТСО'!$S$24="",1,0)</f>
        <v>0</v>
      </c>
    </row>
    <row r="14" spans="1:1">
      <c r="A14" s="1025">
        <f>IF('Форма 4.2.1 | Т-ТЭ | ТСО'!$U$24="",1,0)</f>
        <v>0</v>
      </c>
    </row>
    <row r="15" spans="1:1">
      <c r="A15" s="1025">
        <f>IF('Форма 4.2.1 | Т-ТЭ | потр'!$O$22="",1,0)</f>
        <v>0</v>
      </c>
    </row>
    <row r="16" spans="1:1">
      <c r="A16" s="1025">
        <f>IF('Форма 4.2.1 | Т-ТЭ | потр'!$O$23="",1,0)</f>
        <v>0</v>
      </c>
    </row>
    <row r="17" spans="1:1">
      <c r="A17" s="1025">
        <f>IF('Форма 4.2.1 | Т-ТЭ | потр'!$M$24="",1,0)</f>
        <v>0</v>
      </c>
    </row>
    <row r="18" spans="1:1">
      <c r="A18" s="1025">
        <f>IF('Форма 4.2.1 | Т-ТЭ | потр'!$R$24="",1,0)</f>
        <v>0</v>
      </c>
    </row>
    <row r="19" spans="1:1">
      <c r="A19" s="1025">
        <f>IF('Форма 4.2.1 | Т-ТЭ | потр'!$T$24="",1,0)</f>
        <v>0</v>
      </c>
    </row>
    <row r="20" spans="1:1">
      <c r="A20" s="1025">
        <f>IF('Форма 4.2.1 | Т-ТЭ | потр'!$S$24="",1,0)</f>
        <v>0</v>
      </c>
    </row>
    <row r="21" spans="1:1">
      <c r="A21" s="1025">
        <f>IF('Форма 4.2.1 | Т-ТЭ | потр'!$U$24="",1,0)</f>
        <v>0</v>
      </c>
    </row>
    <row r="22" spans="1:1">
      <c r="A22" s="1025">
        <f>IF('Форма 4.2.1 | Т-ТЭ | предел'!$O$24="",1,0)</f>
        <v>1</v>
      </c>
    </row>
    <row r="23" spans="1:1">
      <c r="A23" s="1025">
        <f>IF('Форма 4.2.1 | Т-ТЭ | предел'!$O$25="",1,0)</f>
        <v>1</v>
      </c>
    </row>
    <row r="24" spans="1:1">
      <c r="A24" s="1025">
        <f>IF('Форма 4.2.1 | Т-ТЭ | предел'!$M$26="",1,0)</f>
        <v>1</v>
      </c>
    </row>
    <row r="25" spans="1:1">
      <c r="A25" s="1025">
        <f>IF('Форма 4.2.1 | Т-ТЭ | предел'!$R$26="",1,0)</f>
        <v>1</v>
      </c>
    </row>
    <row r="26" spans="1:1">
      <c r="A26" s="1025">
        <f>IF('Форма 4.2.1 | Т-ТЭ | предел'!$T$26="",1,0)</f>
        <v>1</v>
      </c>
    </row>
    <row r="27" spans="1:1">
      <c r="A27" s="1025">
        <f>IF('Форма 4.2.1 | Т-ТЭ | предел'!$O$7="",1,0)</f>
        <v>0</v>
      </c>
    </row>
    <row r="28" spans="1:1">
      <c r="A28" s="1025">
        <f>IF('Форма 4.2.1 | Т-ТЭ | предел'!$S$26="",1,0)</f>
        <v>0</v>
      </c>
    </row>
    <row r="29" spans="1:1">
      <c r="A29" s="1025">
        <f>IF('Форма 4.2.1 | Т-ТЭ | предел'!$U$26="",1,0)</f>
        <v>0</v>
      </c>
    </row>
    <row r="30" spans="1:1">
      <c r="A30" s="1025">
        <f>IF('Форма 4.2.1 | Т-ТЭ | индикат'!$O$7="",1,0)</f>
        <v>1</v>
      </c>
    </row>
    <row r="31" spans="1:1">
      <c r="A31" s="1025">
        <f>IF('Форма 4.2.1 | Т-ТЭ | индикат'!$O$24="",1,0)</f>
        <v>1</v>
      </c>
    </row>
    <row r="32" spans="1:1">
      <c r="A32" s="1025">
        <f>IF('Форма 4.2.1 | Т-ТЭ | индикат'!$O$25="",1,0)</f>
        <v>1</v>
      </c>
    </row>
    <row r="33" spans="1:1">
      <c r="A33" s="1025">
        <f>IF('Форма 4.2.1 | Т-ТЭ | индикат'!$M$26="",1,0)</f>
        <v>1</v>
      </c>
    </row>
    <row r="34" spans="1:1">
      <c r="A34" s="1025">
        <f>IF('Форма 4.2.1 | Т-ТЭ | индикат'!$R$26="",1,0)</f>
        <v>1</v>
      </c>
    </row>
    <row r="35" spans="1:1">
      <c r="A35" s="1025">
        <f>IF('Форма 4.2.1 | Т-ТЭ | индикат'!$T$26="",1,0)</f>
        <v>1</v>
      </c>
    </row>
    <row r="36" spans="1:1">
      <c r="A36" s="1025">
        <f>IF('Форма 4.2.1 | Т-ТЭ | индикат'!$S$26="",1,0)</f>
        <v>0</v>
      </c>
    </row>
    <row r="37" spans="1:1">
      <c r="A37" s="1025">
        <f>IF('Форма 4.2.1 | Т-ТЭ | индикат'!$U$26="",1,0)</f>
        <v>0</v>
      </c>
    </row>
    <row r="38" spans="1:1">
      <c r="A38" s="1025">
        <f>IF('Форма 4.2.1 | Резерв мощности'!$O$22="",1,0)</f>
        <v>1</v>
      </c>
    </row>
    <row r="39" spans="1:1">
      <c r="A39" s="1025">
        <f>IF('Форма 4.2.1 | Резерв мощности'!$O$23="",1,0)</f>
        <v>1</v>
      </c>
    </row>
    <row r="40" spans="1:1">
      <c r="A40" s="1025">
        <f>IF('Форма 4.2.1 | Резерв мощности'!$M$24="",1,0)</f>
        <v>1</v>
      </c>
    </row>
    <row r="41" spans="1:1">
      <c r="A41" s="1025">
        <f>IF('Форма 4.2.1 | Резерв мощности'!$O$24="",1,0)</f>
        <v>1</v>
      </c>
    </row>
    <row r="42" spans="1:1">
      <c r="A42" s="1025">
        <f>IF('Форма 4.2.1 | Резерв мощности'!$R$24="",1,0)</f>
        <v>1</v>
      </c>
    </row>
    <row r="43" spans="1:1">
      <c r="A43" s="1025">
        <f>IF('Форма 4.2.1 | Резерв мощности'!$T$24="",1,0)</f>
        <v>1</v>
      </c>
    </row>
    <row r="44" spans="1:1">
      <c r="A44" s="1025">
        <f>IF('Форма 4.2.1 | Резерв мощности'!$S$24="",1,0)</f>
        <v>0</v>
      </c>
    </row>
    <row r="45" spans="1:1">
      <c r="A45" s="1025">
        <f>IF('Форма 4.2.1 | Резерв мощности'!$U$24="",1,0)</f>
        <v>0</v>
      </c>
    </row>
    <row r="46" spans="1:1">
      <c r="A46" s="1025">
        <f>IF('Форма 4.2.2 | Т-ТН'!$O$23="",1,0)</f>
        <v>0</v>
      </c>
    </row>
    <row r="47" spans="1:1">
      <c r="A47" s="1025">
        <f>IF('Форма 4.2.2 | Т-ТН'!$M$24="",1,0)</f>
        <v>0</v>
      </c>
    </row>
    <row r="48" spans="1:1">
      <c r="A48" s="1025">
        <f>IF('Форма 4.2.2 | Т-ТН'!$R$24="",1,0)</f>
        <v>0</v>
      </c>
    </row>
    <row r="49" spans="1:1">
      <c r="A49" s="1025">
        <f>IF('Форма 4.2.2 | Т-ТН'!$T$24="",1,0)</f>
        <v>0</v>
      </c>
    </row>
    <row r="50" spans="1:1">
      <c r="A50" s="1025">
        <f>IF('Форма 4.2.2 | Т-ТН'!$S$24="",1,0)</f>
        <v>0</v>
      </c>
    </row>
    <row r="51" spans="1:1">
      <c r="A51" s="1025">
        <f>IF('Форма 4.2.2 | Т-ТН'!$U$24="",1,0)</f>
        <v>0</v>
      </c>
    </row>
    <row r="52" spans="1:1">
      <c r="A52" s="1025">
        <f>IF('Форма 4.2.2 | Т-передача ТЭ'!$O$23="",1,0)</f>
        <v>1</v>
      </c>
    </row>
    <row r="53" spans="1:1">
      <c r="A53" s="1025">
        <f>IF('Форма 4.2.2 | Т-передача ТЭ'!$M$24="",1,0)</f>
        <v>1</v>
      </c>
    </row>
    <row r="54" spans="1:1">
      <c r="A54" s="1025">
        <f>IF('Форма 4.2.2 | Т-передача ТЭ'!$R$24="",1,0)</f>
        <v>1</v>
      </c>
    </row>
    <row r="55" spans="1:1">
      <c r="A55" s="1025">
        <f>IF('Форма 4.2.2 | Т-передача ТЭ'!$T$24="",1,0)</f>
        <v>1</v>
      </c>
    </row>
    <row r="56" spans="1:1">
      <c r="A56" s="1025">
        <f>IF('Форма 4.2.2 | Т-передача ТЭ'!$S$24="",1,0)</f>
        <v>0</v>
      </c>
    </row>
    <row r="57" spans="1:1">
      <c r="A57" s="1025">
        <f>IF('Форма 4.2.2 | Т-передача ТЭ'!$U$24="",1,0)</f>
        <v>0</v>
      </c>
    </row>
    <row r="58" spans="1:1">
      <c r="A58" s="1025">
        <f>IF('Форма 4.2.2 | Т-передача ТН'!$O$23="",1,0)</f>
        <v>1</v>
      </c>
    </row>
    <row r="59" spans="1:1">
      <c r="A59" s="1025">
        <f>IF('Форма 4.2.2 | Т-передача ТН'!$M$24="",1,0)</f>
        <v>1</v>
      </c>
    </row>
    <row r="60" spans="1:1">
      <c r="A60" s="1025">
        <f>IF('Форма 4.2.2 | Т-передача ТН'!$R$24="",1,0)</f>
        <v>1</v>
      </c>
    </row>
    <row r="61" spans="1:1">
      <c r="A61" s="1025">
        <f>IF('Форма 4.2.2 | Т-передача ТН'!$T$24="",1,0)</f>
        <v>1</v>
      </c>
    </row>
    <row r="62" spans="1:1">
      <c r="A62" s="1025">
        <f>IF('Форма 4.2.2 | Т-передача ТН'!$S$24="",1,0)</f>
        <v>0</v>
      </c>
    </row>
    <row r="63" spans="1:1">
      <c r="A63" s="1025">
        <f>IF('Форма 4.2.2 | Т-передача ТН'!$U$24="",1,0)</f>
        <v>0</v>
      </c>
    </row>
    <row r="64" spans="1:1">
      <c r="A64" s="1025">
        <f>IF('Форма 4.2.3 | Т-гор.вода'!$O$23="",1,0)</f>
        <v>0</v>
      </c>
    </row>
    <row r="65" spans="1:1">
      <c r="A65" s="1025">
        <f>IF('Форма 4.2.3 | Т-гор.вода'!$M$24="",1,0)</f>
        <v>0</v>
      </c>
    </row>
    <row r="66" spans="1:1">
      <c r="A66" s="1025">
        <f>IF('Форма 4.2.3 | Т-гор.вода'!$W$24="",1,0)</f>
        <v>0</v>
      </c>
    </row>
    <row r="67" spans="1:1">
      <c r="A67" s="1025">
        <f>IF('Форма 4.2.3 | Т-гор.вода'!$Y$24="",1,0)</f>
        <v>0</v>
      </c>
    </row>
    <row r="68" spans="1:1">
      <c r="A68" s="1025">
        <f>IF('Форма 4.2.3 | Т-гор.вода'!$X$24="",1,0)</f>
        <v>0</v>
      </c>
    </row>
    <row r="69" spans="1:1">
      <c r="A69" s="1025">
        <f>IF('Форма 4.2.3 | Т-гор.вода'!$Z$24="",1,0)</f>
        <v>0</v>
      </c>
    </row>
    <row r="70" spans="1:1">
      <c r="A70" s="1025">
        <f>IF('Форма 4.2.4 | Т-подкл'!$AB$23="",1,0)</f>
        <v>0</v>
      </c>
    </row>
    <row r="71" spans="1:1">
      <c r="A71" s="1025">
        <f>IF('Форма 4.2.4 | Т-подкл'!$AD$23="",1,0)</f>
        <v>0</v>
      </c>
    </row>
    <row r="72" spans="1:1">
      <c r="A72" s="1025">
        <f>IF('Форма 4.2.4 | Т-подкл'!$N$23="",1,0)</f>
        <v>0</v>
      </c>
    </row>
    <row r="73" spans="1:1">
      <c r="A73" s="1025">
        <f>IF('Форма 4.2.4 | Т-подкл'!$R$23="",1,0)</f>
        <v>0</v>
      </c>
    </row>
    <row r="74" spans="1:1">
      <c r="A74" s="1025">
        <f>IF('Форма 4.2.4 | Т-подкл'!$V$23="",1,0)</f>
        <v>0</v>
      </c>
    </row>
    <row r="75" spans="1:1">
      <c r="A75" s="1025">
        <f>IF('Форма 4.2.4 | Т-подкл'!$AC$23="",1,0)</f>
        <v>0</v>
      </c>
    </row>
    <row r="76" spans="1:1">
      <c r="A76" s="1025">
        <f>IF('Форма 4.2.4 | Т-подкл'!$AE$23="",1,0)</f>
        <v>0</v>
      </c>
    </row>
    <row r="77" spans="1:1">
      <c r="A77" s="1025">
        <f>IF('Форма 4.2.5 | Т-подкл(инд)'!$M$23="",1,0)</f>
        <v>0</v>
      </c>
    </row>
    <row r="78" spans="1:1">
      <c r="A78" s="1025">
        <f>IF('Форма 4.2.5 | Т-подкл(инд)'!$P$23="",1,0)</f>
        <v>0</v>
      </c>
    </row>
    <row r="79" spans="1:1">
      <c r="A79" s="1025">
        <f>IF('Форма 4.2.5 | Т-подкл(инд)'!$S$23="",1,0)</f>
        <v>0</v>
      </c>
    </row>
    <row r="80" spans="1:1">
      <c r="A80" s="1025">
        <f>IF('Форма 4.2.5 | Т-подкл(инд)'!$T$23="",1,0)</f>
        <v>0</v>
      </c>
    </row>
    <row r="81" spans="1:1">
      <c r="A81" s="1025">
        <f>IF('Форма 4.2.5 | Т-подкл(инд)'!$V$23="",1,0)</f>
        <v>0</v>
      </c>
    </row>
    <row r="82" spans="1:1">
      <c r="A82" s="1025">
        <f>IF('Форма 4.7'!$E$12="",1,0)</f>
        <v>0</v>
      </c>
    </row>
    <row r="83" spans="1:1">
      <c r="A83" s="1025">
        <f>IF('Форма 4.7'!$F$12="",1,0)</f>
        <v>0</v>
      </c>
    </row>
    <row r="84" spans="1:1">
      <c r="A84" s="1025">
        <f>IF('Форма 4.8'!$G$11="",1,0)</f>
        <v>0</v>
      </c>
    </row>
    <row r="85" spans="1:1">
      <c r="A85" s="1025">
        <f>IF('Форма 4.8'!$G$12="",1,0)</f>
        <v>0</v>
      </c>
    </row>
    <row r="86" spans="1:1">
      <c r="A86" s="1025">
        <f>IF('Форма 4.8'!$H$12="",1,0)</f>
        <v>0</v>
      </c>
    </row>
    <row r="87" spans="1:1">
      <c r="A87" s="1025">
        <f>IF('Форма 4.8'!$H$13="",1,0)</f>
        <v>0</v>
      </c>
    </row>
    <row r="88" spans="1:1">
      <c r="A88" s="1025">
        <f>IF('Форма 4.8'!$E$15="",1,0)</f>
        <v>0</v>
      </c>
    </row>
    <row r="89" spans="1:1">
      <c r="A89" s="1025">
        <f>IF('Форма 4.8'!$H$15="",1,0)</f>
        <v>0</v>
      </c>
    </row>
    <row r="90" spans="1:1">
      <c r="A90" s="1025">
        <f>IF('Форма 4.8'!$G$18="",1,0)</f>
        <v>0</v>
      </c>
    </row>
    <row r="91" spans="1:1">
      <c r="A91" s="1025">
        <f>IF('Форма 4.8'!$G$22="",1,0)</f>
        <v>0</v>
      </c>
    </row>
    <row r="92" spans="1:1">
      <c r="A92" s="1025">
        <f>IF('Форма 4.8'!$G$25="",1,0)</f>
        <v>0</v>
      </c>
    </row>
    <row r="93" spans="1:1">
      <c r="A93" s="1025">
        <f>IF('Форма 4.8'!$E$32="",1,0)</f>
        <v>0</v>
      </c>
    </row>
    <row r="94" spans="1:1">
      <c r="A94" s="1025">
        <f>IF('Форма 4.8'!$H$32="",1,0)</f>
        <v>0</v>
      </c>
    </row>
    <row r="95" spans="1:1">
      <c r="A95" s="1025">
        <f>IF('Форма 4.8'!$G$28="",1,0)</f>
        <v>0</v>
      </c>
    </row>
    <row r="96" spans="1:1">
      <c r="A96" s="1025">
        <f>IF('Форма 1.0.2'!$E$12="",1,0)</f>
        <v>1</v>
      </c>
    </row>
    <row r="97" spans="1:1">
      <c r="A97" s="1025">
        <f>IF('Форма 1.0.2'!$F$12="",1,0)</f>
        <v>1</v>
      </c>
    </row>
    <row r="98" spans="1:1">
      <c r="A98" s="1025">
        <f>IF('Форма 1.0.2'!$G$12="",1,0)</f>
        <v>1</v>
      </c>
    </row>
    <row r="99" spans="1:1">
      <c r="A99" s="1025">
        <f>IF('Форма 1.0.2'!$H$12="",1,0)</f>
        <v>1</v>
      </c>
    </row>
    <row r="100" spans="1:1">
      <c r="A100" s="1025">
        <f>IF('Форма 1.0.2'!$I$12="",1,0)</f>
        <v>1</v>
      </c>
    </row>
    <row r="101" spans="1:1">
      <c r="A101" s="1025">
        <f>IF('Форма 1.0.2'!$J$12="",1,0)</f>
        <v>1</v>
      </c>
    </row>
    <row r="102" spans="1:1">
      <c r="A102" s="1025">
        <f>IF('Сведения об изменении'!$E$12="",1,0)</f>
        <v>0</v>
      </c>
    </row>
    <row r="103" spans="1:1">
      <c r="A103" s="1087">
        <f>IF('Форма 4.7'!$F$20="",1,0)</f>
        <v>0</v>
      </c>
    </row>
    <row r="104" spans="1:1">
      <c r="A104" s="1087">
        <f>IF('Форма 4.7'!$E$20="",1,0)</f>
        <v>0</v>
      </c>
    </row>
    <row r="105" spans="1:1">
      <c r="A105" s="1087">
        <f>IF(Территории!$E$12="",1,0)</f>
        <v>0</v>
      </c>
    </row>
    <row r="106" spans="1:1">
      <c r="A106" s="1087">
        <f>IF('Перечень тарифов'!$E$21="",1,0)</f>
        <v>0</v>
      </c>
    </row>
    <row r="107" spans="1:1">
      <c r="A107" s="1087">
        <f>IF('Перечень тарифов'!$F$21="",1,0)</f>
        <v>0</v>
      </c>
    </row>
    <row r="108" spans="1:1">
      <c r="A108" s="1087">
        <f>IF('Перечень тарифов'!$G$21="",1,0)</f>
        <v>0</v>
      </c>
    </row>
    <row r="109" spans="1:1">
      <c r="A109" s="1087">
        <f>IF('Перечень тарифов'!$K$21="",1,0)</f>
        <v>0</v>
      </c>
    </row>
    <row r="110" spans="1:1">
      <c r="A110" s="1087">
        <f>IF('Перечень тарифов'!$O$21="",1,0)</f>
        <v>0</v>
      </c>
    </row>
    <row r="111" spans="1:1">
      <c r="A111" s="1087">
        <f>IF('Перечень тарифов'!$S$21="",1,0)</f>
        <v>0</v>
      </c>
    </row>
    <row r="112" spans="1:1">
      <c r="A112" s="1087">
        <f>IF('Перечень тарифов'!$E$26="",1,0)</f>
        <v>0</v>
      </c>
    </row>
    <row r="113" spans="1:1">
      <c r="A113" s="1087">
        <f>IF('Перечень тарифов'!$F$26="",1,0)</f>
        <v>0</v>
      </c>
    </row>
    <row r="114" spans="1:1">
      <c r="A114" s="1087">
        <f>IF('Перечень тарифов'!$G$26="",1,0)</f>
        <v>0</v>
      </c>
    </row>
    <row r="115" spans="1:1">
      <c r="A115" s="1087">
        <f>IF('Перечень тарифов'!$K$26="",1,0)</f>
        <v>0</v>
      </c>
    </row>
    <row r="116" spans="1:1">
      <c r="A116" s="1087">
        <f>IF('Перечень тарифов'!$O$26="",1,0)</f>
        <v>0</v>
      </c>
    </row>
    <row r="117" spans="1:1">
      <c r="A117" s="1087">
        <f>IF('Перечень тарифов'!$S$26="",1,0)</f>
        <v>0</v>
      </c>
    </row>
    <row r="118" spans="1:1">
      <c r="A118" s="1087">
        <f>IF('Перечень тарифов'!$E$32="",1,0)</f>
        <v>0</v>
      </c>
    </row>
    <row r="119" spans="1:1">
      <c r="A119" s="1087">
        <f>IF('Перечень тарифов'!$F$32="",1,0)</f>
        <v>0</v>
      </c>
    </row>
    <row r="120" spans="1:1">
      <c r="A120" s="1087">
        <f>IF('Перечень тарифов'!$G$32="",1,0)</f>
        <v>0</v>
      </c>
    </row>
    <row r="121" spans="1:1">
      <c r="A121" s="1087">
        <f>IF('Перечень тарифов'!$K$32="",1,0)</f>
        <v>0</v>
      </c>
    </row>
    <row r="122" spans="1:1">
      <c r="A122" s="1087">
        <f>IF('Перечень тарифов'!$O$32="",1,0)</f>
        <v>0</v>
      </c>
    </row>
    <row r="123" spans="1:1">
      <c r="A123" s="1087">
        <f>IF('Перечень тарифов'!$S$32="",1,0)</f>
        <v>0</v>
      </c>
    </row>
    <row r="124" spans="1:1">
      <c r="A124" s="1087">
        <f>IF('Перечень тарифов'!$E$37="",1,0)</f>
        <v>0</v>
      </c>
    </row>
    <row r="125" spans="1:1">
      <c r="A125" s="1087">
        <f>IF('Перечень тарифов'!$F$37="",1,0)</f>
        <v>0</v>
      </c>
    </row>
    <row r="126" spans="1:1">
      <c r="A126" s="1087">
        <f>IF('Перечень тарифов'!$G$37="",1,0)</f>
        <v>0</v>
      </c>
    </row>
    <row r="127" spans="1:1">
      <c r="A127" s="1087">
        <f>IF('Перечень тарифов'!$K$37="",1,0)</f>
        <v>0</v>
      </c>
    </row>
    <row r="128" spans="1:1">
      <c r="A128" s="1087">
        <f>IF('Перечень тарифов'!$O$37="",1,0)</f>
        <v>0</v>
      </c>
    </row>
    <row r="129" spans="1:1">
      <c r="A129" s="1087">
        <f>IF('Перечень тарифов'!$S$37="",1,0)</f>
        <v>0</v>
      </c>
    </row>
    <row r="130" spans="1:1">
      <c r="A130" s="1087">
        <f>IF('Перечень тарифов'!$E$42="",1,0)</f>
        <v>0</v>
      </c>
    </row>
    <row r="131" spans="1:1">
      <c r="A131" s="1087">
        <f>IF('Перечень тарифов'!$F$42="",1,0)</f>
        <v>0</v>
      </c>
    </row>
    <row r="132" spans="1:1">
      <c r="A132" s="1087">
        <f>IF('Перечень тарифов'!$G$42="",1,0)</f>
        <v>0</v>
      </c>
    </row>
    <row r="133" spans="1:1">
      <c r="A133" s="1087">
        <f>IF('Перечень тарифов'!$K$42="",1,0)</f>
        <v>0</v>
      </c>
    </row>
    <row r="134" spans="1:1">
      <c r="A134" s="1087">
        <f>IF('Перечень тарифов'!$O$42="",1,0)</f>
        <v>0</v>
      </c>
    </row>
    <row r="135" spans="1:1">
      <c r="A135" s="1087">
        <f>IF('Перечень тарифов'!$S$42="",1,0)</f>
        <v>0</v>
      </c>
    </row>
    <row r="136" spans="1:1">
      <c r="A136" s="1087">
        <f>IF('Перечень тарифов'!$G$12="",1,0)</f>
        <v>0</v>
      </c>
    </row>
    <row r="137" spans="1:1">
      <c r="A137" s="1087">
        <f>IF('Перечень тарифов'!$G$11="",1,0)</f>
        <v>0</v>
      </c>
    </row>
    <row r="138" spans="1:1">
      <c r="A138" s="1087">
        <f>IF('Перечень тарифов'!$E$47="",1,0)</f>
        <v>0</v>
      </c>
    </row>
    <row r="139" spans="1:1">
      <c r="A139" s="1087">
        <f>IF('Перечень тарифов'!$F$47="",1,0)</f>
        <v>0</v>
      </c>
    </row>
    <row r="140" spans="1:1">
      <c r="A140" s="1087">
        <f>IF('Перечень тарифов'!$G$47="",1,0)</f>
        <v>0</v>
      </c>
    </row>
    <row r="141" spans="1:1">
      <c r="A141" s="1087">
        <f>IF('Перечень тарифов'!$K$47="",1,0)</f>
        <v>0</v>
      </c>
    </row>
    <row r="142" spans="1:1">
      <c r="A142" s="1087">
        <f>IF('Перечень тарифов'!$O$47="",1,0)</f>
        <v>0</v>
      </c>
    </row>
    <row r="143" spans="1:1">
      <c r="A143" s="1087">
        <f>IF('Перечень тарифов'!$S$47="",1,0)</f>
        <v>0</v>
      </c>
    </row>
    <row r="144" spans="1:1">
      <c r="A144" s="1093">
        <f>IF('Перечень тарифов'!$V$26="",1,0)</f>
        <v>0</v>
      </c>
    </row>
    <row r="145" spans="1:1">
      <c r="A145" s="1093">
        <f>IF('Перечень тарифов'!$V$27="",1,0)</f>
        <v>0</v>
      </c>
    </row>
    <row r="146" spans="1:1">
      <c r="A146" s="1093">
        <f>IF('Форма 4.2.1 | Т-ТЭ | потр'!$O$24="",1,0)</f>
        <v>0</v>
      </c>
    </row>
    <row r="147" spans="1:1">
      <c r="A147" s="1093">
        <f>IF('Форма 4.2.1 | Т-ТЭ | ТСО'!$O$24="",1,0)</f>
        <v>0</v>
      </c>
    </row>
    <row r="148" spans="1:1">
      <c r="A148" s="1093">
        <f>IF('Форма 4.2.1 | Т-ТЭ | ТСО'!$O$30="",1,0)</f>
        <v>0</v>
      </c>
    </row>
    <row r="149" spans="1:1">
      <c r="A149" s="1093">
        <f>IF('Форма 4.2.1 | Т-ТЭ | ТСО'!$O$31="",1,0)</f>
        <v>0</v>
      </c>
    </row>
    <row r="150" spans="1:1">
      <c r="A150" s="1093">
        <f>IF('Форма 4.2.1 | Т-ТЭ | ТСО'!$M$32="",1,0)</f>
        <v>0</v>
      </c>
    </row>
    <row r="151" spans="1:1">
      <c r="A151" s="1093">
        <f>IF('Форма 4.2.1 | Т-ТЭ | ТСО'!$O$32="",1,0)</f>
        <v>0</v>
      </c>
    </row>
    <row r="152" spans="1:1">
      <c r="A152" s="1093">
        <f>IF('Форма 4.2.1 | Т-ТЭ | ТСО'!$R$32="",1,0)</f>
        <v>0</v>
      </c>
    </row>
    <row r="153" spans="1:1">
      <c r="A153" s="1093">
        <f>IF('Форма 4.2.1 | Т-ТЭ | ТСО'!$T$32="",1,0)</f>
        <v>0</v>
      </c>
    </row>
    <row r="154" spans="1:1">
      <c r="A154" s="1093">
        <f>IF('Форма 4.2.1 | Т-ТЭ | ТСО'!$S$32="",1,0)</f>
        <v>0</v>
      </c>
    </row>
    <row r="155" spans="1:1">
      <c r="A155" s="1093">
        <f>IF('Форма 4.2.1 | Т-ТЭ | ТСО'!$U$32="",1,0)</f>
        <v>0</v>
      </c>
    </row>
    <row r="156" spans="1:1">
      <c r="A156" s="1093">
        <f>IF('Форма 4.2.3 | Т-гор.вода'!$O$24="",1,0)</f>
        <v>0</v>
      </c>
    </row>
    <row r="157" spans="1:1">
      <c r="A157" s="1093">
        <f>IF('Форма 4.2.3 | Т-гор.вода'!$P$24="",1,0)</f>
        <v>0</v>
      </c>
    </row>
    <row r="158" spans="1:1">
      <c r="A158" s="1093">
        <f>IF('Форма 4.2.2 | Т-ТН'!$O$24="",1,0)</f>
        <v>0</v>
      </c>
    </row>
    <row r="159" spans="1:1">
      <c r="A159" s="1108">
        <f>IF('Форма 4.2.1 | Т-ТЭ | потр'!$O$27="",1,0)</f>
        <v>0</v>
      </c>
    </row>
    <row r="160" spans="1:1">
      <c r="A160" s="1108">
        <f>IF('Форма 4.2.1 | Т-ТЭ | потр'!$M$28="",1,0)</f>
        <v>0</v>
      </c>
    </row>
    <row r="161" spans="1:1">
      <c r="A161" s="1108">
        <f>IF('Форма 4.2.1 | Т-ТЭ | потр'!$O$28="",1,0)</f>
        <v>0</v>
      </c>
    </row>
    <row r="162" spans="1:1">
      <c r="A162" s="1108">
        <f>IF('Форма 4.2.1 | Т-ТЭ | потр'!$R$28="",1,0)</f>
        <v>0</v>
      </c>
    </row>
    <row r="163" spans="1:1">
      <c r="A163" s="1108">
        <f>IF('Форма 4.2.1 | Т-ТЭ | потр'!$T$28="",1,0)</f>
        <v>0</v>
      </c>
    </row>
    <row r="164" spans="1:1">
      <c r="A164" s="1108">
        <f>IF('Форма 4.2.1 | Т-ТЭ | потр'!$S$28="",1,0)</f>
        <v>0</v>
      </c>
    </row>
    <row r="165" spans="1:1">
      <c r="A165" s="1108">
        <f>IF('Форма 4.2.1 | Т-ТЭ | потр'!$U$28="",1,0)</f>
        <v>0</v>
      </c>
    </row>
    <row r="166" spans="1:1">
      <c r="A166" s="1108">
        <f>IF('Форма 4.2.1 | Т-ТЭ | потр'!$O$31="",1,0)</f>
        <v>0</v>
      </c>
    </row>
    <row r="167" spans="1:1">
      <c r="A167" s="1108">
        <f>IF('Форма 4.2.1 | Т-ТЭ | потр'!$M$32="",1,0)</f>
        <v>0</v>
      </c>
    </row>
    <row r="168" spans="1:1">
      <c r="A168" s="1108">
        <f>IF('Форма 4.2.1 | Т-ТЭ | потр'!$O$32="",1,0)</f>
        <v>0</v>
      </c>
    </row>
    <row r="169" spans="1:1">
      <c r="A169" s="1108">
        <f>IF('Форма 4.2.1 | Т-ТЭ | потр'!$R$32="",1,0)</f>
        <v>0</v>
      </c>
    </row>
    <row r="170" spans="1:1">
      <c r="A170" s="1108">
        <f>IF('Форма 4.2.1 | Т-ТЭ | потр'!$T$32="",1,0)</f>
        <v>0</v>
      </c>
    </row>
    <row r="171" spans="1:1">
      <c r="A171" s="1108">
        <f>IF('Форма 4.2.1 | Т-ТЭ | потр'!$S$32="",1,0)</f>
        <v>0</v>
      </c>
    </row>
    <row r="172" spans="1:1">
      <c r="A172" s="1108">
        <f>IF('Форма 4.2.1 | Т-ТЭ | потр'!$U$32="",1,0)</f>
        <v>0</v>
      </c>
    </row>
    <row r="173" spans="1:1">
      <c r="A173" s="1108">
        <f>IF('Форма 4.2.1 | Т-ТЭ | потр'!$O$36="",1,0)</f>
        <v>0</v>
      </c>
    </row>
    <row r="174" spans="1:1">
      <c r="A174" s="1108">
        <f>IF('Форма 4.2.1 | Т-ТЭ | потр'!$O$37="",1,0)</f>
        <v>0</v>
      </c>
    </row>
    <row r="175" spans="1:1">
      <c r="A175" s="1108">
        <f>IF('Форма 4.2.1 | Т-ТЭ | потр'!$M$38="",1,0)</f>
        <v>0</v>
      </c>
    </row>
    <row r="176" spans="1:1">
      <c r="A176" s="1108">
        <f>IF('Форма 4.2.1 | Т-ТЭ | потр'!$O$38="",1,0)</f>
        <v>0</v>
      </c>
    </row>
    <row r="177" spans="1:1">
      <c r="A177" s="1108">
        <f>IF('Форма 4.2.1 | Т-ТЭ | потр'!$R$38="",1,0)</f>
        <v>0</v>
      </c>
    </row>
    <row r="178" spans="1:1">
      <c r="A178" s="1108">
        <f>IF('Форма 4.2.1 | Т-ТЭ | потр'!$T$38="",1,0)</f>
        <v>0</v>
      </c>
    </row>
    <row r="179" spans="1:1">
      <c r="A179" s="1108">
        <f>IF('Форма 4.2.1 | Т-ТЭ | потр'!$S$38="",1,0)</f>
        <v>0</v>
      </c>
    </row>
    <row r="180" spans="1:1">
      <c r="A180" s="1108">
        <f>IF('Форма 4.2.1 | Т-ТЭ | потр'!$U$38="",1,0)</f>
        <v>0</v>
      </c>
    </row>
    <row r="181" spans="1:1">
      <c r="A181" s="1108">
        <f>IF('Форма 4.2.1 | Т-ТЭ | потр'!$Y$24="",1,0)</f>
        <v>0</v>
      </c>
    </row>
    <row r="182" spans="1:1">
      <c r="A182" s="1108">
        <f>IF('Форма 4.2.1 | Т-ТЭ | потр'!$AA$24="",1,0)</f>
        <v>0</v>
      </c>
    </row>
    <row r="183" spans="1:1">
      <c r="A183" s="1108">
        <f>IF('Форма 4.2.1 | Т-ТЭ | потр'!$V$24="",1,0)</f>
        <v>0</v>
      </c>
    </row>
    <row r="184" spans="1:1">
      <c r="A184" s="1108">
        <f>IF('Форма 4.2.1 | Т-ТЭ | потр'!$Z$24="",1,0)</f>
        <v>0</v>
      </c>
    </row>
    <row r="185" spans="1:1">
      <c r="A185" s="1108">
        <f>IF('Форма 4.2.1 | Т-ТЭ | потр'!$AB$24="",1,0)</f>
        <v>0</v>
      </c>
    </row>
    <row r="186" spans="1:1">
      <c r="A186" s="1108">
        <f>IF('Форма 4.2.1 | Т-ТЭ | потр'!$Y$28="",1,0)</f>
        <v>0</v>
      </c>
    </row>
    <row r="187" spans="1:1">
      <c r="A187" s="1108">
        <f>IF('Форма 4.2.1 | Т-ТЭ | потр'!$AA$28="",1,0)</f>
        <v>0</v>
      </c>
    </row>
    <row r="188" spans="1:1">
      <c r="A188" s="1108">
        <f>IF('Форма 4.2.1 | Т-ТЭ | потр'!$V$28="",1,0)</f>
        <v>0</v>
      </c>
    </row>
    <row r="189" spans="1:1">
      <c r="A189" s="1108">
        <f>IF('Форма 4.2.1 | Т-ТЭ | потр'!$Z$28="",1,0)</f>
        <v>0</v>
      </c>
    </row>
    <row r="190" spans="1:1">
      <c r="A190" s="1108">
        <f>IF('Форма 4.2.1 | Т-ТЭ | потр'!$AB$28="",1,0)</f>
        <v>0</v>
      </c>
    </row>
    <row r="191" spans="1:1">
      <c r="A191" s="1108">
        <f>IF('Форма 4.2.1 | Т-ТЭ | потр'!$Y$32="",1,0)</f>
        <v>0</v>
      </c>
    </row>
    <row r="192" spans="1:1">
      <c r="A192" s="1108">
        <f>IF('Форма 4.2.1 | Т-ТЭ | потр'!$AA$32="",1,0)</f>
        <v>0</v>
      </c>
    </row>
    <row r="193" spans="1:1">
      <c r="A193" s="1108">
        <f>IF('Форма 4.2.1 | Т-ТЭ | потр'!$V$32="",1,0)</f>
        <v>0</v>
      </c>
    </row>
    <row r="194" spans="1:1">
      <c r="A194" s="1108">
        <f>IF('Форма 4.2.1 | Т-ТЭ | потр'!$Z$32="",1,0)</f>
        <v>0</v>
      </c>
    </row>
    <row r="195" spans="1:1">
      <c r="A195" s="1108">
        <f>IF('Форма 4.2.1 | Т-ТЭ | потр'!$AB$32="",1,0)</f>
        <v>0</v>
      </c>
    </row>
    <row r="196" spans="1:1">
      <c r="A196" s="1108">
        <f>IF('Форма 4.2.1 | Т-ТЭ | потр'!$Y$38="",1,0)</f>
        <v>0</v>
      </c>
    </row>
    <row r="197" spans="1:1">
      <c r="A197" s="1108">
        <f>IF('Форма 4.2.1 | Т-ТЭ | потр'!$AA$38="",1,0)</f>
        <v>0</v>
      </c>
    </row>
    <row r="198" spans="1:1">
      <c r="A198" s="1108">
        <f>IF('Форма 4.2.1 | Т-ТЭ | потр'!$V$38="",1,0)</f>
        <v>0</v>
      </c>
    </row>
    <row r="199" spans="1:1">
      <c r="A199" s="1108">
        <f>IF('Форма 4.2.1 | Т-ТЭ | потр'!$Z$38="",1,0)</f>
        <v>0</v>
      </c>
    </row>
    <row r="200" spans="1:1">
      <c r="A200" s="1108">
        <f>IF('Форма 4.2.1 | Т-ТЭ | потр'!$AB$38="",1,0)</f>
        <v>0</v>
      </c>
    </row>
    <row r="201" spans="1:1">
      <c r="A201" s="1108">
        <f>IF('Форма 4.2.3 | Т-гор.вода'!$O$28="",1,0)</f>
        <v>0</v>
      </c>
    </row>
    <row r="202" spans="1:1">
      <c r="A202" s="1108">
        <f>IF('Форма 4.2.3 | Т-гор.вода'!$M$29="",1,0)</f>
        <v>0</v>
      </c>
    </row>
    <row r="203" spans="1:1">
      <c r="A203" s="1108">
        <f>IF('Форма 4.2.3 | Т-гор.вода'!$O$29="",1,0)</f>
        <v>0</v>
      </c>
    </row>
    <row r="204" spans="1:1">
      <c r="A204" s="1108">
        <f>IF('Форма 4.2.3 | Т-гор.вода'!$P$29="",1,0)</f>
        <v>0</v>
      </c>
    </row>
    <row r="205" spans="1:1">
      <c r="A205" s="1108">
        <f>IF('Форма 4.2.3 | Т-гор.вода'!$W$29="",1,0)</f>
        <v>0</v>
      </c>
    </row>
    <row r="206" spans="1:1">
      <c r="A206" s="1108">
        <f>IF('Форма 4.2.3 | Т-гор.вода'!$Y$29="",1,0)</f>
        <v>0</v>
      </c>
    </row>
    <row r="207" spans="1:1">
      <c r="A207" s="1108">
        <f>IF('Форма 4.2.3 | Т-гор.вода'!$X$29="",1,0)</f>
        <v>0</v>
      </c>
    </row>
    <row r="208" spans="1:1">
      <c r="A208" s="1108">
        <f>IF('Форма 4.2.3 | Т-гор.вода'!$Z$29="",1,0)</f>
        <v>0</v>
      </c>
    </row>
    <row r="209" spans="1:1">
      <c r="A209" s="1108">
        <f>IF('Форма 4.2.3 | Т-гор.вода'!$O$33="",1,0)</f>
        <v>0</v>
      </c>
    </row>
    <row r="210" spans="1:1">
      <c r="A210" s="1108">
        <f>IF('Форма 4.2.3 | Т-гор.вода'!$M$34="",1,0)</f>
        <v>0</v>
      </c>
    </row>
    <row r="211" spans="1:1">
      <c r="A211" s="1108">
        <f>IF('Форма 4.2.3 | Т-гор.вода'!$O$34="",1,0)</f>
        <v>0</v>
      </c>
    </row>
    <row r="212" spans="1:1">
      <c r="A212" s="1108">
        <f>IF('Форма 4.2.3 | Т-гор.вода'!$P$34="",1,0)</f>
        <v>0</v>
      </c>
    </row>
    <row r="213" spans="1:1">
      <c r="A213" s="1108">
        <f>IF('Форма 4.2.3 | Т-гор.вода'!$W$34="",1,0)</f>
        <v>0</v>
      </c>
    </row>
    <row r="214" spans="1:1">
      <c r="A214" s="1108">
        <f>IF('Форма 4.2.3 | Т-гор.вода'!$Y$34="",1,0)</f>
        <v>0</v>
      </c>
    </row>
    <row r="215" spans="1:1">
      <c r="A215" s="1108">
        <f>IF('Форма 4.2.3 | Т-гор.вода'!$X$34="",1,0)</f>
        <v>0</v>
      </c>
    </row>
    <row r="216" spans="1:1">
      <c r="A216" s="1108">
        <f>IF('Форма 4.2.3 | Т-гор.вода'!$Z$34="",1,0)</f>
        <v>0</v>
      </c>
    </row>
    <row r="217" spans="1:1">
      <c r="A217" s="1108">
        <f>IF('Форма 4.2.1 | Т-ТЭ | ТСО'!$Y$32="",1,0)</f>
        <v>0</v>
      </c>
    </row>
    <row r="218" spans="1:1">
      <c r="A218" s="1108">
        <f>IF('Форма 4.2.1 | Т-ТЭ | ТСО'!$AA$32="",1,0)</f>
        <v>0</v>
      </c>
    </row>
    <row r="219" spans="1:1">
      <c r="A219" s="1108">
        <f>IF('Форма 4.2.1 | Т-ТЭ | ТСО'!$V$32="",1,0)</f>
        <v>0</v>
      </c>
    </row>
    <row r="220" spans="1:1">
      <c r="A220" s="1108">
        <f>IF('Форма 4.2.1 | Т-ТЭ | ТСО'!$Z$32="",1,0)</f>
        <v>0</v>
      </c>
    </row>
    <row r="221" spans="1:1">
      <c r="A221" s="1108">
        <f>IF('Форма 4.2.1 | Т-ТЭ | ТСО'!$AB$32="",1,0)</f>
        <v>0</v>
      </c>
    </row>
    <row r="222" spans="1:1">
      <c r="A222" s="1108">
        <f>IF('Форма 4.2.1 | Т-ТЭ | ТСО'!$Y$24="",1,0)</f>
        <v>0</v>
      </c>
    </row>
    <row r="223" spans="1:1">
      <c r="A223" s="1108">
        <f>IF('Форма 4.2.1 | Т-ТЭ | ТСО'!$AA$24="",1,0)</f>
        <v>0</v>
      </c>
    </row>
    <row r="224" spans="1:1">
      <c r="A224" s="1108">
        <f>IF('Форма 4.2.1 | Т-ТЭ | ТСО'!$V$24="",1,0)</f>
        <v>0</v>
      </c>
    </row>
    <row r="225" spans="1:1">
      <c r="A225" s="1108">
        <f>IF('Форма 4.2.1 | Т-ТЭ | ТСО'!$Z$24="",1,0)</f>
        <v>0</v>
      </c>
    </row>
    <row r="226" spans="1:1">
      <c r="A226" s="1108">
        <f>IF('Форма 4.2.1 | Т-ТЭ | ТСО'!$AB$24="",1,0)</f>
        <v>0</v>
      </c>
    </row>
    <row r="227" spans="1:1">
      <c r="A227" s="1108">
        <f>IF('Форма 4.2.1 | Т-ТЭ | ТСО'!$AF$32="",1,0)</f>
        <v>0</v>
      </c>
    </row>
    <row r="228" spans="1:1">
      <c r="A228" s="1108">
        <f>IF('Форма 4.2.1 | Т-ТЭ | ТСО'!$AH$32="",1,0)</f>
        <v>0</v>
      </c>
    </row>
    <row r="229" spans="1:1">
      <c r="A229" s="1108">
        <f>IF('Форма 4.2.1 | Т-ТЭ | ТСО'!$AC$32="",1,0)</f>
        <v>0</v>
      </c>
    </row>
    <row r="230" spans="1:1">
      <c r="A230" s="1108">
        <f>IF('Форма 4.2.1 | Т-ТЭ | ТСО'!$AG$32="",1,0)</f>
        <v>0</v>
      </c>
    </row>
    <row r="231" spans="1:1">
      <c r="A231" s="1108">
        <f>IF('Форма 4.2.1 | Т-ТЭ | ТСО'!$AI$32="",1,0)</f>
        <v>0</v>
      </c>
    </row>
    <row r="232" spans="1:1">
      <c r="A232" s="1108">
        <f>IF('Форма 4.2.1 | Т-ТЭ | ТСО'!$AF$24="",1,0)</f>
        <v>0</v>
      </c>
    </row>
    <row r="233" spans="1:1">
      <c r="A233" s="1108">
        <f>IF('Форма 4.2.1 | Т-ТЭ | ТСО'!$AH$24="",1,0)</f>
        <v>0</v>
      </c>
    </row>
    <row r="234" spans="1:1">
      <c r="A234" s="1108">
        <f>IF('Форма 4.2.1 | Т-ТЭ | ТСО'!$AC$24="",1,0)</f>
        <v>0</v>
      </c>
    </row>
    <row r="235" spans="1:1">
      <c r="A235" s="1108">
        <f>IF('Форма 4.2.1 | Т-ТЭ | ТСО'!$AG$24="",1,0)</f>
        <v>0</v>
      </c>
    </row>
    <row r="236" spans="1:1">
      <c r="A236" s="1108">
        <f>IF('Форма 4.2.1 | Т-ТЭ | ТСО'!$AI$24="",1,0)</f>
        <v>0</v>
      </c>
    </row>
    <row r="237" spans="1:1">
      <c r="A237" s="1108">
        <f>IF('Форма 4.2.1 | Т-ТЭ | ТСО'!$AM$32="",1,0)</f>
        <v>0</v>
      </c>
    </row>
    <row r="238" spans="1:1">
      <c r="A238" s="1108">
        <f>IF('Форма 4.2.1 | Т-ТЭ | ТСО'!$AO$32="",1,0)</f>
        <v>0</v>
      </c>
    </row>
    <row r="239" spans="1:1">
      <c r="A239" s="1108">
        <f>IF('Форма 4.2.1 | Т-ТЭ | ТСО'!$AJ$32="",1,0)</f>
        <v>0</v>
      </c>
    </row>
    <row r="240" spans="1:1">
      <c r="A240" s="1108">
        <f>IF('Форма 4.2.1 | Т-ТЭ | ТСО'!$AN$32="",1,0)</f>
        <v>0</v>
      </c>
    </row>
    <row r="241" spans="1:1">
      <c r="A241" s="1108">
        <f>IF('Форма 4.2.1 | Т-ТЭ | ТСО'!$AP$32="",1,0)</f>
        <v>0</v>
      </c>
    </row>
    <row r="242" spans="1:1">
      <c r="A242" s="1108">
        <f>IF('Форма 4.2.1 | Т-ТЭ | ТСО'!$AM$24="",1,0)</f>
        <v>0</v>
      </c>
    </row>
    <row r="243" spans="1:1">
      <c r="A243" s="1108">
        <f>IF('Форма 4.2.1 | Т-ТЭ | ТСО'!$AO$24="",1,0)</f>
        <v>0</v>
      </c>
    </row>
    <row r="244" spans="1:1">
      <c r="A244" s="1108">
        <f>IF('Форма 4.2.1 | Т-ТЭ | ТСО'!$AJ$24="",1,0)</f>
        <v>0</v>
      </c>
    </row>
    <row r="245" spans="1:1">
      <c r="A245" s="1108">
        <f>IF('Форма 4.2.1 | Т-ТЭ | ТСО'!$AN$24="",1,0)</f>
        <v>0</v>
      </c>
    </row>
    <row r="246" spans="1:1">
      <c r="A246" s="1108">
        <f>IF('Форма 4.2.1 | Т-ТЭ | ТСО'!$AP$24="",1,0)</f>
        <v>0</v>
      </c>
    </row>
    <row r="247" spans="1:1">
      <c r="A247" s="1108">
        <f>IF('Форма 4.2.1 | Т-ТЭ | ТСО'!$AT$32="",1,0)</f>
        <v>0</v>
      </c>
    </row>
    <row r="248" spans="1:1">
      <c r="A248" s="1108">
        <f>IF('Форма 4.2.1 | Т-ТЭ | ТСО'!$AV$32="",1,0)</f>
        <v>0</v>
      </c>
    </row>
    <row r="249" spans="1:1">
      <c r="A249" s="1108">
        <f>IF('Форма 4.2.1 | Т-ТЭ | ТСО'!$AQ$32="",1,0)</f>
        <v>0</v>
      </c>
    </row>
    <row r="250" spans="1:1">
      <c r="A250" s="1108">
        <f>IF('Форма 4.2.1 | Т-ТЭ | ТСО'!$AU$32="",1,0)</f>
        <v>0</v>
      </c>
    </row>
    <row r="251" spans="1:1">
      <c r="A251" s="1108">
        <f>IF('Форма 4.2.1 | Т-ТЭ | ТСО'!$AW$32="",1,0)</f>
        <v>0</v>
      </c>
    </row>
    <row r="252" spans="1:1">
      <c r="A252" s="1108">
        <f>IF('Форма 4.2.1 | Т-ТЭ | ТСО'!$AT$24="",1,0)</f>
        <v>0</v>
      </c>
    </row>
    <row r="253" spans="1:1">
      <c r="A253" s="1108">
        <f>IF('Форма 4.2.1 | Т-ТЭ | ТСО'!$AV$24="",1,0)</f>
        <v>0</v>
      </c>
    </row>
    <row r="254" spans="1:1">
      <c r="A254" s="1108">
        <f>IF('Форма 4.2.1 | Т-ТЭ | ТСО'!$AQ$24="",1,0)</f>
        <v>0</v>
      </c>
    </row>
    <row r="255" spans="1:1">
      <c r="A255" s="1108">
        <f>IF('Форма 4.2.1 | Т-ТЭ | ТСО'!$AU$24="",1,0)</f>
        <v>0</v>
      </c>
    </row>
    <row r="256" spans="1:1">
      <c r="A256" s="1108">
        <f>IF('Форма 4.2.1 | Т-ТЭ | ТСО'!$AW$24="",1,0)</f>
        <v>0</v>
      </c>
    </row>
    <row r="257" spans="1:1">
      <c r="A257" s="1108">
        <f>IF('Форма 4.2.1 | Т-ТЭ | ТСО'!$BA$32="",1,0)</f>
        <v>0</v>
      </c>
    </row>
    <row r="258" spans="1:1">
      <c r="A258" s="1108">
        <f>IF('Форма 4.2.1 | Т-ТЭ | ТСО'!$BC$32="",1,0)</f>
        <v>0</v>
      </c>
    </row>
    <row r="259" spans="1:1">
      <c r="A259" s="1108">
        <f>IF('Форма 4.2.1 | Т-ТЭ | ТСО'!$AX$32="",1,0)</f>
        <v>0</v>
      </c>
    </row>
    <row r="260" spans="1:1">
      <c r="A260" s="1108">
        <f>IF('Форма 4.2.1 | Т-ТЭ | ТСО'!$BB$32="",1,0)</f>
        <v>0</v>
      </c>
    </row>
    <row r="261" spans="1:1">
      <c r="A261" s="1108">
        <f>IF('Форма 4.2.1 | Т-ТЭ | ТСО'!$BD$32="",1,0)</f>
        <v>0</v>
      </c>
    </row>
    <row r="262" spans="1:1">
      <c r="A262" s="1108">
        <f>IF('Форма 4.2.1 | Т-ТЭ | ТСО'!$BA$24="",1,0)</f>
        <v>0</v>
      </c>
    </row>
    <row r="263" spans="1:1">
      <c r="A263" s="1108">
        <f>IF('Форма 4.2.1 | Т-ТЭ | ТСО'!$BC$24="",1,0)</f>
        <v>0</v>
      </c>
    </row>
    <row r="264" spans="1:1">
      <c r="A264" s="1108">
        <f>IF('Форма 4.2.1 | Т-ТЭ | ТСО'!$AX$24="",1,0)</f>
        <v>0</v>
      </c>
    </row>
    <row r="265" spans="1:1">
      <c r="A265" s="1108">
        <f>IF('Форма 4.2.1 | Т-ТЭ | ТСО'!$BB$24="",1,0)</f>
        <v>0</v>
      </c>
    </row>
    <row r="266" spans="1:1">
      <c r="A266" s="1108">
        <f>IF('Форма 4.2.1 | Т-ТЭ | ТСО'!$BD$24="",1,0)</f>
        <v>0</v>
      </c>
    </row>
    <row r="267" spans="1:1">
      <c r="A267" s="1108">
        <f>IF('Форма 4.2.1 | Т-ТЭ | ТСО'!$BH$32="",1,0)</f>
        <v>0</v>
      </c>
    </row>
    <row r="268" spans="1:1">
      <c r="A268" s="1108">
        <f>IF('Форма 4.2.1 | Т-ТЭ | ТСО'!$BJ$32="",1,0)</f>
        <v>0</v>
      </c>
    </row>
    <row r="269" spans="1:1">
      <c r="A269" s="1108">
        <f>IF('Форма 4.2.1 | Т-ТЭ | ТСО'!$BE$32="",1,0)</f>
        <v>0</v>
      </c>
    </row>
    <row r="270" spans="1:1">
      <c r="A270" s="1108">
        <f>IF('Форма 4.2.1 | Т-ТЭ | ТСО'!$BI$32="",1,0)</f>
        <v>0</v>
      </c>
    </row>
    <row r="271" spans="1:1">
      <c r="A271" s="1108">
        <f>IF('Форма 4.2.1 | Т-ТЭ | ТСО'!$BK$32="",1,0)</f>
        <v>0</v>
      </c>
    </row>
    <row r="272" spans="1:1">
      <c r="A272" s="1108">
        <f>IF('Форма 4.2.1 | Т-ТЭ | ТСО'!$BH$24="",1,0)</f>
        <v>0</v>
      </c>
    </row>
    <row r="273" spans="1:1">
      <c r="A273" s="1108">
        <f>IF('Форма 4.2.1 | Т-ТЭ | ТСО'!$BJ$24="",1,0)</f>
        <v>0</v>
      </c>
    </row>
    <row r="274" spans="1:1">
      <c r="A274" s="1108">
        <f>IF('Форма 4.2.1 | Т-ТЭ | ТСО'!$BE$24="",1,0)</f>
        <v>0</v>
      </c>
    </row>
    <row r="275" spans="1:1">
      <c r="A275" s="1108">
        <f>IF('Форма 4.2.1 | Т-ТЭ | ТСО'!$BI$24="",1,0)</f>
        <v>0</v>
      </c>
    </row>
    <row r="276" spans="1:1">
      <c r="A276" s="1108">
        <f>IF('Форма 4.2.1 | Т-ТЭ | ТСО'!$BK$24="",1,0)</f>
        <v>0</v>
      </c>
    </row>
    <row r="277" spans="1:1">
      <c r="A277" s="1108">
        <f>IF('Форма 4.2.1 | Т-ТЭ | ТСО'!$BO$32="",1,0)</f>
        <v>0</v>
      </c>
    </row>
    <row r="278" spans="1:1">
      <c r="A278" s="1108">
        <f>IF('Форма 4.2.1 | Т-ТЭ | ТСО'!$BQ$32="",1,0)</f>
        <v>0</v>
      </c>
    </row>
    <row r="279" spans="1:1">
      <c r="A279" s="1108">
        <f>IF('Форма 4.2.1 | Т-ТЭ | ТСО'!$BL$32="",1,0)</f>
        <v>0</v>
      </c>
    </row>
    <row r="280" spans="1:1">
      <c r="A280" s="1108">
        <f>IF('Форма 4.2.1 | Т-ТЭ | ТСО'!$BP$32="",1,0)</f>
        <v>0</v>
      </c>
    </row>
    <row r="281" spans="1:1">
      <c r="A281" s="1108">
        <f>IF('Форма 4.2.1 | Т-ТЭ | ТСО'!$BR$32="",1,0)</f>
        <v>0</v>
      </c>
    </row>
    <row r="282" spans="1:1">
      <c r="A282" s="1108">
        <f>IF('Форма 4.2.1 | Т-ТЭ | ТСО'!$BO$24="",1,0)</f>
        <v>0</v>
      </c>
    </row>
    <row r="283" spans="1:1">
      <c r="A283" s="1108">
        <f>IF('Форма 4.2.1 | Т-ТЭ | ТСО'!$BQ$24="",1,0)</f>
        <v>0</v>
      </c>
    </row>
    <row r="284" spans="1:1">
      <c r="A284" s="1108">
        <f>IF('Форма 4.2.1 | Т-ТЭ | ТСО'!$BL$24="",1,0)</f>
        <v>0</v>
      </c>
    </row>
    <row r="285" spans="1:1">
      <c r="A285" s="1108">
        <f>IF('Форма 4.2.1 | Т-ТЭ | ТСО'!$BP$24="",1,0)</f>
        <v>0</v>
      </c>
    </row>
    <row r="286" spans="1:1">
      <c r="A286" s="1108">
        <f>IF('Форма 4.2.1 | Т-ТЭ | ТСО'!$BR$24="",1,0)</f>
        <v>0</v>
      </c>
    </row>
    <row r="287" spans="1:1">
      <c r="A287" s="1108">
        <f>IF('Форма 4.2.1 | Т-ТЭ | ТСО'!$BV$32="",1,0)</f>
        <v>0</v>
      </c>
    </row>
    <row r="288" spans="1:1">
      <c r="A288" s="1108">
        <f>IF('Форма 4.2.1 | Т-ТЭ | ТСО'!$BX$32="",1,0)</f>
        <v>0</v>
      </c>
    </row>
    <row r="289" spans="1:1">
      <c r="A289" s="1108">
        <f>IF('Форма 4.2.1 | Т-ТЭ | ТСО'!$BS$32="",1,0)</f>
        <v>0</v>
      </c>
    </row>
    <row r="290" spans="1:1">
      <c r="A290" s="1108">
        <f>IF('Форма 4.2.1 | Т-ТЭ | ТСО'!$BW$32="",1,0)</f>
        <v>0</v>
      </c>
    </row>
    <row r="291" spans="1:1">
      <c r="A291" s="1108">
        <f>IF('Форма 4.2.1 | Т-ТЭ | ТСО'!$BY$32="",1,0)</f>
        <v>0</v>
      </c>
    </row>
    <row r="292" spans="1:1">
      <c r="A292" s="1108">
        <f>IF('Форма 4.2.1 | Т-ТЭ | ТСО'!$BV$24="",1,0)</f>
        <v>0</v>
      </c>
    </row>
    <row r="293" spans="1:1">
      <c r="A293" s="1108">
        <f>IF('Форма 4.2.1 | Т-ТЭ | ТСО'!$BX$24="",1,0)</f>
        <v>0</v>
      </c>
    </row>
    <row r="294" spans="1:1">
      <c r="A294" s="1108">
        <f>IF('Форма 4.2.1 | Т-ТЭ | ТСО'!$BS$24="",1,0)</f>
        <v>0</v>
      </c>
    </row>
    <row r="295" spans="1:1">
      <c r="A295" s="1108">
        <f>IF('Форма 4.2.1 | Т-ТЭ | ТСО'!$BW$24="",1,0)</f>
        <v>0</v>
      </c>
    </row>
    <row r="296" spans="1:1">
      <c r="A296" s="1108">
        <f>IF('Форма 4.2.1 | Т-ТЭ | ТСО'!$BY$24="",1,0)</f>
        <v>0</v>
      </c>
    </row>
    <row r="297" spans="1:1">
      <c r="A297" s="1108">
        <f>IF('Форма 4.2.1 | Т-ТЭ | ТСО'!$CC$32="",1,0)</f>
        <v>0</v>
      </c>
    </row>
    <row r="298" spans="1:1">
      <c r="A298" s="1108">
        <f>IF('Форма 4.2.1 | Т-ТЭ | ТСО'!$CE$32="",1,0)</f>
        <v>0</v>
      </c>
    </row>
    <row r="299" spans="1:1">
      <c r="A299" s="1108">
        <f>IF('Форма 4.2.1 | Т-ТЭ | ТСО'!$BZ$32="",1,0)</f>
        <v>0</v>
      </c>
    </row>
    <row r="300" spans="1:1">
      <c r="A300" s="1108">
        <f>IF('Форма 4.2.1 | Т-ТЭ | ТСО'!$CD$32="",1,0)</f>
        <v>0</v>
      </c>
    </row>
    <row r="301" spans="1:1">
      <c r="A301" s="1108">
        <f>IF('Форма 4.2.1 | Т-ТЭ | ТСО'!$CF$32="",1,0)</f>
        <v>0</v>
      </c>
    </row>
    <row r="302" spans="1:1">
      <c r="A302" s="1108">
        <f>IF('Форма 4.2.1 | Т-ТЭ | ТСО'!$CC$24="",1,0)</f>
        <v>0</v>
      </c>
    </row>
    <row r="303" spans="1:1">
      <c r="A303" s="1108">
        <f>IF('Форма 4.2.1 | Т-ТЭ | ТСО'!$CE$24="",1,0)</f>
        <v>0</v>
      </c>
    </row>
    <row r="304" spans="1:1">
      <c r="A304" s="1108">
        <f>IF('Форма 4.2.1 | Т-ТЭ | ТСО'!$BZ$24="",1,0)</f>
        <v>0</v>
      </c>
    </row>
    <row r="305" spans="1:1">
      <c r="A305" s="1108">
        <f>IF('Форма 4.2.1 | Т-ТЭ | ТСО'!$CD$24="",1,0)</f>
        <v>0</v>
      </c>
    </row>
    <row r="306" spans="1:1">
      <c r="A306" s="1108">
        <f>IF('Форма 4.2.1 | Т-ТЭ | ТСО'!$CF$24="",1,0)</f>
        <v>0</v>
      </c>
    </row>
    <row r="307" spans="1:1">
      <c r="A307" s="1108">
        <f>IF('Форма 4.8'!$G$29="",1,0)</f>
        <v>0</v>
      </c>
    </row>
    <row r="308" spans="1:1">
      <c r="A308" s="1108">
        <f>IF('Форма 4.2.1 | Т-ТЭ | потр'!$AF$24="",1,0)</f>
        <v>0</v>
      </c>
    </row>
    <row r="309" spans="1:1">
      <c r="A309" s="1108">
        <f>IF('Форма 4.2.1 | Т-ТЭ | потр'!$AH$24="",1,0)</f>
        <v>0</v>
      </c>
    </row>
    <row r="310" spans="1:1">
      <c r="A310" s="1108">
        <f>IF('Форма 4.2.1 | Т-ТЭ | потр'!$AC$24="",1,0)</f>
        <v>0</v>
      </c>
    </row>
    <row r="311" spans="1:1">
      <c r="A311" s="1108">
        <f>IF('Форма 4.2.1 | Т-ТЭ | потр'!$AG$24="",1,0)</f>
        <v>0</v>
      </c>
    </row>
    <row r="312" spans="1:1">
      <c r="A312" s="1108">
        <f>IF('Форма 4.2.1 | Т-ТЭ | потр'!$AI$24="",1,0)</f>
        <v>0</v>
      </c>
    </row>
    <row r="313" spans="1:1">
      <c r="A313" s="1108">
        <f>IF('Форма 4.2.1 | Т-ТЭ | потр'!$AF$28="",1,0)</f>
        <v>0</v>
      </c>
    </row>
    <row r="314" spans="1:1">
      <c r="A314" s="1108">
        <f>IF('Форма 4.2.1 | Т-ТЭ | потр'!$AH$28="",1,0)</f>
        <v>0</v>
      </c>
    </row>
    <row r="315" spans="1:1">
      <c r="A315" s="1108">
        <f>IF('Форма 4.2.1 | Т-ТЭ | потр'!$AC$28="",1,0)</f>
        <v>0</v>
      </c>
    </row>
    <row r="316" spans="1:1">
      <c r="A316" s="1108">
        <f>IF('Форма 4.2.1 | Т-ТЭ | потр'!$AG$28="",1,0)</f>
        <v>0</v>
      </c>
    </row>
    <row r="317" spans="1:1">
      <c r="A317" s="1108">
        <f>IF('Форма 4.2.1 | Т-ТЭ | потр'!$AI$28="",1,0)</f>
        <v>0</v>
      </c>
    </row>
    <row r="318" spans="1:1">
      <c r="A318" s="1108">
        <f>IF('Форма 4.2.1 | Т-ТЭ | потр'!$AF$38="",1,0)</f>
        <v>0</v>
      </c>
    </row>
    <row r="319" spans="1:1">
      <c r="A319" s="1108">
        <f>IF('Форма 4.2.1 | Т-ТЭ | потр'!$AH$38="",1,0)</f>
        <v>0</v>
      </c>
    </row>
    <row r="320" spans="1:1">
      <c r="A320" s="1108">
        <f>IF('Форма 4.2.1 | Т-ТЭ | потр'!$AC$38="",1,0)</f>
        <v>0</v>
      </c>
    </row>
    <row r="321" spans="1:1">
      <c r="A321" s="1108">
        <f>IF('Форма 4.2.1 | Т-ТЭ | потр'!$AG$38="",1,0)</f>
        <v>0</v>
      </c>
    </row>
    <row r="322" spans="1:1">
      <c r="A322" s="1108">
        <f>IF('Форма 4.2.1 | Т-ТЭ | потр'!$AI$38="",1,0)</f>
        <v>0</v>
      </c>
    </row>
    <row r="323" spans="1:1">
      <c r="A323" s="1108">
        <f>IF('Форма 4.2.1 | Т-ТЭ | потр'!$AM$24="",1,0)</f>
        <v>0</v>
      </c>
    </row>
    <row r="324" spans="1:1">
      <c r="A324" s="1108">
        <f>IF('Форма 4.2.1 | Т-ТЭ | потр'!$AO$24="",1,0)</f>
        <v>0</v>
      </c>
    </row>
    <row r="325" spans="1:1">
      <c r="A325" s="1108">
        <f>IF('Форма 4.2.1 | Т-ТЭ | потр'!$AJ$24="",1,0)</f>
        <v>0</v>
      </c>
    </row>
    <row r="326" spans="1:1">
      <c r="A326" s="1108">
        <f>IF('Форма 4.2.1 | Т-ТЭ | потр'!$AN$24="",1,0)</f>
        <v>0</v>
      </c>
    </row>
    <row r="327" spans="1:1">
      <c r="A327" s="1108">
        <f>IF('Форма 4.2.1 | Т-ТЭ | потр'!$AP$24="",1,0)</f>
        <v>0</v>
      </c>
    </row>
    <row r="328" spans="1:1">
      <c r="A328" s="1108">
        <f>IF('Форма 4.2.1 | Т-ТЭ | потр'!$AM$28="",1,0)</f>
        <v>0</v>
      </c>
    </row>
    <row r="329" spans="1:1">
      <c r="A329" s="1108">
        <f>IF('Форма 4.2.1 | Т-ТЭ | потр'!$AO$28="",1,0)</f>
        <v>0</v>
      </c>
    </row>
    <row r="330" spans="1:1">
      <c r="A330" s="1108">
        <f>IF('Форма 4.2.1 | Т-ТЭ | потр'!$AJ$28="",1,0)</f>
        <v>0</v>
      </c>
    </row>
    <row r="331" spans="1:1">
      <c r="A331" s="1108">
        <f>IF('Форма 4.2.1 | Т-ТЭ | потр'!$AN$28="",1,0)</f>
        <v>0</v>
      </c>
    </row>
    <row r="332" spans="1:1">
      <c r="A332" s="1108">
        <f>IF('Форма 4.2.1 | Т-ТЭ | потр'!$AP$28="",1,0)</f>
        <v>0</v>
      </c>
    </row>
    <row r="333" spans="1:1">
      <c r="A333" s="1108">
        <f>IF('Форма 4.2.1 | Т-ТЭ | потр'!$AM$38="",1,0)</f>
        <v>0</v>
      </c>
    </row>
    <row r="334" spans="1:1">
      <c r="A334" s="1108">
        <f>IF('Форма 4.2.1 | Т-ТЭ | потр'!$AO$38="",1,0)</f>
        <v>0</v>
      </c>
    </row>
    <row r="335" spans="1:1">
      <c r="A335" s="1108">
        <f>IF('Форма 4.2.1 | Т-ТЭ | потр'!$AJ$38="",1,0)</f>
        <v>0</v>
      </c>
    </row>
    <row r="336" spans="1:1">
      <c r="A336" s="1108">
        <f>IF('Форма 4.2.1 | Т-ТЭ | потр'!$AN$38="",1,0)</f>
        <v>0</v>
      </c>
    </row>
    <row r="337" spans="1:1">
      <c r="A337" s="1108">
        <f>IF('Форма 4.2.1 | Т-ТЭ | потр'!$AP$38="",1,0)</f>
        <v>0</v>
      </c>
    </row>
    <row r="338" spans="1:1">
      <c r="A338" s="1108">
        <f>IF('Форма 4.2.1 | Т-ТЭ | потр'!$AT$24="",1,0)</f>
        <v>0</v>
      </c>
    </row>
    <row r="339" spans="1:1">
      <c r="A339" s="1108">
        <f>IF('Форма 4.2.1 | Т-ТЭ | потр'!$AV$24="",1,0)</f>
        <v>0</v>
      </c>
    </row>
    <row r="340" spans="1:1">
      <c r="A340" s="1108">
        <f>IF('Форма 4.2.1 | Т-ТЭ | потр'!$AQ$24="",1,0)</f>
        <v>0</v>
      </c>
    </row>
    <row r="341" spans="1:1">
      <c r="A341" s="1108">
        <f>IF('Форма 4.2.1 | Т-ТЭ | потр'!$AU$24="",1,0)</f>
        <v>0</v>
      </c>
    </row>
    <row r="342" spans="1:1">
      <c r="A342" s="1108">
        <f>IF('Форма 4.2.1 | Т-ТЭ | потр'!$AW$24="",1,0)</f>
        <v>0</v>
      </c>
    </row>
    <row r="343" spans="1:1">
      <c r="A343" s="1108">
        <f>IF('Форма 4.2.1 | Т-ТЭ | потр'!$AT$28="",1,0)</f>
        <v>0</v>
      </c>
    </row>
    <row r="344" spans="1:1">
      <c r="A344" s="1108">
        <f>IF('Форма 4.2.1 | Т-ТЭ | потр'!$AV$28="",1,0)</f>
        <v>0</v>
      </c>
    </row>
    <row r="345" spans="1:1">
      <c r="A345" s="1108">
        <f>IF('Форма 4.2.1 | Т-ТЭ | потр'!$AQ$28="",1,0)</f>
        <v>0</v>
      </c>
    </row>
    <row r="346" spans="1:1">
      <c r="A346" s="1108">
        <f>IF('Форма 4.2.1 | Т-ТЭ | потр'!$AU$28="",1,0)</f>
        <v>0</v>
      </c>
    </row>
    <row r="347" spans="1:1">
      <c r="A347" s="1108">
        <f>IF('Форма 4.2.1 | Т-ТЭ | потр'!$AW$28="",1,0)</f>
        <v>0</v>
      </c>
    </row>
    <row r="348" spans="1:1">
      <c r="A348" s="1108">
        <f>IF('Форма 4.2.1 | Т-ТЭ | потр'!$AT$38="",1,0)</f>
        <v>0</v>
      </c>
    </row>
    <row r="349" spans="1:1">
      <c r="A349" s="1108">
        <f>IF('Форма 4.2.1 | Т-ТЭ | потр'!$AV$38="",1,0)</f>
        <v>0</v>
      </c>
    </row>
    <row r="350" spans="1:1">
      <c r="A350" s="1108">
        <f>IF('Форма 4.2.1 | Т-ТЭ | потр'!$AQ$38="",1,0)</f>
        <v>0</v>
      </c>
    </row>
    <row r="351" spans="1:1">
      <c r="A351" s="1108">
        <f>IF('Форма 4.2.1 | Т-ТЭ | потр'!$AU$38="",1,0)</f>
        <v>0</v>
      </c>
    </row>
    <row r="352" spans="1:1">
      <c r="A352" s="1108">
        <f>IF('Форма 4.2.1 | Т-ТЭ | потр'!$AW$38="",1,0)</f>
        <v>0</v>
      </c>
    </row>
    <row r="353" spans="1:1">
      <c r="A353" s="1108">
        <f>IF('Форма 4.2.1 | Т-ТЭ | потр'!$BA$24="",1,0)</f>
        <v>0</v>
      </c>
    </row>
    <row r="354" spans="1:1">
      <c r="A354" s="1108">
        <f>IF('Форма 4.2.1 | Т-ТЭ | потр'!$BC$24="",1,0)</f>
        <v>0</v>
      </c>
    </row>
    <row r="355" spans="1:1">
      <c r="A355" s="1108">
        <f>IF('Форма 4.2.1 | Т-ТЭ | потр'!$AX$24="",1,0)</f>
        <v>0</v>
      </c>
    </row>
    <row r="356" spans="1:1">
      <c r="A356" s="1108">
        <f>IF('Форма 4.2.1 | Т-ТЭ | потр'!$BB$24="",1,0)</f>
        <v>0</v>
      </c>
    </row>
    <row r="357" spans="1:1">
      <c r="A357" s="1108">
        <f>IF('Форма 4.2.1 | Т-ТЭ | потр'!$BD$24="",1,0)</f>
        <v>0</v>
      </c>
    </row>
    <row r="358" spans="1:1">
      <c r="A358" s="1108">
        <f>IF('Форма 4.2.1 | Т-ТЭ | потр'!$BA$28="",1,0)</f>
        <v>0</v>
      </c>
    </row>
    <row r="359" spans="1:1">
      <c r="A359" s="1108">
        <f>IF('Форма 4.2.1 | Т-ТЭ | потр'!$BC$28="",1,0)</f>
        <v>0</v>
      </c>
    </row>
    <row r="360" spans="1:1">
      <c r="A360" s="1108">
        <f>IF('Форма 4.2.1 | Т-ТЭ | потр'!$AX$28="",1,0)</f>
        <v>0</v>
      </c>
    </row>
    <row r="361" spans="1:1">
      <c r="A361" s="1108">
        <f>IF('Форма 4.2.1 | Т-ТЭ | потр'!$BB$28="",1,0)</f>
        <v>0</v>
      </c>
    </row>
    <row r="362" spans="1:1">
      <c r="A362" s="1108">
        <f>IF('Форма 4.2.1 | Т-ТЭ | потр'!$BD$28="",1,0)</f>
        <v>0</v>
      </c>
    </row>
    <row r="363" spans="1:1">
      <c r="A363" s="1108">
        <f>IF('Форма 4.2.1 | Т-ТЭ | потр'!$BA$38="",1,0)</f>
        <v>0</v>
      </c>
    </row>
    <row r="364" spans="1:1">
      <c r="A364" s="1108">
        <f>IF('Форма 4.2.1 | Т-ТЭ | потр'!$BC$38="",1,0)</f>
        <v>0</v>
      </c>
    </row>
    <row r="365" spans="1:1">
      <c r="A365" s="1108">
        <f>IF('Форма 4.2.1 | Т-ТЭ | потр'!$AX$38="",1,0)</f>
        <v>0</v>
      </c>
    </row>
    <row r="366" spans="1:1">
      <c r="A366" s="1108">
        <f>IF('Форма 4.2.1 | Т-ТЭ | потр'!$BB$38="",1,0)</f>
        <v>0</v>
      </c>
    </row>
    <row r="367" spans="1:1">
      <c r="A367" s="1108">
        <f>IF('Форма 4.2.1 | Т-ТЭ | потр'!$BD$38="",1,0)</f>
        <v>0</v>
      </c>
    </row>
    <row r="368" spans="1:1">
      <c r="A368" s="1108">
        <f>IF('Форма 4.2.1 | Т-ТЭ | потр'!$BH$28="",1,0)</f>
        <v>0</v>
      </c>
    </row>
    <row r="369" spans="1:1">
      <c r="A369" s="1108">
        <f>IF('Форма 4.2.1 | Т-ТЭ | потр'!$BJ$28="",1,0)</f>
        <v>0</v>
      </c>
    </row>
    <row r="370" spans="1:1">
      <c r="A370" s="1108">
        <f>IF('Форма 4.2.1 | Т-ТЭ | потр'!$BE$28="",1,0)</f>
        <v>0</v>
      </c>
    </row>
    <row r="371" spans="1:1">
      <c r="A371" s="1108">
        <f>IF('Форма 4.2.1 | Т-ТЭ | потр'!$BI$28="",1,0)</f>
        <v>0</v>
      </c>
    </row>
    <row r="372" spans="1:1">
      <c r="A372" s="1108">
        <f>IF('Форма 4.2.1 | Т-ТЭ | потр'!$BK$28="",1,0)</f>
        <v>0</v>
      </c>
    </row>
    <row r="373" spans="1:1">
      <c r="A373" s="1108">
        <f>IF('Форма 4.2.1 | Т-ТЭ | потр'!$BH$24="",1,0)</f>
        <v>0</v>
      </c>
    </row>
    <row r="374" spans="1:1">
      <c r="A374" s="1108">
        <f>IF('Форма 4.2.1 | Т-ТЭ | потр'!$BJ$24="",1,0)</f>
        <v>0</v>
      </c>
    </row>
    <row r="375" spans="1:1">
      <c r="A375" s="1108">
        <f>IF('Форма 4.2.1 | Т-ТЭ | потр'!$BE$24="",1,0)</f>
        <v>0</v>
      </c>
    </row>
    <row r="376" spans="1:1">
      <c r="A376" s="1108">
        <f>IF('Форма 4.2.1 | Т-ТЭ | потр'!$BI$24="",1,0)</f>
        <v>0</v>
      </c>
    </row>
    <row r="377" spans="1:1">
      <c r="A377" s="1108">
        <f>IF('Форма 4.2.1 | Т-ТЭ | потр'!$BK$24="",1,0)</f>
        <v>0</v>
      </c>
    </row>
    <row r="378" spans="1:1">
      <c r="A378" s="1108">
        <f>IF('Форма 4.2.1 | Т-ТЭ | потр'!$BH$38="",1,0)</f>
        <v>0</v>
      </c>
    </row>
    <row r="379" spans="1:1">
      <c r="A379" s="1108">
        <f>IF('Форма 4.2.1 | Т-ТЭ | потр'!$BJ$38="",1,0)</f>
        <v>0</v>
      </c>
    </row>
    <row r="380" spans="1:1">
      <c r="A380" s="1108">
        <f>IF('Форма 4.2.1 | Т-ТЭ | потр'!$BE$38="",1,0)</f>
        <v>0</v>
      </c>
    </row>
    <row r="381" spans="1:1">
      <c r="A381" s="1108">
        <f>IF('Форма 4.2.1 | Т-ТЭ | потр'!$BI$38="",1,0)</f>
        <v>0</v>
      </c>
    </row>
    <row r="382" spans="1:1">
      <c r="A382" s="1108">
        <f>IF('Форма 4.2.1 | Т-ТЭ | потр'!$BK$38="",1,0)</f>
        <v>0</v>
      </c>
    </row>
    <row r="383" spans="1:1">
      <c r="A383" s="1108">
        <f>IF('Форма 4.2.1 | Т-ТЭ | потр'!$BO$28="",1,0)</f>
        <v>0</v>
      </c>
    </row>
    <row r="384" spans="1:1">
      <c r="A384" s="1108">
        <f>IF('Форма 4.2.1 | Т-ТЭ | потр'!$BQ$28="",1,0)</f>
        <v>0</v>
      </c>
    </row>
    <row r="385" spans="1:1">
      <c r="A385" s="1108">
        <f>IF('Форма 4.2.1 | Т-ТЭ | потр'!$BL$28="",1,0)</f>
        <v>0</v>
      </c>
    </row>
    <row r="386" spans="1:1">
      <c r="A386" s="1108">
        <f>IF('Форма 4.2.1 | Т-ТЭ | потр'!$BP$28="",1,0)</f>
        <v>0</v>
      </c>
    </row>
    <row r="387" spans="1:1">
      <c r="A387" s="1108">
        <f>IF('Форма 4.2.1 | Т-ТЭ | потр'!$BR$28="",1,0)</f>
        <v>0</v>
      </c>
    </row>
    <row r="388" spans="1:1">
      <c r="A388" s="1108">
        <f>IF('Форма 4.2.1 | Т-ТЭ | потр'!$BO$24="",1,0)</f>
        <v>0</v>
      </c>
    </row>
    <row r="389" spans="1:1">
      <c r="A389" s="1108">
        <f>IF('Форма 4.2.1 | Т-ТЭ | потр'!$BQ$24="",1,0)</f>
        <v>0</v>
      </c>
    </row>
    <row r="390" spans="1:1">
      <c r="A390" s="1108">
        <f>IF('Форма 4.2.1 | Т-ТЭ | потр'!$BL$24="",1,0)</f>
        <v>0</v>
      </c>
    </row>
    <row r="391" spans="1:1">
      <c r="A391" s="1108">
        <f>IF('Форма 4.2.1 | Т-ТЭ | потр'!$BP$24="",1,0)</f>
        <v>0</v>
      </c>
    </row>
    <row r="392" spans="1:1">
      <c r="A392" s="1108">
        <f>IF('Форма 4.2.1 | Т-ТЭ | потр'!$BR$24="",1,0)</f>
        <v>0</v>
      </c>
    </row>
    <row r="393" spans="1:1">
      <c r="A393" s="1108">
        <f>IF('Форма 4.2.1 | Т-ТЭ | потр'!$BO$38="",1,0)</f>
        <v>0</v>
      </c>
    </row>
    <row r="394" spans="1:1">
      <c r="A394" s="1108">
        <f>IF('Форма 4.2.1 | Т-ТЭ | потр'!$BQ$38="",1,0)</f>
        <v>0</v>
      </c>
    </row>
    <row r="395" spans="1:1">
      <c r="A395" s="1108">
        <f>IF('Форма 4.2.1 | Т-ТЭ | потр'!$BL$38="",1,0)</f>
        <v>0</v>
      </c>
    </row>
    <row r="396" spans="1:1">
      <c r="A396" s="1108">
        <f>IF('Форма 4.2.1 | Т-ТЭ | потр'!$BP$38="",1,0)</f>
        <v>0</v>
      </c>
    </row>
    <row r="397" spans="1:1">
      <c r="A397" s="1108">
        <f>IF('Форма 4.2.1 | Т-ТЭ | потр'!$BR$38="",1,0)</f>
        <v>0</v>
      </c>
    </row>
    <row r="398" spans="1:1">
      <c r="A398" s="1108">
        <f>IF('Форма 4.2.1 | Т-ТЭ | потр'!$BV$28="",1,0)</f>
        <v>0</v>
      </c>
    </row>
    <row r="399" spans="1:1">
      <c r="A399" s="1108">
        <f>IF('Форма 4.2.1 | Т-ТЭ | потр'!$BX$28="",1,0)</f>
        <v>0</v>
      </c>
    </row>
    <row r="400" spans="1:1">
      <c r="A400" s="1108">
        <f>IF('Форма 4.2.1 | Т-ТЭ | потр'!$BS$28="",1,0)</f>
        <v>0</v>
      </c>
    </row>
    <row r="401" spans="1:1">
      <c r="A401" s="1108">
        <f>IF('Форма 4.2.1 | Т-ТЭ | потр'!$BW$28="",1,0)</f>
        <v>0</v>
      </c>
    </row>
    <row r="402" spans="1:1">
      <c r="A402" s="1108">
        <f>IF('Форма 4.2.1 | Т-ТЭ | потр'!$BY$28="",1,0)</f>
        <v>0</v>
      </c>
    </row>
    <row r="403" spans="1:1">
      <c r="A403" s="1108">
        <f>IF('Форма 4.2.1 | Т-ТЭ | потр'!$BV$24="",1,0)</f>
        <v>0</v>
      </c>
    </row>
    <row r="404" spans="1:1">
      <c r="A404" s="1108">
        <f>IF('Форма 4.2.1 | Т-ТЭ | потр'!$BX$24="",1,0)</f>
        <v>0</v>
      </c>
    </row>
    <row r="405" spans="1:1">
      <c r="A405" s="1108">
        <f>IF('Форма 4.2.1 | Т-ТЭ | потр'!$BS$24="",1,0)</f>
        <v>0</v>
      </c>
    </row>
    <row r="406" spans="1:1">
      <c r="A406" s="1108">
        <f>IF('Форма 4.2.1 | Т-ТЭ | потр'!$BW$24="",1,0)</f>
        <v>0</v>
      </c>
    </row>
    <row r="407" spans="1:1">
      <c r="A407" s="1108">
        <f>IF('Форма 4.2.1 | Т-ТЭ | потр'!$BY$24="",1,0)</f>
        <v>0</v>
      </c>
    </row>
    <row r="408" spans="1:1">
      <c r="A408" s="1108">
        <f>IF('Форма 4.2.1 | Т-ТЭ | потр'!$BV$38="",1,0)</f>
        <v>0</v>
      </c>
    </row>
    <row r="409" spans="1:1">
      <c r="A409" s="1108">
        <f>IF('Форма 4.2.1 | Т-ТЭ | потр'!$BX$38="",1,0)</f>
        <v>0</v>
      </c>
    </row>
    <row r="410" spans="1:1">
      <c r="A410" s="1108">
        <f>IF('Форма 4.2.1 | Т-ТЭ | потр'!$BS$38="",1,0)</f>
        <v>0</v>
      </c>
    </row>
    <row r="411" spans="1:1">
      <c r="A411" s="1108">
        <f>IF('Форма 4.2.1 | Т-ТЭ | потр'!$BW$38="",1,0)</f>
        <v>0</v>
      </c>
    </row>
    <row r="412" spans="1:1">
      <c r="A412" s="1108">
        <f>IF('Форма 4.2.1 | Т-ТЭ | потр'!$BY$38="",1,0)</f>
        <v>0</v>
      </c>
    </row>
    <row r="413" spans="1:1">
      <c r="A413" s="1108">
        <f>IF('Форма 4.2.1 | Т-ТЭ | потр'!$CC$24="",1,0)</f>
        <v>0</v>
      </c>
    </row>
    <row r="414" spans="1:1">
      <c r="A414" s="1108">
        <f>IF('Форма 4.2.1 | Т-ТЭ | потр'!$CE$24="",1,0)</f>
        <v>0</v>
      </c>
    </row>
    <row r="415" spans="1:1">
      <c r="A415" s="1108">
        <f>IF('Форма 4.2.1 | Т-ТЭ | потр'!$BZ$24="",1,0)</f>
        <v>0</v>
      </c>
    </row>
    <row r="416" spans="1:1">
      <c r="A416" s="1108">
        <f>IF('Форма 4.2.1 | Т-ТЭ | потр'!$CD$24="",1,0)</f>
        <v>0</v>
      </c>
    </row>
    <row r="417" spans="1:1">
      <c r="A417" s="1108">
        <f>IF('Форма 4.2.1 | Т-ТЭ | потр'!$CF$24="",1,0)</f>
        <v>0</v>
      </c>
    </row>
    <row r="418" spans="1:1">
      <c r="A418" s="1108">
        <f>IF('Форма 4.2.1 | Т-ТЭ | потр'!$CC$28="",1,0)</f>
        <v>0</v>
      </c>
    </row>
    <row r="419" spans="1:1">
      <c r="A419" s="1108">
        <f>IF('Форма 4.2.1 | Т-ТЭ | потр'!$CE$28="",1,0)</f>
        <v>0</v>
      </c>
    </row>
    <row r="420" spans="1:1">
      <c r="A420" s="1108">
        <f>IF('Форма 4.2.1 | Т-ТЭ | потр'!$BZ$28="",1,0)</f>
        <v>0</v>
      </c>
    </row>
    <row r="421" spans="1:1">
      <c r="A421" s="1108">
        <f>IF('Форма 4.2.1 | Т-ТЭ | потр'!$CD$28="",1,0)</f>
        <v>0</v>
      </c>
    </row>
    <row r="422" spans="1:1">
      <c r="A422" s="1108">
        <f>IF('Форма 4.2.1 | Т-ТЭ | потр'!$CF$28="",1,0)</f>
        <v>0</v>
      </c>
    </row>
    <row r="423" spans="1:1">
      <c r="A423" s="1108">
        <f>IF('Форма 4.2.1 | Т-ТЭ | потр'!$CC$38="",1,0)</f>
        <v>0</v>
      </c>
    </row>
    <row r="424" spans="1:1">
      <c r="A424" s="1108">
        <f>IF('Форма 4.2.1 | Т-ТЭ | потр'!$CE$38="",1,0)</f>
        <v>0</v>
      </c>
    </row>
    <row r="425" spans="1:1">
      <c r="A425" s="1108">
        <f>IF('Форма 4.2.1 | Т-ТЭ | потр'!$BZ$38="",1,0)</f>
        <v>0</v>
      </c>
    </row>
    <row r="426" spans="1:1">
      <c r="A426" s="1108">
        <f>IF('Форма 4.2.1 | Т-ТЭ | потр'!$CD$38="",1,0)</f>
        <v>0</v>
      </c>
    </row>
    <row r="427" spans="1:1">
      <c r="A427" s="1108">
        <f>IF('Форма 4.2.1 | Т-ТЭ | потр'!$CF$38="",1,0)</f>
        <v>0</v>
      </c>
    </row>
    <row r="428" spans="1:1">
      <c r="A428" s="1108">
        <f>IF('Форма 4.2.2 | Т-ТН'!$Y$24="",1,0)</f>
        <v>0</v>
      </c>
    </row>
    <row r="429" spans="1:1">
      <c r="A429" s="1108">
        <f>IF('Форма 4.2.2 | Т-ТН'!$AA$24="",1,0)</f>
        <v>0</v>
      </c>
    </row>
    <row r="430" spans="1:1">
      <c r="A430" s="1108">
        <f>IF('Форма 4.2.2 | Т-ТН'!$V$24="",1,0)</f>
        <v>0</v>
      </c>
    </row>
    <row r="431" spans="1:1">
      <c r="A431" s="1108">
        <f>IF('Форма 4.2.2 | Т-ТН'!$Z$24="",1,0)</f>
        <v>0</v>
      </c>
    </row>
    <row r="432" spans="1:1">
      <c r="A432" s="1108">
        <f>IF('Форма 4.2.2 | Т-ТН'!$AB$24="",1,0)</f>
        <v>0</v>
      </c>
    </row>
    <row r="433" spans="1:1">
      <c r="A433" s="1108">
        <f>IF('Форма 4.2.2 | Т-ТН'!$AF$24="",1,0)</f>
        <v>0</v>
      </c>
    </row>
    <row r="434" spans="1:1">
      <c r="A434" s="1108">
        <f>IF('Форма 4.2.2 | Т-ТН'!$AH$24="",1,0)</f>
        <v>0</v>
      </c>
    </row>
    <row r="435" spans="1:1">
      <c r="A435" s="1108">
        <f>IF('Форма 4.2.2 | Т-ТН'!$AC$24="",1,0)</f>
        <v>0</v>
      </c>
    </row>
    <row r="436" spans="1:1">
      <c r="A436" s="1108">
        <f>IF('Форма 4.2.2 | Т-ТН'!$AG$24="",1,0)</f>
        <v>0</v>
      </c>
    </row>
    <row r="437" spans="1:1">
      <c r="A437" s="1108">
        <f>IF('Форма 4.2.2 | Т-ТН'!$AI$24="",1,0)</f>
        <v>0</v>
      </c>
    </row>
    <row r="438" spans="1:1">
      <c r="A438" s="1108">
        <f>IF('Форма 4.2.2 | Т-ТН'!$AM$24="",1,0)</f>
        <v>0</v>
      </c>
    </row>
    <row r="439" spans="1:1">
      <c r="A439" s="1108">
        <f>IF('Форма 4.2.2 | Т-ТН'!$AO$24="",1,0)</f>
        <v>0</v>
      </c>
    </row>
    <row r="440" spans="1:1">
      <c r="A440" s="1108">
        <f>IF('Форма 4.2.2 | Т-ТН'!$AJ$24="",1,0)</f>
        <v>0</v>
      </c>
    </row>
    <row r="441" spans="1:1">
      <c r="A441" s="1108">
        <f>IF('Форма 4.2.2 | Т-ТН'!$AN$24="",1,0)</f>
        <v>0</v>
      </c>
    </row>
    <row r="442" spans="1:1">
      <c r="A442" s="1108">
        <f>IF('Форма 4.2.2 | Т-ТН'!$AP$24="",1,0)</f>
        <v>0</v>
      </c>
    </row>
    <row r="443" spans="1:1">
      <c r="A443" s="1108">
        <f>IF('Форма 4.2.2 | Т-ТН'!$AT$24="",1,0)</f>
        <v>0</v>
      </c>
    </row>
    <row r="444" spans="1:1">
      <c r="A444" s="1108">
        <f>IF('Форма 4.2.2 | Т-ТН'!$AV$24="",1,0)</f>
        <v>0</v>
      </c>
    </row>
    <row r="445" spans="1:1">
      <c r="A445" s="1108">
        <f>IF('Форма 4.2.2 | Т-ТН'!$AQ$24="",1,0)</f>
        <v>0</v>
      </c>
    </row>
    <row r="446" spans="1:1">
      <c r="A446" s="1108">
        <f>IF('Форма 4.2.2 | Т-ТН'!$AU$24="",1,0)</f>
        <v>0</v>
      </c>
    </row>
    <row r="447" spans="1:1">
      <c r="A447" s="1108">
        <f>IF('Форма 4.2.2 | Т-ТН'!$AW$24="",1,0)</f>
        <v>0</v>
      </c>
    </row>
    <row r="448" spans="1:1">
      <c r="A448" s="1108">
        <f>IF('Форма 4.2.2 | Т-ТН'!$BA$24="",1,0)</f>
        <v>0</v>
      </c>
    </row>
    <row r="449" spans="1:1">
      <c r="A449" s="1108">
        <f>IF('Форма 4.2.2 | Т-ТН'!$BC$24="",1,0)</f>
        <v>0</v>
      </c>
    </row>
    <row r="450" spans="1:1">
      <c r="A450" s="1108">
        <f>IF('Форма 4.2.2 | Т-ТН'!$AX$24="",1,0)</f>
        <v>0</v>
      </c>
    </row>
    <row r="451" spans="1:1">
      <c r="A451" s="1108">
        <f>IF('Форма 4.2.2 | Т-ТН'!$BB$24="",1,0)</f>
        <v>0</v>
      </c>
    </row>
    <row r="452" spans="1:1">
      <c r="A452" s="1108">
        <f>IF('Форма 4.2.2 | Т-ТН'!$BD$24="",1,0)</f>
        <v>0</v>
      </c>
    </row>
    <row r="453" spans="1:1">
      <c r="A453" s="1108">
        <f>IF('Форма 4.2.2 | Т-ТН'!$BH$24="",1,0)</f>
        <v>0</v>
      </c>
    </row>
    <row r="454" spans="1:1">
      <c r="A454" s="1108">
        <f>IF('Форма 4.2.2 | Т-ТН'!$BJ$24="",1,0)</f>
        <v>0</v>
      </c>
    </row>
    <row r="455" spans="1:1">
      <c r="A455" s="1108">
        <f>IF('Форма 4.2.2 | Т-ТН'!$BE$24="",1,0)</f>
        <v>0</v>
      </c>
    </row>
    <row r="456" spans="1:1">
      <c r="A456" s="1108">
        <f>IF('Форма 4.2.2 | Т-ТН'!$BI$24="",1,0)</f>
        <v>0</v>
      </c>
    </row>
    <row r="457" spans="1:1">
      <c r="A457" s="1108">
        <f>IF('Форма 4.2.2 | Т-ТН'!$BK$24="",1,0)</f>
        <v>0</v>
      </c>
    </row>
    <row r="458" spans="1:1">
      <c r="A458" s="1108">
        <f>IF('Форма 4.2.2 | Т-ТН'!$BO$24="",1,0)</f>
        <v>0</v>
      </c>
    </row>
    <row r="459" spans="1:1">
      <c r="A459" s="1108">
        <f>IF('Форма 4.2.2 | Т-ТН'!$BQ$24="",1,0)</f>
        <v>0</v>
      </c>
    </row>
    <row r="460" spans="1:1">
      <c r="A460" s="1108">
        <f>IF('Форма 4.2.2 | Т-ТН'!$BL$24="",1,0)</f>
        <v>0</v>
      </c>
    </row>
    <row r="461" spans="1:1">
      <c r="A461" s="1108">
        <f>IF('Форма 4.2.2 | Т-ТН'!$BP$24="",1,0)</f>
        <v>0</v>
      </c>
    </row>
    <row r="462" spans="1:1">
      <c r="A462" s="1108">
        <f>IF('Форма 4.2.2 | Т-ТН'!$BR$24="",1,0)</f>
        <v>0</v>
      </c>
    </row>
    <row r="463" spans="1:1">
      <c r="A463" s="1108">
        <f>IF('Форма 4.2.2 | Т-ТН'!$BV$24="",1,0)</f>
        <v>0</v>
      </c>
    </row>
    <row r="464" spans="1:1">
      <c r="A464" s="1108">
        <f>IF('Форма 4.2.2 | Т-ТН'!$BX$24="",1,0)</f>
        <v>0</v>
      </c>
    </row>
    <row r="465" spans="1:1">
      <c r="A465" s="1108">
        <f>IF('Форма 4.2.2 | Т-ТН'!$BS$24="",1,0)</f>
        <v>0</v>
      </c>
    </row>
    <row r="466" spans="1:1">
      <c r="A466" s="1108">
        <f>IF('Форма 4.2.2 | Т-ТН'!$BW$24="",1,0)</f>
        <v>0</v>
      </c>
    </row>
    <row r="467" spans="1:1">
      <c r="A467" s="1108">
        <f>IF('Форма 4.2.2 | Т-ТН'!$BY$24="",1,0)</f>
        <v>0</v>
      </c>
    </row>
    <row r="468" spans="1:1">
      <c r="A468" s="1108">
        <f>IF('Форма 4.2.2 | Т-ТН'!$CC$24="",1,0)</f>
        <v>0</v>
      </c>
    </row>
    <row r="469" spans="1:1">
      <c r="A469" s="1108">
        <f>IF('Форма 4.2.2 | Т-ТН'!$CE$24="",1,0)</f>
        <v>0</v>
      </c>
    </row>
    <row r="470" spans="1:1">
      <c r="A470" s="1108">
        <f>IF('Форма 4.2.2 | Т-ТН'!$BZ$24="",1,0)</f>
        <v>0</v>
      </c>
    </row>
    <row r="471" spans="1:1">
      <c r="A471" s="1108">
        <f>IF('Форма 4.2.2 | Т-ТН'!$CD$24="",1,0)</f>
        <v>0</v>
      </c>
    </row>
    <row r="472" spans="1:1">
      <c r="A472" s="1108">
        <f>IF('Форма 4.2.2 | Т-ТН'!$CF$24="",1,0)</f>
        <v>0</v>
      </c>
    </row>
    <row r="473" spans="1:1">
      <c r="A473" s="1108">
        <f>IF('Форма 4.2.3 | Т-гор.вода'!$AB$24="",1,0)</f>
        <v>0</v>
      </c>
    </row>
    <row r="474" spans="1:1">
      <c r="A474" s="1108">
        <f>IF('Форма 4.2.3 | Т-гор.вода'!$AI$24="",1,0)</f>
        <v>0</v>
      </c>
    </row>
    <row r="475" spans="1:1">
      <c r="A475" s="1108">
        <f>IF('Форма 4.2.3 | Т-гор.вода'!$AK$24="",1,0)</f>
        <v>0</v>
      </c>
    </row>
    <row r="476" spans="1:1">
      <c r="A476" s="1108">
        <f>IF('Форма 4.2.3 | Т-гор.вода'!$AA$24="",1,0)</f>
        <v>0</v>
      </c>
    </row>
    <row r="477" spans="1:1">
      <c r="A477" s="1108">
        <f>IF('Форма 4.2.3 | Т-гор.вода'!$AJ$24="",1,0)</f>
        <v>0</v>
      </c>
    </row>
    <row r="478" spans="1:1">
      <c r="A478" s="1108">
        <f>IF('Форма 4.2.3 | Т-гор.вода'!$AL$24="",1,0)</f>
        <v>0</v>
      </c>
    </row>
    <row r="479" spans="1:1">
      <c r="A479" s="1108">
        <f>IF('Форма 4.2.3 | Т-гор.вода'!$AB$29="",1,0)</f>
        <v>0</v>
      </c>
    </row>
    <row r="480" spans="1:1">
      <c r="A480" s="1108">
        <f>IF('Форма 4.2.3 | Т-гор.вода'!$AI$29="",1,0)</f>
        <v>0</v>
      </c>
    </row>
    <row r="481" spans="1:1">
      <c r="A481" s="1108">
        <f>IF('Форма 4.2.3 | Т-гор.вода'!$AK$29="",1,0)</f>
        <v>0</v>
      </c>
    </row>
    <row r="482" spans="1:1">
      <c r="A482" s="1108">
        <f>IF('Форма 4.2.3 | Т-гор.вода'!$AA$29="",1,0)</f>
        <v>0</v>
      </c>
    </row>
    <row r="483" spans="1:1">
      <c r="A483" s="1108">
        <f>IF('Форма 4.2.3 | Т-гор.вода'!$AJ$29="",1,0)</f>
        <v>0</v>
      </c>
    </row>
    <row r="484" spans="1:1">
      <c r="A484" s="1108">
        <f>IF('Форма 4.2.3 | Т-гор.вода'!$AL$29="",1,0)</f>
        <v>0</v>
      </c>
    </row>
    <row r="485" spans="1:1">
      <c r="A485" s="1108">
        <f>IF('Форма 4.2.3 | Т-гор.вода'!$AB$34="",1,0)</f>
        <v>0</v>
      </c>
    </row>
    <row r="486" spans="1:1">
      <c r="A486" s="1108">
        <f>IF('Форма 4.2.3 | Т-гор.вода'!$AI$34="",1,0)</f>
        <v>0</v>
      </c>
    </row>
    <row r="487" spans="1:1">
      <c r="A487" s="1108">
        <f>IF('Форма 4.2.3 | Т-гор.вода'!$AK$34="",1,0)</f>
        <v>0</v>
      </c>
    </row>
    <row r="488" spans="1:1">
      <c r="A488" s="1108">
        <f>IF('Форма 4.2.3 | Т-гор.вода'!$AA$34="",1,0)</f>
        <v>0</v>
      </c>
    </row>
    <row r="489" spans="1:1">
      <c r="A489" s="1108">
        <f>IF('Форма 4.2.3 | Т-гор.вода'!$AJ$34="",1,0)</f>
        <v>0</v>
      </c>
    </row>
    <row r="490" spans="1:1">
      <c r="A490" s="1108">
        <f>IF('Форма 4.2.3 | Т-гор.вода'!$AL$34="",1,0)</f>
        <v>0</v>
      </c>
    </row>
    <row r="491" spans="1:1">
      <c r="A491" s="1108">
        <f>IF('Форма 4.2.3 | Т-гор.вода'!$AN$29="",1,0)</f>
        <v>0</v>
      </c>
    </row>
    <row r="492" spans="1:1">
      <c r="A492" s="1108">
        <f>IF('Форма 4.2.3 | Т-гор.вода'!$AU$29="",1,0)</f>
        <v>0</v>
      </c>
    </row>
    <row r="493" spans="1:1">
      <c r="A493" s="1108">
        <f>IF('Форма 4.2.3 | Т-гор.вода'!$AW$29="",1,0)</f>
        <v>0</v>
      </c>
    </row>
    <row r="494" spans="1:1">
      <c r="A494" s="1108">
        <f>IF('Форма 4.2.3 | Т-гор.вода'!$AM$29="",1,0)</f>
        <v>0</v>
      </c>
    </row>
    <row r="495" spans="1:1">
      <c r="A495" s="1108">
        <f>IF('Форма 4.2.3 | Т-гор.вода'!$AV$29="",1,0)</f>
        <v>0</v>
      </c>
    </row>
    <row r="496" spans="1:1">
      <c r="A496" s="1108">
        <f>IF('Форма 4.2.3 | Т-гор.вода'!$AX$29="",1,0)</f>
        <v>0</v>
      </c>
    </row>
    <row r="497" spans="1:1">
      <c r="A497" s="1108">
        <f>IF('Форма 4.2.3 | Т-гор.вода'!$AN$24="",1,0)</f>
        <v>0</v>
      </c>
    </row>
    <row r="498" spans="1:1">
      <c r="A498" s="1108">
        <f>IF('Форма 4.2.3 | Т-гор.вода'!$AU$24="",1,0)</f>
        <v>0</v>
      </c>
    </row>
    <row r="499" spans="1:1">
      <c r="A499" s="1108">
        <f>IF('Форма 4.2.3 | Т-гор.вода'!$AW$24="",1,0)</f>
        <v>0</v>
      </c>
    </row>
    <row r="500" spans="1:1">
      <c r="A500" s="1108">
        <f>IF('Форма 4.2.3 | Т-гор.вода'!$AM$24="",1,0)</f>
        <v>0</v>
      </c>
    </row>
    <row r="501" spans="1:1">
      <c r="A501" s="1108">
        <f>IF('Форма 4.2.3 | Т-гор.вода'!$AV$24="",1,0)</f>
        <v>0</v>
      </c>
    </row>
    <row r="502" spans="1:1">
      <c r="A502" s="1108">
        <f>IF('Форма 4.2.3 | Т-гор.вода'!$AX$24="",1,0)</f>
        <v>0</v>
      </c>
    </row>
    <row r="503" spans="1:1">
      <c r="A503" s="1108">
        <f>IF('Форма 4.2.3 | Т-гор.вода'!$AN$34="",1,0)</f>
        <v>0</v>
      </c>
    </row>
    <row r="504" spans="1:1">
      <c r="A504" s="1108">
        <f>IF('Форма 4.2.3 | Т-гор.вода'!$AU$34="",1,0)</f>
        <v>0</v>
      </c>
    </row>
    <row r="505" spans="1:1">
      <c r="A505" s="1108">
        <f>IF('Форма 4.2.3 | Т-гор.вода'!$AW$34="",1,0)</f>
        <v>0</v>
      </c>
    </row>
    <row r="506" spans="1:1">
      <c r="A506" s="1108">
        <f>IF('Форма 4.2.3 | Т-гор.вода'!$AM$34="",1,0)</f>
        <v>0</v>
      </c>
    </row>
    <row r="507" spans="1:1">
      <c r="A507" s="1108">
        <f>IF('Форма 4.2.3 | Т-гор.вода'!$AV$34="",1,0)</f>
        <v>0</v>
      </c>
    </row>
    <row r="508" spans="1:1">
      <c r="A508" s="1108">
        <f>IF('Форма 4.2.3 | Т-гор.вода'!$AX$34="",1,0)</f>
        <v>0</v>
      </c>
    </row>
    <row r="509" spans="1:1">
      <c r="A509" s="1108">
        <f>IF('Форма 4.2.3 | Т-гор.вода'!$AZ$29="",1,0)</f>
        <v>0</v>
      </c>
    </row>
    <row r="510" spans="1:1">
      <c r="A510" s="1108">
        <f>IF('Форма 4.2.3 | Т-гор.вода'!$BG$29="",1,0)</f>
        <v>0</v>
      </c>
    </row>
    <row r="511" spans="1:1">
      <c r="A511" s="1108">
        <f>IF('Форма 4.2.3 | Т-гор.вода'!$BI$29="",1,0)</f>
        <v>0</v>
      </c>
    </row>
    <row r="512" spans="1:1">
      <c r="A512" s="1108">
        <f>IF('Форма 4.2.3 | Т-гор.вода'!$AY$29="",1,0)</f>
        <v>0</v>
      </c>
    </row>
    <row r="513" spans="1:1">
      <c r="A513" s="1108">
        <f>IF('Форма 4.2.3 | Т-гор.вода'!$BH$29="",1,0)</f>
        <v>0</v>
      </c>
    </row>
    <row r="514" spans="1:1">
      <c r="A514" s="1108">
        <f>IF('Форма 4.2.3 | Т-гор.вода'!$BJ$29="",1,0)</f>
        <v>0</v>
      </c>
    </row>
    <row r="515" spans="1:1">
      <c r="A515" s="1108">
        <f>IF('Форма 4.2.3 | Т-гор.вода'!$AZ$24="",1,0)</f>
        <v>0</v>
      </c>
    </row>
    <row r="516" spans="1:1">
      <c r="A516" s="1108">
        <f>IF('Форма 4.2.3 | Т-гор.вода'!$BG$24="",1,0)</f>
        <v>0</v>
      </c>
    </row>
    <row r="517" spans="1:1">
      <c r="A517" s="1108">
        <f>IF('Форма 4.2.3 | Т-гор.вода'!$BI$24="",1,0)</f>
        <v>0</v>
      </c>
    </row>
    <row r="518" spans="1:1">
      <c r="A518" s="1108">
        <f>IF('Форма 4.2.3 | Т-гор.вода'!$AY$24="",1,0)</f>
        <v>0</v>
      </c>
    </row>
    <row r="519" spans="1:1">
      <c r="A519" s="1108">
        <f>IF('Форма 4.2.3 | Т-гор.вода'!$BH$24="",1,0)</f>
        <v>0</v>
      </c>
    </row>
    <row r="520" spans="1:1">
      <c r="A520" s="1108">
        <f>IF('Форма 4.2.3 | Т-гор.вода'!$BJ$24="",1,0)</f>
        <v>0</v>
      </c>
    </row>
    <row r="521" spans="1:1">
      <c r="A521" s="1108">
        <f>IF('Форма 4.2.3 | Т-гор.вода'!$AZ$34="",1,0)</f>
        <v>0</v>
      </c>
    </row>
    <row r="522" spans="1:1">
      <c r="A522" s="1108">
        <f>IF('Форма 4.2.3 | Т-гор.вода'!$BG$34="",1,0)</f>
        <v>0</v>
      </c>
    </row>
    <row r="523" spans="1:1">
      <c r="A523" s="1108">
        <f>IF('Форма 4.2.3 | Т-гор.вода'!$BI$34="",1,0)</f>
        <v>0</v>
      </c>
    </row>
    <row r="524" spans="1:1">
      <c r="A524" s="1108">
        <f>IF('Форма 4.2.3 | Т-гор.вода'!$AY$34="",1,0)</f>
        <v>0</v>
      </c>
    </row>
    <row r="525" spans="1:1">
      <c r="A525" s="1108">
        <f>IF('Форма 4.2.3 | Т-гор.вода'!$BH$34="",1,0)</f>
        <v>0</v>
      </c>
    </row>
    <row r="526" spans="1:1">
      <c r="A526" s="1108">
        <f>IF('Форма 4.2.3 | Т-гор.вода'!$BJ$34="",1,0)</f>
        <v>0</v>
      </c>
    </row>
    <row r="527" spans="1:1">
      <c r="A527" s="1108">
        <f>IF('Форма 4.2.3 | Т-гор.вода'!$BL$29="",1,0)</f>
        <v>0</v>
      </c>
    </row>
    <row r="528" spans="1:1">
      <c r="A528" s="1108">
        <f>IF('Форма 4.2.3 | Т-гор.вода'!$BS$29="",1,0)</f>
        <v>0</v>
      </c>
    </row>
    <row r="529" spans="1:1">
      <c r="A529" s="1108">
        <f>IF('Форма 4.2.3 | Т-гор.вода'!$BU$29="",1,0)</f>
        <v>0</v>
      </c>
    </row>
    <row r="530" spans="1:1">
      <c r="A530" s="1108">
        <f>IF('Форма 4.2.3 | Т-гор.вода'!$BK$29="",1,0)</f>
        <v>0</v>
      </c>
    </row>
    <row r="531" spans="1:1">
      <c r="A531" s="1108">
        <f>IF('Форма 4.2.3 | Т-гор.вода'!$BT$29="",1,0)</f>
        <v>0</v>
      </c>
    </row>
    <row r="532" spans="1:1">
      <c r="A532" s="1108">
        <f>IF('Форма 4.2.3 | Т-гор.вода'!$BV$29="",1,0)</f>
        <v>0</v>
      </c>
    </row>
    <row r="533" spans="1:1">
      <c r="A533" s="1108">
        <f>IF('Форма 4.2.3 | Т-гор.вода'!$BL$24="",1,0)</f>
        <v>0</v>
      </c>
    </row>
    <row r="534" spans="1:1">
      <c r="A534" s="1108">
        <f>IF('Форма 4.2.3 | Т-гор.вода'!$BS$24="",1,0)</f>
        <v>0</v>
      </c>
    </row>
    <row r="535" spans="1:1">
      <c r="A535" s="1108">
        <f>IF('Форма 4.2.3 | Т-гор.вода'!$BU$24="",1,0)</f>
        <v>0</v>
      </c>
    </row>
    <row r="536" spans="1:1">
      <c r="A536" s="1108">
        <f>IF('Форма 4.2.3 | Т-гор.вода'!$BK$24="",1,0)</f>
        <v>0</v>
      </c>
    </row>
    <row r="537" spans="1:1">
      <c r="A537" s="1108">
        <f>IF('Форма 4.2.3 | Т-гор.вода'!$BT$24="",1,0)</f>
        <v>0</v>
      </c>
    </row>
    <row r="538" spans="1:1">
      <c r="A538" s="1108">
        <f>IF('Форма 4.2.3 | Т-гор.вода'!$BV$24="",1,0)</f>
        <v>0</v>
      </c>
    </row>
    <row r="539" spans="1:1">
      <c r="A539" s="1108">
        <f>IF('Форма 4.2.3 | Т-гор.вода'!$BL$34="",1,0)</f>
        <v>0</v>
      </c>
    </row>
    <row r="540" spans="1:1">
      <c r="A540" s="1108">
        <f>IF('Форма 4.2.3 | Т-гор.вода'!$BS$34="",1,0)</f>
        <v>0</v>
      </c>
    </row>
    <row r="541" spans="1:1">
      <c r="A541" s="1108">
        <f>IF('Форма 4.2.3 | Т-гор.вода'!$BU$34="",1,0)</f>
        <v>0</v>
      </c>
    </row>
    <row r="542" spans="1:1">
      <c r="A542" s="1108">
        <f>IF('Форма 4.2.3 | Т-гор.вода'!$BK$34="",1,0)</f>
        <v>0</v>
      </c>
    </row>
    <row r="543" spans="1:1">
      <c r="A543" s="1108">
        <f>IF('Форма 4.2.3 | Т-гор.вода'!$BT$34="",1,0)</f>
        <v>0</v>
      </c>
    </row>
    <row r="544" spans="1:1">
      <c r="A544" s="1108">
        <f>IF('Форма 4.2.3 | Т-гор.вода'!$BV$34="",1,0)</f>
        <v>0</v>
      </c>
    </row>
    <row r="545" spans="1:1">
      <c r="A545" s="1108">
        <f>IF('Форма 4.2.3 | Т-гор.вода'!$BX$29="",1,0)</f>
        <v>0</v>
      </c>
    </row>
    <row r="546" spans="1:1">
      <c r="A546" s="1108">
        <f>IF('Форма 4.2.3 | Т-гор.вода'!$CE$29="",1,0)</f>
        <v>0</v>
      </c>
    </row>
    <row r="547" spans="1:1">
      <c r="A547" s="1108">
        <f>IF('Форма 4.2.3 | Т-гор.вода'!$CG$29="",1,0)</f>
        <v>0</v>
      </c>
    </row>
    <row r="548" spans="1:1">
      <c r="A548" s="1108">
        <f>IF('Форма 4.2.3 | Т-гор.вода'!$BW$29="",1,0)</f>
        <v>0</v>
      </c>
    </row>
    <row r="549" spans="1:1">
      <c r="A549" s="1108">
        <f>IF('Форма 4.2.3 | Т-гор.вода'!$CF$29="",1,0)</f>
        <v>0</v>
      </c>
    </row>
    <row r="550" spans="1:1">
      <c r="A550" s="1108">
        <f>IF('Форма 4.2.3 | Т-гор.вода'!$CH$29="",1,0)</f>
        <v>0</v>
      </c>
    </row>
    <row r="551" spans="1:1">
      <c r="A551" s="1108">
        <f>IF('Форма 4.2.3 | Т-гор.вода'!$BX$24="",1,0)</f>
        <v>0</v>
      </c>
    </row>
    <row r="552" spans="1:1">
      <c r="A552" s="1108">
        <f>IF('Форма 4.2.3 | Т-гор.вода'!$CE$24="",1,0)</f>
        <v>0</v>
      </c>
    </row>
    <row r="553" spans="1:1">
      <c r="A553" s="1108">
        <f>IF('Форма 4.2.3 | Т-гор.вода'!$CG$24="",1,0)</f>
        <v>0</v>
      </c>
    </row>
    <row r="554" spans="1:1">
      <c r="A554" s="1108">
        <f>IF('Форма 4.2.3 | Т-гор.вода'!$BW$24="",1,0)</f>
        <v>0</v>
      </c>
    </row>
    <row r="555" spans="1:1">
      <c r="A555" s="1108">
        <f>IF('Форма 4.2.3 | Т-гор.вода'!$CF$24="",1,0)</f>
        <v>0</v>
      </c>
    </row>
    <row r="556" spans="1:1">
      <c r="A556" s="1108">
        <f>IF('Форма 4.2.3 | Т-гор.вода'!$CH$24="",1,0)</f>
        <v>0</v>
      </c>
    </row>
    <row r="557" spans="1:1">
      <c r="A557" s="1108">
        <f>IF('Форма 4.2.3 | Т-гор.вода'!$BX$34="",1,0)</f>
        <v>0</v>
      </c>
    </row>
    <row r="558" spans="1:1">
      <c r="A558" s="1108">
        <f>IF('Форма 4.2.3 | Т-гор.вода'!$CE$34="",1,0)</f>
        <v>0</v>
      </c>
    </row>
    <row r="559" spans="1:1">
      <c r="A559" s="1108">
        <f>IF('Форма 4.2.3 | Т-гор.вода'!$CG$34="",1,0)</f>
        <v>0</v>
      </c>
    </row>
    <row r="560" spans="1:1">
      <c r="A560" s="1108">
        <f>IF('Форма 4.2.3 | Т-гор.вода'!$BW$34="",1,0)</f>
        <v>0</v>
      </c>
    </row>
    <row r="561" spans="1:1">
      <c r="A561" s="1108">
        <f>IF('Форма 4.2.3 | Т-гор.вода'!$CF$34="",1,0)</f>
        <v>0</v>
      </c>
    </row>
    <row r="562" spans="1:1">
      <c r="A562" s="1108">
        <f>IF('Форма 4.2.3 | Т-гор.вода'!$CH$34="",1,0)</f>
        <v>0</v>
      </c>
    </row>
    <row r="563" spans="1:1">
      <c r="A563" s="1108">
        <f>IF('Форма 4.2.3 | Т-гор.вода'!$CJ$29="",1,0)</f>
        <v>0</v>
      </c>
    </row>
    <row r="564" spans="1:1">
      <c r="A564" s="1108">
        <f>IF('Форма 4.2.3 | Т-гор.вода'!$CQ$29="",1,0)</f>
        <v>0</v>
      </c>
    </row>
    <row r="565" spans="1:1">
      <c r="A565" s="1108">
        <f>IF('Форма 4.2.3 | Т-гор.вода'!$CS$29="",1,0)</f>
        <v>0</v>
      </c>
    </row>
    <row r="566" spans="1:1">
      <c r="A566" s="1108">
        <f>IF('Форма 4.2.3 | Т-гор.вода'!$CI$29="",1,0)</f>
        <v>0</v>
      </c>
    </row>
    <row r="567" spans="1:1">
      <c r="A567" s="1108">
        <f>IF('Форма 4.2.3 | Т-гор.вода'!$CR$29="",1,0)</f>
        <v>0</v>
      </c>
    </row>
    <row r="568" spans="1:1">
      <c r="A568" s="1108">
        <f>IF('Форма 4.2.3 | Т-гор.вода'!$CT$29="",1,0)</f>
        <v>0</v>
      </c>
    </row>
    <row r="569" spans="1:1">
      <c r="A569" s="1108">
        <f>IF('Форма 4.2.3 | Т-гор.вода'!$CJ$24="",1,0)</f>
        <v>0</v>
      </c>
    </row>
    <row r="570" spans="1:1">
      <c r="A570" s="1108">
        <f>IF('Форма 4.2.3 | Т-гор.вода'!$CQ$24="",1,0)</f>
        <v>0</v>
      </c>
    </row>
    <row r="571" spans="1:1">
      <c r="A571" s="1108">
        <f>IF('Форма 4.2.3 | Т-гор.вода'!$CS$24="",1,0)</f>
        <v>0</v>
      </c>
    </row>
    <row r="572" spans="1:1">
      <c r="A572" s="1108">
        <f>IF('Форма 4.2.3 | Т-гор.вода'!$CI$24="",1,0)</f>
        <v>0</v>
      </c>
    </row>
    <row r="573" spans="1:1">
      <c r="A573" s="1108">
        <f>IF('Форма 4.2.3 | Т-гор.вода'!$CR$24="",1,0)</f>
        <v>0</v>
      </c>
    </row>
    <row r="574" spans="1:1">
      <c r="A574" s="1108">
        <f>IF('Форма 4.2.3 | Т-гор.вода'!$CT$24="",1,0)</f>
        <v>0</v>
      </c>
    </row>
    <row r="575" spans="1:1">
      <c r="A575" s="1108">
        <f>IF('Форма 4.2.3 | Т-гор.вода'!$CJ$34="",1,0)</f>
        <v>0</v>
      </c>
    </row>
    <row r="576" spans="1:1">
      <c r="A576" s="1108">
        <f>IF('Форма 4.2.3 | Т-гор.вода'!$CQ$34="",1,0)</f>
        <v>0</v>
      </c>
    </row>
    <row r="577" spans="1:1">
      <c r="A577" s="1108">
        <f>IF('Форма 4.2.3 | Т-гор.вода'!$CS$34="",1,0)</f>
        <v>0</v>
      </c>
    </row>
    <row r="578" spans="1:1">
      <c r="A578" s="1108">
        <f>IF('Форма 4.2.3 | Т-гор.вода'!$CI$34="",1,0)</f>
        <v>0</v>
      </c>
    </row>
    <row r="579" spans="1:1">
      <c r="A579" s="1108">
        <f>IF('Форма 4.2.3 | Т-гор.вода'!$CR$34="",1,0)</f>
        <v>0</v>
      </c>
    </row>
    <row r="580" spans="1:1">
      <c r="A580" s="1108">
        <f>IF('Форма 4.2.3 | Т-гор.вода'!$CT$34="",1,0)</f>
        <v>0</v>
      </c>
    </row>
    <row r="581" spans="1:1">
      <c r="A581" s="1108">
        <f>IF('Форма 4.2.3 | Т-гор.вода'!$CV$29="",1,0)</f>
        <v>0</v>
      </c>
    </row>
    <row r="582" spans="1:1">
      <c r="A582" s="1108">
        <f>IF('Форма 4.2.3 | Т-гор.вода'!$DC$29="",1,0)</f>
        <v>0</v>
      </c>
    </row>
    <row r="583" spans="1:1">
      <c r="A583" s="1108">
        <f>IF('Форма 4.2.3 | Т-гор.вода'!$DE$29="",1,0)</f>
        <v>0</v>
      </c>
    </row>
    <row r="584" spans="1:1">
      <c r="A584" s="1108">
        <f>IF('Форма 4.2.3 | Т-гор.вода'!$CU$29="",1,0)</f>
        <v>0</v>
      </c>
    </row>
    <row r="585" spans="1:1">
      <c r="A585" s="1108">
        <f>IF('Форма 4.2.3 | Т-гор.вода'!$DD$29="",1,0)</f>
        <v>0</v>
      </c>
    </row>
    <row r="586" spans="1:1">
      <c r="A586" s="1108">
        <f>IF('Форма 4.2.3 | Т-гор.вода'!$DF$29="",1,0)</f>
        <v>0</v>
      </c>
    </row>
    <row r="587" spans="1:1">
      <c r="A587" s="1108">
        <f>IF('Форма 4.2.3 | Т-гор.вода'!$CV$24="",1,0)</f>
        <v>0</v>
      </c>
    </row>
    <row r="588" spans="1:1">
      <c r="A588" s="1108">
        <f>IF('Форма 4.2.3 | Т-гор.вода'!$DC$24="",1,0)</f>
        <v>0</v>
      </c>
    </row>
    <row r="589" spans="1:1">
      <c r="A589" s="1108">
        <f>IF('Форма 4.2.3 | Т-гор.вода'!$DE$24="",1,0)</f>
        <v>0</v>
      </c>
    </row>
    <row r="590" spans="1:1">
      <c r="A590" s="1108">
        <f>IF('Форма 4.2.3 | Т-гор.вода'!$CU$24="",1,0)</f>
        <v>0</v>
      </c>
    </row>
    <row r="591" spans="1:1">
      <c r="A591" s="1108">
        <f>IF('Форма 4.2.3 | Т-гор.вода'!$DD$24="",1,0)</f>
        <v>0</v>
      </c>
    </row>
    <row r="592" spans="1:1">
      <c r="A592" s="1108">
        <f>IF('Форма 4.2.3 | Т-гор.вода'!$DF$24="",1,0)</f>
        <v>0</v>
      </c>
    </row>
    <row r="593" spans="1:1">
      <c r="A593" s="1108">
        <f>IF('Форма 4.2.3 | Т-гор.вода'!$CV$34="",1,0)</f>
        <v>0</v>
      </c>
    </row>
    <row r="594" spans="1:1">
      <c r="A594" s="1108">
        <f>IF('Форма 4.2.3 | Т-гор.вода'!$DC$34="",1,0)</f>
        <v>0</v>
      </c>
    </row>
    <row r="595" spans="1:1">
      <c r="A595" s="1108">
        <f>IF('Форма 4.2.3 | Т-гор.вода'!$DE$34="",1,0)</f>
        <v>0</v>
      </c>
    </row>
    <row r="596" spans="1:1">
      <c r="A596" s="1108">
        <f>IF('Форма 4.2.3 | Т-гор.вода'!$CU$34="",1,0)</f>
        <v>0</v>
      </c>
    </row>
    <row r="597" spans="1:1">
      <c r="A597" s="1108">
        <f>IF('Форма 4.2.3 | Т-гор.вода'!$DD$34="",1,0)</f>
        <v>0</v>
      </c>
    </row>
    <row r="598" spans="1:1">
      <c r="A598" s="1108">
        <f>IF('Форма 4.2.3 | Т-гор.вода'!$DF$34="",1,0)</f>
        <v>0</v>
      </c>
    </row>
    <row r="599" spans="1:1">
      <c r="A599" s="1108">
        <f>IF('Форма 4.2.3 | Т-гор.вода'!$DH$29="",1,0)</f>
        <v>0</v>
      </c>
    </row>
    <row r="600" spans="1:1">
      <c r="A600" s="1108">
        <f>IF('Форма 4.2.3 | Т-гор.вода'!$DO$29="",1,0)</f>
        <v>0</v>
      </c>
    </row>
    <row r="601" spans="1:1">
      <c r="A601" s="1108">
        <f>IF('Форма 4.2.3 | Т-гор.вода'!$DQ$29="",1,0)</f>
        <v>0</v>
      </c>
    </row>
    <row r="602" spans="1:1">
      <c r="A602" s="1108">
        <f>IF('Форма 4.2.3 | Т-гор.вода'!$DG$29="",1,0)</f>
        <v>0</v>
      </c>
    </row>
    <row r="603" spans="1:1">
      <c r="A603" s="1108">
        <f>IF('Форма 4.2.3 | Т-гор.вода'!$DP$29="",1,0)</f>
        <v>0</v>
      </c>
    </row>
    <row r="604" spans="1:1">
      <c r="A604" s="1108">
        <f>IF('Форма 4.2.3 | Т-гор.вода'!$DR$29="",1,0)</f>
        <v>0</v>
      </c>
    </row>
    <row r="605" spans="1:1">
      <c r="A605" s="1108">
        <f>IF('Форма 4.2.3 | Т-гор.вода'!$DH$24="",1,0)</f>
        <v>0</v>
      </c>
    </row>
    <row r="606" spans="1:1">
      <c r="A606" s="1108">
        <f>IF('Форма 4.2.3 | Т-гор.вода'!$DO$24="",1,0)</f>
        <v>0</v>
      </c>
    </row>
    <row r="607" spans="1:1">
      <c r="A607" s="1108">
        <f>IF('Форма 4.2.3 | Т-гор.вода'!$DQ$24="",1,0)</f>
        <v>0</v>
      </c>
    </row>
    <row r="608" spans="1:1">
      <c r="A608" s="1108">
        <f>IF('Форма 4.2.3 | Т-гор.вода'!$DG$24="",1,0)</f>
        <v>0</v>
      </c>
    </row>
    <row r="609" spans="1:1">
      <c r="A609" s="1108">
        <f>IF('Форма 4.2.3 | Т-гор.вода'!$DP$24="",1,0)</f>
        <v>0</v>
      </c>
    </row>
    <row r="610" spans="1:1">
      <c r="A610" s="1108">
        <f>IF('Форма 4.2.3 | Т-гор.вода'!$DR$24="",1,0)</f>
        <v>0</v>
      </c>
    </row>
    <row r="611" spans="1:1">
      <c r="A611" s="1108">
        <f>IF('Форма 4.2.3 | Т-гор.вода'!$DH$34="",1,0)</f>
        <v>0</v>
      </c>
    </row>
    <row r="612" spans="1:1">
      <c r="A612" s="1108">
        <f>IF('Форма 4.2.3 | Т-гор.вода'!$DO$34="",1,0)</f>
        <v>0</v>
      </c>
    </row>
    <row r="613" spans="1:1">
      <c r="A613" s="1108">
        <f>IF('Форма 4.2.3 | Т-гор.вода'!$DQ$34="",1,0)</f>
        <v>0</v>
      </c>
    </row>
    <row r="614" spans="1:1">
      <c r="A614" s="1108">
        <f>IF('Форма 4.2.3 | Т-гор.вода'!$DG$34="",1,0)</f>
        <v>0</v>
      </c>
    </row>
    <row r="615" spans="1:1">
      <c r="A615" s="1108">
        <f>IF('Форма 4.2.3 | Т-гор.вода'!$DP$34="",1,0)</f>
        <v>0</v>
      </c>
    </row>
    <row r="616" spans="1:1">
      <c r="A616" s="1108">
        <f>IF('Форма 4.2.3 | Т-гор.вода'!$DR$34="",1,0)</f>
        <v>0</v>
      </c>
    </row>
    <row r="617" spans="1:1">
      <c r="A617" s="1108">
        <f>IF('Форма 4.2.3 | Т-гор.вода'!$DT$29="",1,0)</f>
        <v>0</v>
      </c>
    </row>
    <row r="618" spans="1:1">
      <c r="A618" s="1108">
        <f>IF('Форма 4.2.3 | Т-гор.вода'!$EA$29="",1,0)</f>
        <v>0</v>
      </c>
    </row>
    <row r="619" spans="1:1">
      <c r="A619" s="1108">
        <f>IF('Форма 4.2.3 | Т-гор.вода'!$EC$29="",1,0)</f>
        <v>0</v>
      </c>
    </row>
    <row r="620" spans="1:1">
      <c r="A620" s="1108">
        <f>IF('Форма 4.2.3 | Т-гор.вода'!$DS$29="",1,0)</f>
        <v>0</v>
      </c>
    </row>
    <row r="621" spans="1:1">
      <c r="A621" s="1108">
        <f>IF('Форма 4.2.3 | Т-гор.вода'!$EB$29="",1,0)</f>
        <v>0</v>
      </c>
    </row>
    <row r="622" spans="1:1">
      <c r="A622" s="1108">
        <f>IF('Форма 4.2.3 | Т-гор.вода'!$ED$29="",1,0)</f>
        <v>0</v>
      </c>
    </row>
    <row r="623" spans="1:1">
      <c r="A623" s="1108">
        <f>IF('Форма 4.2.3 | Т-гор.вода'!$DT$24="",1,0)</f>
        <v>0</v>
      </c>
    </row>
    <row r="624" spans="1:1">
      <c r="A624" s="1108">
        <f>IF('Форма 4.2.3 | Т-гор.вода'!$EA$24="",1,0)</f>
        <v>0</v>
      </c>
    </row>
    <row r="625" spans="1:1">
      <c r="A625" s="1108">
        <f>IF('Форма 4.2.3 | Т-гор.вода'!$EC$24="",1,0)</f>
        <v>0</v>
      </c>
    </row>
    <row r="626" spans="1:1">
      <c r="A626" s="1108">
        <f>IF('Форма 4.2.3 | Т-гор.вода'!$DS$24="",1,0)</f>
        <v>0</v>
      </c>
    </row>
    <row r="627" spans="1:1">
      <c r="A627" s="1108">
        <f>IF('Форма 4.2.3 | Т-гор.вода'!$EB$24="",1,0)</f>
        <v>0</v>
      </c>
    </row>
    <row r="628" spans="1:1">
      <c r="A628" s="1108">
        <f>IF('Форма 4.2.3 | Т-гор.вода'!$ED$24="",1,0)</f>
        <v>0</v>
      </c>
    </row>
    <row r="629" spans="1:1">
      <c r="A629" s="1108">
        <f>IF('Форма 4.2.3 | Т-гор.вода'!$DT$34="",1,0)</f>
        <v>0</v>
      </c>
    </row>
    <row r="630" spans="1:1">
      <c r="A630" s="1108">
        <f>IF('Форма 4.2.3 | Т-гор.вода'!$EA$34="",1,0)</f>
        <v>0</v>
      </c>
    </row>
    <row r="631" spans="1:1">
      <c r="A631" s="1108">
        <f>IF('Форма 4.2.3 | Т-гор.вода'!$EC$34="",1,0)</f>
        <v>0</v>
      </c>
    </row>
    <row r="632" spans="1:1">
      <c r="A632" s="1108">
        <f>IF('Форма 4.2.3 | Т-гор.вода'!$DS$34="",1,0)</f>
        <v>0</v>
      </c>
    </row>
    <row r="633" spans="1:1">
      <c r="A633" s="1108">
        <f>IF('Форма 4.2.3 | Т-гор.вода'!$EB$34="",1,0)</f>
        <v>0</v>
      </c>
    </row>
    <row r="634" spans="1:1">
      <c r="A634" s="1108">
        <f>IF('Форма 4.2.3 | Т-гор.вода'!$ED$34="",1,0)</f>
        <v>0</v>
      </c>
    </row>
    <row r="635" spans="1:1">
      <c r="A635" s="1122">
        <f>IF('Форма 4.2.4 | Т-подкл'!$Q$23="",1,0)</f>
        <v>0</v>
      </c>
    </row>
    <row r="636" spans="1:1">
      <c r="A636" s="1122">
        <f>IF('Форма 4.2.4 | Т-подкл'!$AB$27="",1,0)</f>
        <v>0</v>
      </c>
    </row>
    <row r="637" spans="1:1">
      <c r="A637" s="1122">
        <f>IF('Форма 4.2.4 | Т-подкл'!$AD$27="",1,0)</f>
        <v>0</v>
      </c>
    </row>
    <row r="638" spans="1:1">
      <c r="A638" s="1122">
        <f>IF('Форма 4.2.4 | Т-подкл'!$N$27="",1,0)</f>
        <v>0</v>
      </c>
    </row>
    <row r="639" spans="1:1">
      <c r="A639" s="1122">
        <f>IF('Форма 4.2.4 | Т-подкл'!$R$27="",1,0)</f>
        <v>0</v>
      </c>
    </row>
    <row r="640" spans="1:1">
      <c r="A640" s="1122">
        <f>IF('Форма 4.2.4 | Т-подкл'!$V$27="",1,0)</f>
        <v>0</v>
      </c>
    </row>
    <row r="641" spans="1:1">
      <c r="A641" s="1122">
        <f>IF('Форма 4.2.4 | Т-подкл'!$AC$27="",1,0)</f>
        <v>0</v>
      </c>
    </row>
    <row r="642" spans="1:1">
      <c r="A642" s="1122">
        <f>IF('Форма 4.2.4 | Т-подкл'!$AE$27="",1,0)</f>
        <v>0</v>
      </c>
    </row>
    <row r="643" spans="1:1">
      <c r="A643" s="1122">
        <f>IF('Форма 4.2.4 | Т-подкл'!$Q$27="",1,0)</f>
        <v>0</v>
      </c>
    </row>
    <row r="644" spans="1:1">
      <c r="A644" s="1122">
        <f>IF('Форма 4.2.4 | Т-подкл'!$U$27="",1,0)</f>
        <v>0</v>
      </c>
    </row>
    <row r="645" spans="1:1">
      <c r="A645" s="1122">
        <f>IF('Форма 4.2.4 | Т-подкл'!$Y$27="",1,0)</f>
        <v>0</v>
      </c>
    </row>
    <row r="646" spans="1:1">
      <c r="A646" s="1122">
        <f>IF('Форма 4.2.4 | Т-подкл'!$AB$31="",1,0)</f>
        <v>0</v>
      </c>
    </row>
    <row r="647" spans="1:1">
      <c r="A647" s="1122">
        <f>IF('Форма 4.2.4 | Т-подкл'!$AD$31="",1,0)</f>
        <v>0</v>
      </c>
    </row>
    <row r="648" spans="1:1">
      <c r="A648" s="1122">
        <f>IF('Форма 4.2.4 | Т-подкл'!$N$31="",1,0)</f>
        <v>0</v>
      </c>
    </row>
    <row r="649" spans="1:1">
      <c r="A649" s="1122">
        <f>IF('Форма 4.2.4 | Т-подкл'!$R$31="",1,0)</f>
        <v>0</v>
      </c>
    </row>
    <row r="650" spans="1:1">
      <c r="A650" s="1122">
        <f>IF('Форма 4.2.4 | Т-подкл'!$V$31="",1,0)</f>
        <v>0</v>
      </c>
    </row>
    <row r="651" spans="1:1">
      <c r="A651" s="1122">
        <f>IF('Форма 4.2.4 | Т-подкл'!$AC$31="",1,0)</f>
        <v>0</v>
      </c>
    </row>
    <row r="652" spans="1:1">
      <c r="A652" s="1122">
        <f>IF('Форма 4.2.4 | Т-подкл'!$AE$31="",1,0)</f>
        <v>0</v>
      </c>
    </row>
    <row r="653" spans="1:1">
      <c r="A653" s="1122">
        <f>IF('Форма 4.2.4 | Т-подкл'!$Q$31="",1,0)</f>
        <v>0</v>
      </c>
    </row>
    <row r="654" spans="1:1">
      <c r="A654" s="1122">
        <f>IF('Форма 4.2.4 | Т-подкл'!$U$31="",1,0)</f>
        <v>0</v>
      </c>
    </row>
    <row r="655" spans="1:1">
      <c r="A655" s="1122">
        <f>IF('Форма 4.2.4 | Т-подкл'!$Y$31="",1,0)</f>
        <v>0</v>
      </c>
    </row>
    <row r="656" spans="1:1">
      <c r="A656" s="1122">
        <f>IF('Форма 4.2.4 | Т-подкл'!$AB$35="",1,0)</f>
        <v>0</v>
      </c>
    </row>
    <row r="657" spans="1:1">
      <c r="A657" s="1122">
        <f>IF('Форма 4.2.4 | Т-подкл'!$AD$35="",1,0)</f>
        <v>0</v>
      </c>
    </row>
    <row r="658" spans="1:1">
      <c r="A658" s="1122">
        <f>IF('Форма 4.2.4 | Т-подкл'!$N$35="",1,0)</f>
        <v>0</v>
      </c>
    </row>
    <row r="659" spans="1:1">
      <c r="A659" s="1122">
        <f>IF('Форма 4.2.4 | Т-подкл'!$R$35="",1,0)</f>
        <v>0</v>
      </c>
    </row>
    <row r="660" spans="1:1">
      <c r="A660" s="1122">
        <f>IF('Форма 4.2.4 | Т-подкл'!$V$35="",1,0)</f>
        <v>0</v>
      </c>
    </row>
    <row r="661" spans="1:1">
      <c r="A661" s="1122">
        <f>IF('Форма 4.2.4 | Т-подкл'!$AC$35="",1,0)</f>
        <v>0</v>
      </c>
    </row>
    <row r="662" spans="1:1">
      <c r="A662" s="1122">
        <f>IF('Форма 4.2.4 | Т-подкл'!$AE$35="",1,0)</f>
        <v>0</v>
      </c>
    </row>
    <row r="663" spans="1:1">
      <c r="A663" s="1122">
        <f>IF('Форма 4.2.4 | Т-подкл'!$Q$35="",1,0)</f>
        <v>0</v>
      </c>
    </row>
    <row r="664" spans="1:1">
      <c r="A664" s="1122">
        <f>IF('Форма 4.2.4 | Т-подкл'!$U$35="",1,0)</f>
        <v>0</v>
      </c>
    </row>
    <row r="665" spans="1:1">
      <c r="A665" s="1122">
        <f>IF('Форма 4.2.4 | Т-подкл'!$Y$35="",1,0)</f>
        <v>0</v>
      </c>
    </row>
    <row r="666" spans="1:1">
      <c r="A666" s="1122">
        <f>IF('Форма 4.2.4 | Т-подкл'!$AB$39="",1,0)</f>
        <v>0</v>
      </c>
    </row>
    <row r="667" spans="1:1">
      <c r="A667" s="1122">
        <f>IF('Форма 4.2.4 | Т-подкл'!$AD$39="",1,0)</f>
        <v>0</v>
      </c>
    </row>
    <row r="668" spans="1:1">
      <c r="A668" s="1122">
        <f>IF('Форма 4.2.4 | Т-подкл'!$N$39="",1,0)</f>
        <v>0</v>
      </c>
    </row>
    <row r="669" spans="1:1">
      <c r="A669" s="1122">
        <f>IF('Форма 4.2.4 | Т-подкл'!$R$39="",1,0)</f>
        <v>0</v>
      </c>
    </row>
    <row r="670" spans="1:1">
      <c r="A670" s="1122">
        <f>IF('Форма 4.2.4 | Т-подкл'!$V$39="",1,0)</f>
        <v>0</v>
      </c>
    </row>
    <row r="671" spans="1:1">
      <c r="A671" s="1122">
        <f>IF('Форма 4.2.4 | Т-подкл'!$AC$39="",1,0)</f>
        <v>0</v>
      </c>
    </row>
    <row r="672" spans="1:1">
      <c r="A672" s="1122">
        <f>IF('Форма 4.2.4 | Т-подкл'!$AE$39="",1,0)</f>
        <v>0</v>
      </c>
    </row>
    <row r="673" spans="1:1">
      <c r="A673" s="1122">
        <f>IF('Форма 4.2.4 | Т-подкл'!$Q$39="",1,0)</f>
        <v>0</v>
      </c>
    </row>
    <row r="674" spans="1:1">
      <c r="A674" s="1122">
        <f>IF('Форма 4.2.4 | Т-подкл'!$U$39="",1,0)</f>
        <v>0</v>
      </c>
    </row>
    <row r="675" spans="1:1">
      <c r="A675" s="1122">
        <f>IF('Форма 4.2.4 | Т-подкл'!$Y$39="",1,0)</f>
        <v>0</v>
      </c>
    </row>
    <row r="676" spans="1:1">
      <c r="A676" s="1122">
        <f>IF('Форма 4.2.5 | Т-подкл(инд)'!$M$24="",1,0)</f>
        <v>0</v>
      </c>
    </row>
    <row r="677" spans="1:1">
      <c r="A677" s="1122">
        <f>IF('Форма 4.2.5 | Т-подкл(инд)'!$P$24="",1,0)</f>
        <v>0</v>
      </c>
    </row>
    <row r="678" spans="1:1">
      <c r="A678" s="1122">
        <f>IF('Форма 4.2.5 | Т-подкл(инд)'!$S$24="",1,0)</f>
        <v>0</v>
      </c>
    </row>
    <row r="679" spans="1:1">
      <c r="A679" s="1122">
        <f>IF('Форма 4.2.5 | Т-подкл(инд)'!$T$24="",1,0)</f>
        <v>0</v>
      </c>
    </row>
    <row r="680" spans="1:1">
      <c r="A680" s="1122">
        <f>IF('Форма 4.2.5 | Т-подкл(инд)'!$V$24="",1,0)</f>
        <v>0</v>
      </c>
    </row>
    <row r="681" spans="1:1">
      <c r="A681" s="1122">
        <f>IF('Форма 4.2.5 | Т-подкл(инд)'!$M$25="",1,0)</f>
        <v>0</v>
      </c>
    </row>
    <row r="682" spans="1:1">
      <c r="A682" s="1122">
        <f>IF('Форма 4.2.5 | Т-подкл(инд)'!$P$25="",1,0)</f>
        <v>0</v>
      </c>
    </row>
    <row r="683" spans="1:1">
      <c r="A683" s="1122">
        <f>IF('Форма 4.2.5 | Т-подкл(инд)'!$S$25="",1,0)</f>
        <v>0</v>
      </c>
    </row>
    <row r="684" spans="1:1">
      <c r="A684" s="1122">
        <f>IF('Форма 4.2.5 | Т-подкл(инд)'!$U$25="",1,0)</f>
        <v>0</v>
      </c>
    </row>
    <row r="685" spans="1:1">
      <c r="A685" s="1122">
        <f>IF('Форма 4.2.5 | Т-подкл(инд)'!$T$25="",1,0)</f>
        <v>0</v>
      </c>
    </row>
    <row r="686" spans="1:1">
      <c r="A686" s="1122">
        <f>IF('Форма 4.2.5 | Т-подкл(инд)'!$V$25="",1,0)</f>
        <v>0</v>
      </c>
    </row>
    <row r="687" spans="1:1">
      <c r="A687" s="1122">
        <f>IF('Форма 4.2.5 | Т-подкл(инд)'!$M$26="",1,0)</f>
        <v>0</v>
      </c>
    </row>
    <row r="688" spans="1:1">
      <c r="A688" s="1122">
        <f>IF('Форма 4.2.5 | Т-подкл(инд)'!$P$26="",1,0)</f>
        <v>0</v>
      </c>
    </row>
    <row r="689" spans="1:1">
      <c r="A689" s="1122">
        <f>IF('Форма 4.2.5 | Т-подкл(инд)'!$S$26="",1,0)</f>
        <v>0</v>
      </c>
    </row>
    <row r="690" spans="1:1">
      <c r="A690" s="1122">
        <f>IF('Форма 4.2.5 | Т-подкл(инд)'!$U$26="",1,0)</f>
        <v>0</v>
      </c>
    </row>
    <row r="691" spans="1:1">
      <c r="A691" s="1122">
        <f>IF('Форма 4.2.5 | Т-подкл(инд)'!$T$26="",1,0)</f>
        <v>0</v>
      </c>
    </row>
    <row r="692" spans="1:1">
      <c r="A692" s="1122">
        <f>IF('Форма 4.2.5 | Т-подкл(инд)'!$V$26="",1,0)</f>
        <v>0</v>
      </c>
    </row>
    <row r="693" spans="1:1">
      <c r="A693" s="1122">
        <f>IF('Форма 4.2.5 | Т-подкл(инд)'!$M$27="",1,0)</f>
        <v>0</v>
      </c>
    </row>
    <row r="694" spans="1:1">
      <c r="A694" s="1122">
        <f>IF('Форма 4.2.5 | Т-подкл(инд)'!$P$27="",1,0)</f>
        <v>0</v>
      </c>
    </row>
    <row r="695" spans="1:1">
      <c r="A695" s="1122">
        <f>IF('Форма 4.2.5 | Т-подкл(инд)'!$S$27="",1,0)</f>
        <v>0</v>
      </c>
    </row>
    <row r="696" spans="1:1">
      <c r="A696" s="1122">
        <f>IF('Форма 4.2.5 | Т-подкл(инд)'!$U$27="",1,0)</f>
        <v>0</v>
      </c>
    </row>
    <row r="697" spans="1:1">
      <c r="A697" s="1122">
        <f>IF('Форма 4.2.5 | Т-подкл(инд)'!$T$27="",1,0)</f>
        <v>0</v>
      </c>
    </row>
    <row r="698" spans="1:1">
      <c r="A698" s="1122">
        <f>IF('Форма 4.2.5 | Т-подкл(инд)'!$V$27="",1,0)</f>
        <v>0</v>
      </c>
    </row>
    <row r="699" spans="1:1">
      <c r="A699" s="1122">
        <f>IF('Форма 4.2.5 | Т-подкл(инд)'!$U$23="",1,0)</f>
        <v>0</v>
      </c>
    </row>
    <row r="700" spans="1:1">
      <c r="A700" s="1122">
        <f>IF('Форма 4.2.5 | Т-подкл(инд)'!$U$24="",1,0)</f>
        <v>0</v>
      </c>
    </row>
    <row r="701" spans="1:1">
      <c r="A701" s="1122">
        <f>IF('Форма 4.2.5 | Т-подкл(инд)'!$M$28="",1,0)</f>
        <v>0</v>
      </c>
    </row>
    <row r="702" spans="1:1">
      <c r="A702" s="1122">
        <f>IF('Форма 4.2.5 | Т-подкл(инд)'!$P$28="",1,0)</f>
        <v>0</v>
      </c>
    </row>
    <row r="703" spans="1:1">
      <c r="A703" s="1122">
        <f>IF('Форма 4.2.5 | Т-подкл(инд)'!$S$28="",1,0)</f>
        <v>0</v>
      </c>
    </row>
    <row r="704" spans="1:1">
      <c r="A704" s="1122">
        <f>IF('Форма 4.2.5 | Т-подкл(инд)'!$T$28="",1,0)</f>
        <v>0</v>
      </c>
    </row>
    <row r="705" spans="1:1">
      <c r="A705" s="1122">
        <f>IF('Форма 4.2.5 | Т-подкл(инд)'!$V$28="",1,0)</f>
        <v>0</v>
      </c>
    </row>
    <row r="706" spans="1:1">
      <c r="A706" s="1132">
        <f>IF('Форма 4.7'!$E$13="",1,0)</f>
        <v>0</v>
      </c>
    </row>
    <row r="707" spans="1:1">
      <c r="A707" s="1132">
        <f>IF('Форма 4.7'!$F$13="",1,0)</f>
        <v>0</v>
      </c>
    </row>
    <row r="708" spans="1:1">
      <c r="A708" s="1132">
        <f>IF('Форма 4.7'!$E$14="",1,0)</f>
        <v>0</v>
      </c>
    </row>
    <row r="709" spans="1:1">
      <c r="A709" s="1132">
        <f>IF('Форма 4.7'!$F$14="",1,0)</f>
        <v>0</v>
      </c>
    </row>
    <row r="710" spans="1:1">
      <c r="A710" s="1132">
        <f>IF('Форма 4.7'!$E$15="",1,0)</f>
        <v>0</v>
      </c>
    </row>
    <row r="711" spans="1:1">
      <c r="A711" s="1132">
        <f>IF('Форма 4.7'!$F$15="",1,0)</f>
        <v>0</v>
      </c>
    </row>
    <row r="712" spans="1:1">
      <c r="A712" s="1132">
        <f>IF('Форма 4.7'!$E$16="",1,0)</f>
        <v>0</v>
      </c>
    </row>
    <row r="713" spans="1:1">
      <c r="A713" s="1132">
        <f>IF('Форма 4.7'!$F$16="",1,0)</f>
        <v>0</v>
      </c>
    </row>
    <row r="714" spans="1:1">
      <c r="A714" s="1132">
        <f>IF('Форма 4.7'!$E$17="",1,0)</f>
        <v>0</v>
      </c>
    </row>
    <row r="715" spans="1:1">
      <c r="A715" s="1132">
        <f>IF('Форма 4.7'!$F$17="",1,0)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6"/>
  </cols>
  <sheetData>
    <row r="1" spans="1:3">
      <c r="A1" s="1136" t="s">
        <v>511</v>
      </c>
      <c r="B1" s="1136" t="s">
        <v>512</v>
      </c>
      <c r="C1" s="1136" t="s">
        <v>66</v>
      </c>
    </row>
    <row r="2" spans="1:3">
      <c r="A2" s="1136">
        <v>4189678</v>
      </c>
      <c r="B2" s="1136" t="s">
        <v>1010</v>
      </c>
      <c r="C2" s="1136" t="s">
        <v>1011</v>
      </c>
    </row>
    <row r="3" spans="1:3">
      <c r="A3" s="1136">
        <v>4190415</v>
      </c>
      <c r="B3" s="1136" t="s">
        <v>1012</v>
      </c>
      <c r="C3" s="1136" t="s">
        <v>1011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7"/>
    <col min="2" max="2" width="66" style="257" customWidth="1"/>
    <col min="3" max="16384" width="9.140625" style="257"/>
  </cols>
  <sheetData>
    <row r="3" spans="2:2">
      <c r="B3" s="350" t="s">
        <v>1040</v>
      </c>
    </row>
    <row r="4" spans="2:2">
      <c r="B4" s="350" t="s">
        <v>515</v>
      </c>
    </row>
    <row r="5" spans="2:2">
      <c r="B5" s="350" t="s">
        <v>516</v>
      </c>
    </row>
    <row r="6" spans="2:2">
      <c r="B6" s="350"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89"/>
    <col min="2" max="16384" width="9.140625" style="191"/>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6" customWidth="1"/>
    <col min="2" max="16384" width="9.140625" style="226"/>
  </cols>
  <sheetData>
    <row r="1" spans="1:5">
      <c r="A1" s="227" t="s">
        <v>391</v>
      </c>
      <c r="B1" s="227" t="s">
        <v>392</v>
      </c>
      <c r="C1" s="227"/>
      <c r="D1" s="227"/>
      <c r="E1" s="227"/>
    </row>
    <row r="2" spans="1:5">
      <c r="A2" s="227"/>
      <c r="B2" s="227"/>
      <c r="C2" s="227"/>
      <c r="D2" s="227"/>
      <c r="E2" s="227"/>
    </row>
    <row r="3" spans="1:5">
      <c r="A3" s="227"/>
      <c r="B3" s="227"/>
      <c r="C3" s="227"/>
      <c r="D3" s="227"/>
      <c r="E3" s="227"/>
    </row>
    <row r="4" spans="1:5">
      <c r="A4" s="227"/>
      <c r="B4" s="227"/>
      <c r="C4" s="227"/>
      <c r="D4" s="227"/>
      <c r="E4" s="227"/>
    </row>
    <row r="5" spans="1:5">
      <c r="A5" s="227"/>
      <c r="B5" s="227"/>
      <c r="C5" s="227"/>
      <c r="D5" s="227"/>
      <c r="E5" s="227"/>
    </row>
    <row r="6" spans="1:5">
      <c r="A6" s="227"/>
      <c r="B6" s="227"/>
      <c r="C6" s="227"/>
      <c r="D6" s="227"/>
      <c r="E6" s="227"/>
    </row>
    <row r="7" spans="1:5">
      <c r="A7" s="227"/>
      <c r="B7" s="227"/>
      <c r="C7" s="227"/>
      <c r="D7" s="227"/>
      <c r="E7" s="227"/>
    </row>
    <row r="8" spans="1:5">
      <c r="A8" s="227"/>
      <c r="B8" s="227"/>
      <c r="C8" s="227"/>
      <c r="D8" s="227"/>
      <c r="E8" s="227"/>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6"/>
    <col min="2" max="2" width="65.28515625" style="1136" customWidth="1"/>
    <col min="3" max="3" width="41" style="1136" customWidth="1"/>
    <col min="4" max="16384" width="9.140625" style="1136"/>
  </cols>
  <sheetData>
    <row r="1" spans="1:2">
      <c r="A1" s="1136" t="s">
        <v>329</v>
      </c>
      <c r="B1" s="1136" t="s">
        <v>330</v>
      </c>
    </row>
    <row r="2" spans="1:2">
      <c r="A2" s="1136">
        <v>4213775</v>
      </c>
      <c r="B2" s="1136" t="s">
        <v>611</v>
      </c>
    </row>
    <row r="3" spans="1:2">
      <c r="A3" s="1136">
        <v>4213784</v>
      </c>
      <c r="B3" s="1136" t="s">
        <v>769</v>
      </c>
    </row>
    <row r="4" spans="1:2">
      <c r="A4" s="1136">
        <v>4213781</v>
      </c>
      <c r="B4" s="1136" t="s">
        <v>768</v>
      </c>
    </row>
    <row r="5" spans="1:2">
      <c r="A5" s="1136">
        <v>4213776</v>
      </c>
      <c r="B5" s="1136" t="s">
        <v>612</v>
      </c>
    </row>
    <row r="6" spans="1:2">
      <c r="A6" s="1136">
        <v>4213777</v>
      </c>
      <c r="B6" s="1136" t="s">
        <v>613</v>
      </c>
    </row>
    <row r="7" spans="1:2">
      <c r="A7" s="1136">
        <v>4238670</v>
      </c>
      <c r="B7" s="1136" t="s">
        <v>759</v>
      </c>
    </row>
    <row r="8" spans="1:2">
      <c r="A8" s="1136">
        <v>4213778</v>
      </c>
      <c r="B8" s="1136" t="s">
        <v>614</v>
      </c>
    </row>
    <row r="9" spans="1:2">
      <c r="A9" s="1136">
        <v>4213780</v>
      </c>
      <c r="B9" s="1136" t="s">
        <v>615</v>
      </c>
    </row>
    <row r="10" spans="1:2">
      <c r="A10" s="1136">
        <v>4213779</v>
      </c>
      <c r="B10" s="1136" t="s">
        <v>618</v>
      </c>
    </row>
    <row r="11" spans="1:2">
      <c r="A11" s="1136">
        <v>4213783</v>
      </c>
      <c r="B11" s="1136" t="s">
        <v>617</v>
      </c>
    </row>
    <row r="12" spans="1:2">
      <c r="A12" s="1136">
        <v>4213782</v>
      </c>
      <c r="B12" s="1136"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K20" sqref="K20"/>
    </sheetView>
  </sheetViews>
  <sheetFormatPr defaultRowHeight="11.25"/>
  <cols>
    <col min="1" max="1" width="10.7109375" style="196"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3" customFormat="1" ht="3" customHeight="1">
      <c r="A1" s="381"/>
      <c r="B1" s="382"/>
      <c r="F1" s="383">
        <v>26361126</v>
      </c>
      <c r="G1" s="384"/>
      <c r="I1" s="384"/>
    </row>
    <row r="2" spans="1:12" s="18" customFormat="1" ht="14.25">
      <c r="A2" s="195"/>
      <c r="B2" s="90"/>
      <c r="E2" s="389" t="str">
        <f>"Код шаблона: " &amp; GetCode()</f>
        <v>Код шаблона: FAS.JKH.OPEN.INFO.PRICE.WARM</v>
      </c>
      <c r="F2" s="435"/>
      <c r="G2" s="388"/>
      <c r="H2" s="388"/>
      <c r="I2" s="388"/>
      <c r="J2" s="388"/>
      <c r="K2" s="388"/>
      <c r="L2" s="388"/>
    </row>
    <row r="3" spans="1:12" ht="14.25">
      <c r="E3" s="390" t="str">
        <f>"Версия " &amp; Getversion()</f>
        <v>Версия 1.0.2</v>
      </c>
      <c r="F3" s="435"/>
      <c r="G3" s="43"/>
      <c r="H3" s="43"/>
      <c r="I3" s="43"/>
      <c r="J3" s="43"/>
      <c r="K3" s="43"/>
      <c r="L3" s="259"/>
    </row>
    <row r="4" spans="1:12" s="368" customFormat="1" ht="6">
      <c r="A4" s="362"/>
      <c r="B4" s="363"/>
      <c r="C4" s="364"/>
      <c r="D4" s="365"/>
      <c r="E4" s="385"/>
      <c r="F4" s="386"/>
      <c r="G4" s="387"/>
      <c r="I4" s="369"/>
    </row>
    <row r="5" spans="1:12" ht="22.5">
      <c r="D5" s="24"/>
      <c r="E5" s="1157" t="s">
        <v>767</v>
      </c>
      <c r="F5" s="1158"/>
      <c r="G5" s="428"/>
      <c r="J5" s="307"/>
    </row>
    <row r="6" spans="1:12" s="368" customFormat="1" ht="6">
      <c r="A6" s="362"/>
      <c r="B6" s="363"/>
      <c r="C6" s="364"/>
      <c r="D6" s="365"/>
      <c r="E6" s="370"/>
      <c r="F6" s="371"/>
      <c r="G6" s="372"/>
      <c r="I6" s="369"/>
    </row>
    <row r="7" spans="1:12" ht="27">
      <c r="D7" s="24"/>
      <c r="E7" s="25" t="s">
        <v>51</v>
      </c>
      <c r="F7" s="326" t="s">
        <v>65</v>
      </c>
      <c r="G7" s="380"/>
    </row>
    <row r="8" spans="1:12" s="368" customFormat="1" ht="6">
      <c r="A8" s="362"/>
      <c r="B8" s="363"/>
      <c r="C8" s="364"/>
      <c r="D8" s="365"/>
      <c r="E8" s="366"/>
      <c r="F8" s="367"/>
      <c r="G8" s="365"/>
      <c r="I8" s="369"/>
    </row>
    <row r="9" spans="1:12" ht="27">
      <c r="D9" s="24"/>
      <c r="E9" s="25" t="s">
        <v>473</v>
      </c>
      <c r="F9" s="345" t="s">
        <v>84</v>
      </c>
      <c r="G9" s="379"/>
    </row>
    <row r="10" spans="1:12" s="368" customFormat="1" ht="6">
      <c r="A10" s="373"/>
      <c r="B10" s="363"/>
      <c r="C10" s="364"/>
      <c r="D10" s="374"/>
      <c r="E10" s="370"/>
      <c r="F10" s="375"/>
      <c r="G10" s="376"/>
      <c r="I10" s="369"/>
    </row>
    <row r="11" spans="1:12" ht="27">
      <c r="A11" s="198"/>
      <c r="D11" s="24"/>
      <c r="E11" s="81" t="s">
        <v>471</v>
      </c>
      <c r="F11" s="1104" t="s">
        <v>1013</v>
      </c>
      <c r="G11" s="377"/>
    </row>
    <row r="12" spans="1:12" ht="27">
      <c r="D12" s="24"/>
      <c r="E12" s="81" t="s">
        <v>472</v>
      </c>
      <c r="F12" s="1104" t="s">
        <v>1014</v>
      </c>
      <c r="G12" s="379"/>
    </row>
    <row r="13" spans="1:12" s="368" customFormat="1" ht="6">
      <c r="A13" s="373"/>
      <c r="B13" s="363"/>
      <c r="C13" s="364"/>
      <c r="D13" s="374"/>
      <c r="E13" s="370"/>
      <c r="F13" s="375"/>
      <c r="G13" s="376"/>
      <c r="I13" s="369"/>
    </row>
    <row r="14" spans="1:12" ht="27">
      <c r="D14" s="24"/>
      <c r="E14" s="81" t="s">
        <v>368</v>
      </c>
      <c r="F14" s="327" t="s">
        <v>42</v>
      </c>
      <c r="G14" s="379"/>
    </row>
    <row r="15" spans="1:12" ht="27">
      <c r="D15" s="24"/>
      <c r="E15" s="81" t="s">
        <v>298</v>
      </c>
      <c r="F15" s="328" t="s">
        <v>1124</v>
      </c>
      <c r="G15" s="379"/>
    </row>
    <row r="16" spans="1:12" ht="27">
      <c r="D16" s="24"/>
      <c r="E16" s="81" t="s">
        <v>598</v>
      </c>
      <c r="F16" s="328" t="s">
        <v>1055</v>
      </c>
      <c r="G16" s="379"/>
    </row>
    <row r="17" spans="1:9" ht="19.5">
      <c r="D17" s="24"/>
      <c r="E17" s="25"/>
      <c r="F17" s="438" t="s">
        <v>606</v>
      </c>
      <c r="G17" s="21"/>
    </row>
    <row r="18" spans="1:9" ht="27">
      <c r="D18" s="24"/>
      <c r="E18" s="81" t="s">
        <v>501</v>
      </c>
      <c r="F18" s="327" t="s">
        <v>1018</v>
      </c>
      <c r="G18" s="379"/>
    </row>
    <row r="19" spans="1:9" ht="27">
      <c r="D19" s="24"/>
      <c r="E19" s="81" t="s">
        <v>595</v>
      </c>
      <c r="F19" s="328" t="s">
        <v>1019</v>
      </c>
      <c r="G19" s="379"/>
    </row>
    <row r="20" spans="1:9" ht="27">
      <c r="D20" s="24"/>
      <c r="E20" s="81" t="s">
        <v>594</v>
      </c>
      <c r="F20" s="327" t="s">
        <v>1020</v>
      </c>
      <c r="G20" s="379"/>
    </row>
    <row r="21" spans="1:9" ht="27">
      <c r="D21" s="24"/>
      <c r="E21" s="81" t="s">
        <v>500</v>
      </c>
      <c r="F21" s="327" t="s">
        <v>1021</v>
      </c>
      <c r="G21" s="379"/>
    </row>
    <row r="22" spans="1:9" ht="19.5">
      <c r="D22" s="24"/>
      <c r="E22" s="25"/>
      <c r="F22" s="438" t="s">
        <v>607</v>
      </c>
      <c r="G22" s="21"/>
    </row>
    <row r="23" spans="1:9" ht="27">
      <c r="D23" s="24"/>
      <c r="E23" s="81" t="s">
        <v>610</v>
      </c>
      <c r="F23" s="327" t="s">
        <v>1018</v>
      </c>
      <c r="G23" s="379"/>
    </row>
    <row r="24" spans="1:9" ht="27">
      <c r="D24" s="24"/>
      <c r="E24" s="81" t="s">
        <v>609</v>
      </c>
      <c r="F24" s="328" t="s">
        <v>1124</v>
      </c>
      <c r="G24" s="379"/>
    </row>
    <row r="25" spans="1:9" ht="27">
      <c r="D25" s="24"/>
      <c r="E25" s="81" t="s">
        <v>608</v>
      </c>
      <c r="F25" s="327" t="s">
        <v>1125</v>
      </c>
      <c r="G25" s="379"/>
    </row>
    <row r="26" spans="1:9" ht="27">
      <c r="D26" s="24"/>
      <c r="E26" s="81" t="s">
        <v>500</v>
      </c>
      <c r="F26" s="327" t="s">
        <v>1021</v>
      </c>
      <c r="G26" s="379"/>
    </row>
    <row r="27" spans="1:9" s="368" customFormat="1" ht="35.1" customHeight="1">
      <c r="A27" s="373"/>
      <c r="B27" s="363"/>
      <c r="C27" s="364"/>
      <c r="D27" s="374"/>
      <c r="E27" s="370"/>
      <c r="F27" s="375"/>
      <c r="G27" s="376"/>
      <c r="I27" s="369"/>
    </row>
    <row r="28" spans="1:9" ht="27">
      <c r="D28" s="24"/>
      <c r="E28" s="81" t="s">
        <v>169</v>
      </c>
      <c r="F28" s="345" t="s">
        <v>84</v>
      </c>
      <c r="G28" s="379"/>
    </row>
    <row r="29" spans="1:9" ht="27">
      <c r="C29" s="28"/>
      <c r="D29" s="29"/>
      <c r="E29" s="30" t="s">
        <v>78</v>
      </c>
      <c r="F29" s="329" t="s">
        <v>1016</v>
      </c>
      <c r="G29" s="378"/>
    </row>
    <row r="30" spans="1:9" ht="27" hidden="1">
      <c r="C30" s="28"/>
      <c r="D30" s="29"/>
      <c r="E30" s="52" t="s">
        <v>202</v>
      </c>
      <c r="F30" s="330"/>
      <c r="G30" s="378"/>
    </row>
    <row r="31" spans="1:9" ht="27">
      <c r="C31" s="28"/>
      <c r="D31" s="29"/>
      <c r="E31" s="30" t="s">
        <v>52</v>
      </c>
      <c r="F31" s="329" t="s">
        <v>1017</v>
      </c>
      <c r="G31" s="378"/>
    </row>
    <row r="32" spans="1:9" ht="27">
      <c r="C32" s="28"/>
      <c r="D32" s="29"/>
      <c r="E32" s="30" t="s">
        <v>53</v>
      </c>
      <c r="F32" s="329" t="s">
        <v>1015</v>
      </c>
      <c r="G32" s="378"/>
      <c r="H32" s="31"/>
    </row>
    <row r="33" spans="1:9" s="368" customFormat="1" ht="6">
      <c r="A33" s="373"/>
      <c r="B33" s="363"/>
      <c r="C33" s="364"/>
      <c r="D33" s="374"/>
      <c r="E33" s="370"/>
      <c r="F33" s="375"/>
      <c r="G33" s="376"/>
      <c r="I33" s="369"/>
    </row>
    <row r="34" spans="1:9" ht="27">
      <c r="A34" s="197"/>
      <c r="D34" s="26"/>
      <c r="E34" s="791" t="s">
        <v>721</v>
      </c>
      <c r="F34" s="1105" t="s">
        <v>724</v>
      </c>
      <c r="G34" s="377"/>
    </row>
    <row r="35" spans="1:9" s="368" customFormat="1" ht="6">
      <c r="A35" s="373"/>
      <c r="B35" s="363"/>
      <c r="C35" s="364"/>
      <c r="D35" s="374"/>
      <c r="E35" s="370"/>
      <c r="F35" s="375"/>
      <c r="G35" s="376"/>
      <c r="I35" s="369"/>
    </row>
    <row r="36" spans="1:9" ht="27">
      <c r="A36" s="197"/>
      <c r="D36" s="26"/>
      <c r="E36" s="81" t="s">
        <v>242</v>
      </c>
      <c r="F36" s="820" t="s">
        <v>203</v>
      </c>
      <c r="G36" s="377"/>
    </row>
    <row r="37" spans="1:9" s="368" customFormat="1" ht="6">
      <c r="A37" s="362"/>
      <c r="B37" s="363"/>
      <c r="C37" s="364"/>
      <c r="D37" s="365"/>
      <c r="E37" s="366"/>
      <c r="F37" s="367"/>
      <c r="G37" s="365"/>
      <c r="I37" s="369"/>
    </row>
    <row r="38" spans="1:9" ht="27">
      <c r="B38" s="188"/>
      <c r="D38" s="24"/>
      <c r="E38" s="81" t="s">
        <v>727</v>
      </c>
      <c r="F38" s="345" t="s">
        <v>83</v>
      </c>
      <c r="G38" s="379"/>
      <c r="I38" s="19"/>
    </row>
    <row r="39" spans="1:9" s="368" customFormat="1" ht="6">
      <c r="A39" s="373"/>
      <c r="B39" s="363"/>
      <c r="C39" s="364"/>
      <c r="D39" s="374"/>
      <c r="E39" s="370"/>
      <c r="F39" s="375"/>
      <c r="G39" s="376"/>
      <c r="I39" s="369"/>
    </row>
    <row r="40" spans="1:9" ht="27">
      <c r="A40" s="199"/>
      <c r="B40" s="92"/>
      <c r="D40" s="33"/>
      <c r="E40" s="32" t="s">
        <v>545</v>
      </c>
      <c r="F40" s="327" t="s">
        <v>1022</v>
      </c>
      <c r="G40" s="377"/>
    </row>
    <row r="41" spans="1:9" ht="27">
      <c r="A41" s="199"/>
      <c r="B41" s="92"/>
      <c r="D41" s="33"/>
      <c r="E41" s="41" t="s">
        <v>546</v>
      </c>
      <c r="F41" s="327" t="s">
        <v>1023</v>
      </c>
      <c r="G41" s="377"/>
    </row>
    <row r="42" spans="1:9" ht="19.5">
      <c r="D42" s="24"/>
      <c r="E42" s="25"/>
      <c r="F42" s="438" t="s">
        <v>577</v>
      </c>
      <c r="G42" s="21"/>
    </row>
    <row r="43" spans="1:9" ht="27">
      <c r="A43" s="199"/>
      <c r="D43" s="21"/>
      <c r="E43" s="436" t="s">
        <v>86</v>
      </c>
      <c r="F43" s="442" t="s">
        <v>1024</v>
      </c>
      <c r="G43" s="377"/>
    </row>
    <row r="44" spans="1:9" ht="27">
      <c r="A44" s="199"/>
      <c r="B44" s="92"/>
      <c r="D44" s="33"/>
      <c r="E44" s="436" t="s">
        <v>87</v>
      </c>
      <c r="F44" s="442" t="s">
        <v>1025</v>
      </c>
      <c r="G44" s="377"/>
    </row>
    <row r="45" spans="1:9" ht="27">
      <c r="A45" s="199"/>
      <c r="B45" s="92"/>
      <c r="D45" s="33"/>
      <c r="E45" s="436" t="s">
        <v>578</v>
      </c>
      <c r="F45" s="442" t="s">
        <v>1026</v>
      </c>
      <c r="G45" s="377"/>
    </row>
    <row r="46" spans="1:9" ht="27">
      <c r="D46" s="24"/>
      <c r="E46" s="437" t="s">
        <v>579</v>
      </c>
      <c r="F46" s="442" t="s">
        <v>1027</v>
      </c>
      <c r="G46" s="379"/>
    </row>
    <row r="47" spans="1:9" ht="20.100000000000001" customHeight="1">
      <c r="A47" s="199"/>
      <c r="D47" s="21"/>
      <c r="F47" s="162"/>
      <c r="G47" s="27"/>
    </row>
    <row r="48" spans="1:9" ht="19.5">
      <c r="A48" s="199"/>
      <c r="B48" s="92"/>
      <c r="D48" s="33"/>
      <c r="E48" s="32"/>
      <c r="F48" s="163"/>
      <c r="G48" s="27"/>
    </row>
    <row r="49" spans="1:9" ht="19.5">
      <c r="A49" s="199"/>
      <c r="B49" s="92"/>
      <c r="D49" s="33"/>
      <c r="E49" s="32"/>
      <c r="F49" s="163"/>
      <c r="G49" s="27"/>
    </row>
    <row r="50" spans="1:9" ht="19.5">
      <c r="A50" s="199"/>
      <c r="B50" s="92"/>
      <c r="D50" s="33"/>
      <c r="E50" s="41"/>
      <c r="F50" s="163"/>
      <c r="G50" s="27"/>
    </row>
    <row r="51" spans="1:9" ht="19.5">
      <c r="A51" s="199"/>
      <c r="B51" s="92"/>
      <c r="D51" s="33"/>
      <c r="E51" s="32"/>
      <c r="F51" s="163"/>
      <c r="G51" s="27"/>
    </row>
    <row r="54" spans="1:9">
      <c r="E54" s="1159"/>
      <c r="F54" s="1159"/>
      <c r="G54" s="1159"/>
      <c r="H54" s="1159"/>
      <c r="I54" s="1159"/>
    </row>
  </sheetData>
  <sheetProtection algorithmName="SHA-512" hashValue="VU3HCkQb/CUy/4ejfNi/doTfUkhA1EzAjMSj7utkUWQWstontnHuMkeqv571ErO9RE+q4qbDkrPAP9uUbvKbjQ==" saltValue="8kXPj8Tn9NAAykeviuHEDA=="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6"/>
    <col min="2" max="2" width="65.28515625" style="1136" customWidth="1"/>
    <col min="3" max="3" width="41" style="1136" customWidth="1"/>
    <col min="4" max="16384" width="9.140625" style="1136"/>
  </cols>
  <sheetData>
    <row r="1" spans="1:2">
      <c r="A1" s="1136" t="s">
        <v>329</v>
      </c>
      <c r="B1" s="1136" t="s">
        <v>331</v>
      </c>
    </row>
    <row r="2" spans="1:2">
      <c r="A2" s="1136">
        <v>4190064</v>
      </c>
      <c r="B2" s="1136" t="s">
        <v>1000</v>
      </c>
    </row>
    <row r="3" spans="1:2">
      <c r="A3" s="1136">
        <v>4190065</v>
      </c>
      <c r="B3" s="1136" t="s">
        <v>1001</v>
      </c>
    </row>
    <row r="4" spans="1:2">
      <c r="A4" s="1136">
        <v>4190066</v>
      </c>
      <c r="B4" s="1136" t="s">
        <v>1002</v>
      </c>
    </row>
    <row r="5" spans="1:2">
      <c r="A5" s="1136">
        <v>4190067</v>
      </c>
      <c r="B5" s="1136" t="s">
        <v>1003</v>
      </c>
    </row>
    <row r="6" spans="1:2">
      <c r="A6" s="1136">
        <v>4190068</v>
      </c>
      <c r="B6" s="1136" t="s">
        <v>1004</v>
      </c>
    </row>
    <row r="7" spans="1:2">
      <c r="A7" s="1136">
        <v>4190069</v>
      </c>
      <c r="B7" s="1136" t="s">
        <v>1005</v>
      </c>
    </row>
    <row r="8" spans="1:2">
      <c r="A8" s="1136">
        <v>4190070</v>
      </c>
      <c r="B8" s="1136" t="s">
        <v>1006</v>
      </c>
    </row>
    <row r="9" spans="1:2">
      <c r="A9" s="1136">
        <v>4190071</v>
      </c>
      <c r="B9" s="1136" t="s">
        <v>1007</v>
      </c>
    </row>
    <row r="10" spans="1:2">
      <c r="A10" s="1136">
        <v>4190072</v>
      </c>
      <c r="B10" s="1136" t="s">
        <v>1008</v>
      </c>
    </row>
    <row r="11" spans="1:2">
      <c r="A11" s="1136">
        <v>4190073</v>
      </c>
      <c r="B11" s="1136" t="s">
        <v>1009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3"/>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385</v>
      </c>
    </row>
    <row r="4" spans="1:2">
      <c r="A4" t="s">
        <v>414</v>
      </c>
      <c r="B4" t="s">
        <v>58</v>
      </c>
    </row>
    <row r="5" spans="1:2">
      <c r="A5" t="s">
        <v>416</v>
      </c>
      <c r="B5" t="s">
        <v>575</v>
      </c>
    </row>
    <row r="6" spans="1:2">
      <c r="A6" t="s">
        <v>415</v>
      </c>
      <c r="B6" t="s">
        <v>487</v>
      </c>
    </row>
    <row r="7" spans="1:2">
      <c r="A7" t="s">
        <v>745</v>
      </c>
      <c r="B7" t="s">
        <v>425</v>
      </c>
    </row>
    <row r="8" spans="1:2">
      <c r="A8" t="s">
        <v>746</v>
      </c>
      <c r="B8" t="s">
        <v>426</v>
      </c>
    </row>
    <row r="9" spans="1:2">
      <c r="A9" t="s">
        <v>507</v>
      </c>
      <c r="B9" t="s">
        <v>427</v>
      </c>
    </row>
    <row r="10" spans="1:2">
      <c r="A10" t="s">
        <v>417</v>
      </c>
      <c r="B10" t="s">
        <v>488</v>
      </c>
    </row>
    <row r="11" spans="1:2">
      <c r="A11" t="s">
        <v>760</v>
      </c>
      <c r="B11" t="s">
        <v>428</v>
      </c>
    </row>
    <row r="12" spans="1:2">
      <c r="A12" t="s">
        <v>761</v>
      </c>
      <c r="B12" t="s">
        <v>429</v>
      </c>
    </row>
    <row r="13" spans="1:2">
      <c r="A13" t="s">
        <v>747</v>
      </c>
      <c r="B13" t="s">
        <v>430</v>
      </c>
    </row>
    <row r="14" spans="1:2">
      <c r="A14" t="s">
        <v>748</v>
      </c>
      <c r="B14" t="s">
        <v>334</v>
      </c>
    </row>
    <row r="15" spans="1:2">
      <c r="A15" t="s">
        <v>749</v>
      </c>
      <c r="B15" t="s">
        <v>60</v>
      </c>
    </row>
    <row r="16" spans="1:2">
      <c r="A16" t="s">
        <v>750</v>
      </c>
      <c r="B16" t="s">
        <v>386</v>
      </c>
    </row>
    <row r="17" spans="1:2">
      <c r="A17" t="s">
        <v>751</v>
      </c>
      <c r="B17" t="s">
        <v>439</v>
      </c>
    </row>
    <row r="18" spans="1:2">
      <c r="A18" t="s">
        <v>752</v>
      </c>
      <c r="B18" t="s">
        <v>249</v>
      </c>
    </row>
    <row r="19" spans="1:2">
      <c r="A19" t="s">
        <v>753</v>
      </c>
      <c r="B19" t="s">
        <v>73</v>
      </c>
    </row>
    <row r="20" spans="1:2">
      <c r="A20" t="s">
        <v>754</v>
      </c>
      <c r="B20" t="s">
        <v>62</v>
      </c>
    </row>
    <row r="21" spans="1:2">
      <c r="A21" t="s">
        <v>755</v>
      </c>
      <c r="B21" t="s">
        <v>74</v>
      </c>
    </row>
    <row r="22" spans="1:2">
      <c r="A22" t="s">
        <v>756</v>
      </c>
      <c r="B22" t="s">
        <v>431</v>
      </c>
    </row>
    <row r="23" spans="1:2">
      <c r="A23" t="s">
        <v>757</v>
      </c>
      <c r="B23" t="s">
        <v>72</v>
      </c>
    </row>
    <row r="24" spans="1:2">
      <c r="A24" t="s">
        <v>758</v>
      </c>
      <c r="B24" t="s">
        <v>61</v>
      </c>
    </row>
    <row r="25" spans="1:2">
      <c r="A25" t="s">
        <v>599</v>
      </c>
      <c r="B25" t="s">
        <v>63</v>
      </c>
    </row>
    <row r="26" spans="1:2">
      <c r="A26" t="s">
        <v>600</v>
      </c>
      <c r="B26" t="s">
        <v>384</v>
      </c>
    </row>
    <row r="27" spans="1:2">
      <c r="A27" t="s">
        <v>509</v>
      </c>
      <c r="B27" t="s">
        <v>14</v>
      </c>
    </row>
    <row r="28" spans="1:2">
      <c r="A28" t="s">
        <v>419</v>
      </c>
      <c r="B28" t="s">
        <v>81</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999</v>
      </c>
      <c r="B1" s="5" t="s">
        <v>1137</v>
      </c>
      <c r="C1" s="5" t="s">
        <v>1138</v>
      </c>
      <c r="D1" s="5" t="s">
        <v>1139</v>
      </c>
      <c r="E1" s="5" t="s">
        <v>1140</v>
      </c>
      <c r="F1" s="5" t="s">
        <v>1141</v>
      </c>
      <c r="G1" s="5" t="s">
        <v>1142</v>
      </c>
      <c r="H1" s="5" t="s">
        <v>1143</v>
      </c>
      <c r="I1" s="5" t="s">
        <v>1144</v>
      </c>
    </row>
    <row r="2" spans="1:10">
      <c r="A2" s="5">
        <v>1</v>
      </c>
      <c r="B2" s="5" t="s">
        <v>1145</v>
      </c>
      <c r="C2" s="5" t="s">
        <v>65</v>
      </c>
      <c r="D2" s="5" t="s">
        <v>1146</v>
      </c>
      <c r="E2" s="5" t="s">
        <v>1147</v>
      </c>
      <c r="F2" s="5" t="s">
        <v>1148</v>
      </c>
      <c r="G2" s="5" t="s">
        <v>1149</v>
      </c>
      <c r="J2" s="5" t="s">
        <v>1769</v>
      </c>
    </row>
    <row r="3" spans="1:10">
      <c r="A3" s="5">
        <v>2</v>
      </c>
      <c r="B3" s="5" t="s">
        <v>1145</v>
      </c>
      <c r="C3" s="5" t="s">
        <v>65</v>
      </c>
      <c r="D3" s="5" t="s">
        <v>1150</v>
      </c>
      <c r="E3" s="5" t="s">
        <v>1151</v>
      </c>
      <c r="F3" s="5" t="s">
        <v>1152</v>
      </c>
      <c r="G3" s="5" t="s">
        <v>1015</v>
      </c>
      <c r="J3" s="5" t="s">
        <v>1769</v>
      </c>
    </row>
    <row r="4" spans="1:10">
      <c r="A4" s="5">
        <v>3</v>
      </c>
      <c r="B4" s="5" t="s">
        <v>1145</v>
      </c>
      <c r="C4" s="5" t="s">
        <v>65</v>
      </c>
      <c r="D4" s="5" t="s">
        <v>1153</v>
      </c>
      <c r="E4" s="5" t="s">
        <v>1154</v>
      </c>
      <c r="F4" s="5" t="s">
        <v>1155</v>
      </c>
      <c r="G4" s="5" t="s">
        <v>1156</v>
      </c>
      <c r="J4" s="5" t="s">
        <v>1769</v>
      </c>
    </row>
    <row r="5" spans="1:10">
      <c r="A5" s="5">
        <v>4</v>
      </c>
      <c r="B5" s="5" t="s">
        <v>1145</v>
      </c>
      <c r="C5" s="5" t="s">
        <v>65</v>
      </c>
      <c r="D5" s="5" t="s">
        <v>1157</v>
      </c>
      <c r="E5" s="5" t="s">
        <v>1158</v>
      </c>
      <c r="F5" s="5" t="s">
        <v>1159</v>
      </c>
      <c r="G5" s="5" t="s">
        <v>1015</v>
      </c>
      <c r="J5" s="5" t="s">
        <v>1769</v>
      </c>
    </row>
    <row r="6" spans="1:10">
      <c r="A6" s="5">
        <v>5</v>
      </c>
      <c r="B6" s="5" t="s">
        <v>1145</v>
      </c>
      <c r="C6" s="5" t="s">
        <v>65</v>
      </c>
      <c r="D6" s="5" t="s">
        <v>1160</v>
      </c>
      <c r="E6" s="5" t="s">
        <v>1161</v>
      </c>
      <c r="F6" s="5" t="s">
        <v>1162</v>
      </c>
      <c r="G6" s="5" t="s">
        <v>1156</v>
      </c>
      <c r="J6" s="5" t="s">
        <v>1769</v>
      </c>
    </row>
    <row r="7" spans="1:10">
      <c r="A7" s="5">
        <v>6</v>
      </c>
      <c r="B7" s="5" t="s">
        <v>1145</v>
      </c>
      <c r="C7" s="5" t="s">
        <v>65</v>
      </c>
      <c r="D7" s="5" t="s">
        <v>1163</v>
      </c>
      <c r="E7" s="5" t="s">
        <v>1164</v>
      </c>
      <c r="F7" s="5" t="s">
        <v>1165</v>
      </c>
      <c r="G7" s="5" t="s">
        <v>1166</v>
      </c>
      <c r="J7" s="5" t="s">
        <v>1769</v>
      </c>
    </row>
    <row r="8" spans="1:10">
      <c r="A8" s="5">
        <v>7</v>
      </c>
      <c r="B8" s="5" t="s">
        <v>1145</v>
      </c>
      <c r="C8" s="5" t="s">
        <v>65</v>
      </c>
      <c r="D8" s="5" t="s">
        <v>1167</v>
      </c>
      <c r="E8" s="5" t="s">
        <v>1168</v>
      </c>
      <c r="F8" s="5" t="s">
        <v>1169</v>
      </c>
      <c r="G8" s="5" t="s">
        <v>1170</v>
      </c>
      <c r="J8" s="5" t="s">
        <v>1769</v>
      </c>
    </row>
    <row r="9" spans="1:10">
      <c r="A9" s="5">
        <v>8</v>
      </c>
      <c r="B9" s="5" t="s">
        <v>1145</v>
      </c>
      <c r="C9" s="5" t="s">
        <v>65</v>
      </c>
      <c r="D9" s="5" t="s">
        <v>1171</v>
      </c>
      <c r="E9" s="5" t="s">
        <v>1172</v>
      </c>
      <c r="F9" s="5" t="s">
        <v>1173</v>
      </c>
      <c r="G9" s="5" t="s">
        <v>1174</v>
      </c>
      <c r="H9" s="5" t="s">
        <v>1175</v>
      </c>
      <c r="J9" s="5" t="s">
        <v>1769</v>
      </c>
    </row>
    <row r="10" spans="1:10">
      <c r="A10" s="5">
        <v>9</v>
      </c>
      <c r="B10" s="5" t="s">
        <v>1145</v>
      </c>
      <c r="C10" s="5" t="s">
        <v>65</v>
      </c>
      <c r="D10" s="5" t="s">
        <v>1176</v>
      </c>
      <c r="E10" s="5" t="s">
        <v>1172</v>
      </c>
      <c r="F10" s="5" t="s">
        <v>1173</v>
      </c>
      <c r="G10" s="5" t="s">
        <v>1177</v>
      </c>
      <c r="J10" s="5" t="s">
        <v>1769</v>
      </c>
    </row>
    <row r="11" spans="1:10">
      <c r="A11" s="5">
        <v>10</v>
      </c>
      <c r="B11" s="5" t="s">
        <v>1145</v>
      </c>
      <c r="C11" s="5" t="s">
        <v>65</v>
      </c>
      <c r="D11" s="5" t="s">
        <v>1178</v>
      </c>
      <c r="E11" s="5" t="s">
        <v>1179</v>
      </c>
      <c r="F11" s="5" t="s">
        <v>1180</v>
      </c>
      <c r="G11" s="5" t="s">
        <v>1181</v>
      </c>
      <c r="J11" s="5" t="s">
        <v>1769</v>
      </c>
    </row>
    <row r="12" spans="1:10">
      <c r="A12" s="5">
        <v>11</v>
      </c>
      <c r="B12" s="5" t="s">
        <v>1145</v>
      </c>
      <c r="C12" s="5" t="s">
        <v>65</v>
      </c>
      <c r="D12" s="5" t="s">
        <v>1182</v>
      </c>
      <c r="E12" s="5" t="s">
        <v>1183</v>
      </c>
      <c r="F12" s="5" t="s">
        <v>1184</v>
      </c>
      <c r="G12" s="5" t="s">
        <v>1185</v>
      </c>
      <c r="J12" s="5" t="s">
        <v>1769</v>
      </c>
    </row>
    <row r="13" spans="1:10">
      <c r="A13" s="5">
        <v>12</v>
      </c>
      <c r="B13" s="5" t="s">
        <v>1145</v>
      </c>
      <c r="C13" s="5" t="s">
        <v>65</v>
      </c>
      <c r="D13" s="5" t="s">
        <v>1186</v>
      </c>
      <c r="E13" s="5" t="s">
        <v>1187</v>
      </c>
      <c r="F13" s="5" t="s">
        <v>1188</v>
      </c>
      <c r="G13" s="5" t="s">
        <v>1189</v>
      </c>
      <c r="J13" s="5" t="s">
        <v>1769</v>
      </c>
    </row>
    <row r="14" spans="1:10">
      <c r="A14" s="5">
        <v>13</v>
      </c>
      <c r="B14" s="5" t="s">
        <v>1145</v>
      </c>
      <c r="C14" s="5" t="s">
        <v>65</v>
      </c>
      <c r="D14" s="5" t="s">
        <v>1190</v>
      </c>
      <c r="E14" s="5" t="s">
        <v>1191</v>
      </c>
      <c r="F14" s="5" t="s">
        <v>1192</v>
      </c>
      <c r="G14" s="5" t="s">
        <v>1156</v>
      </c>
      <c r="J14" s="5" t="s">
        <v>1769</v>
      </c>
    </row>
    <row r="15" spans="1:10">
      <c r="A15" s="5">
        <v>14</v>
      </c>
      <c r="B15" s="5" t="s">
        <v>1145</v>
      </c>
      <c r="C15" s="5" t="s">
        <v>65</v>
      </c>
      <c r="D15" s="5" t="s">
        <v>1193</v>
      </c>
      <c r="E15" s="5" t="s">
        <v>1194</v>
      </c>
      <c r="F15" s="5" t="s">
        <v>1195</v>
      </c>
      <c r="G15" s="5" t="s">
        <v>1189</v>
      </c>
      <c r="J15" s="5" t="s">
        <v>1769</v>
      </c>
    </row>
    <row r="16" spans="1:10">
      <c r="A16" s="5">
        <v>15</v>
      </c>
      <c r="B16" s="5" t="s">
        <v>1145</v>
      </c>
      <c r="C16" s="5" t="s">
        <v>65</v>
      </c>
      <c r="D16" s="5" t="s">
        <v>1196</v>
      </c>
      <c r="E16" s="5" t="s">
        <v>1197</v>
      </c>
      <c r="F16" s="5" t="s">
        <v>1198</v>
      </c>
      <c r="G16" s="5" t="s">
        <v>1149</v>
      </c>
      <c r="J16" s="5" t="s">
        <v>1769</v>
      </c>
    </row>
    <row r="17" spans="1:10">
      <c r="A17" s="5">
        <v>16</v>
      </c>
      <c r="B17" s="5" t="s">
        <v>1145</v>
      </c>
      <c r="C17" s="5" t="s">
        <v>65</v>
      </c>
      <c r="D17" s="5" t="s">
        <v>1199</v>
      </c>
      <c r="E17" s="5" t="s">
        <v>1200</v>
      </c>
      <c r="F17" s="5" t="s">
        <v>1201</v>
      </c>
      <c r="G17" s="5" t="s">
        <v>1156</v>
      </c>
      <c r="J17" s="5" t="s">
        <v>1769</v>
      </c>
    </row>
    <row r="18" spans="1:10">
      <c r="A18" s="5">
        <v>17</v>
      </c>
      <c r="B18" s="5" t="s">
        <v>1145</v>
      </c>
      <c r="C18" s="5" t="s">
        <v>65</v>
      </c>
      <c r="D18" s="5" t="s">
        <v>1202</v>
      </c>
      <c r="E18" s="5" t="s">
        <v>1203</v>
      </c>
      <c r="F18" s="5" t="s">
        <v>1204</v>
      </c>
      <c r="G18" s="5" t="s">
        <v>1205</v>
      </c>
      <c r="J18" s="5" t="s">
        <v>1769</v>
      </c>
    </row>
    <row r="19" spans="1:10">
      <c r="A19" s="5">
        <v>18</v>
      </c>
      <c r="B19" s="5" t="s">
        <v>1145</v>
      </c>
      <c r="C19" s="5" t="s">
        <v>65</v>
      </c>
      <c r="D19" s="5" t="s">
        <v>1206</v>
      </c>
      <c r="E19" s="5" t="s">
        <v>1207</v>
      </c>
      <c r="F19" s="5" t="s">
        <v>1208</v>
      </c>
      <c r="G19" s="5" t="s">
        <v>1209</v>
      </c>
      <c r="J19" s="5" t="s">
        <v>1769</v>
      </c>
    </row>
    <row r="20" spans="1:10">
      <c r="A20" s="5">
        <v>19</v>
      </c>
      <c r="B20" s="5" t="s">
        <v>1145</v>
      </c>
      <c r="C20" s="5" t="s">
        <v>65</v>
      </c>
      <c r="D20" s="5" t="s">
        <v>1210</v>
      </c>
      <c r="E20" s="5" t="s">
        <v>1211</v>
      </c>
      <c r="F20" s="5" t="s">
        <v>1212</v>
      </c>
      <c r="G20" s="5" t="s">
        <v>1015</v>
      </c>
      <c r="J20" s="5" t="s">
        <v>1769</v>
      </c>
    </row>
    <row r="21" spans="1:10">
      <c r="A21" s="5">
        <v>20</v>
      </c>
      <c r="B21" s="5" t="s">
        <v>1145</v>
      </c>
      <c r="C21" s="5" t="s">
        <v>65</v>
      </c>
      <c r="D21" s="5" t="s">
        <v>1213</v>
      </c>
      <c r="E21" s="5" t="s">
        <v>1214</v>
      </c>
      <c r="F21" s="5" t="s">
        <v>1215</v>
      </c>
      <c r="G21" s="5" t="s">
        <v>1216</v>
      </c>
      <c r="J21" s="5" t="s">
        <v>1769</v>
      </c>
    </row>
    <row r="22" spans="1:10">
      <c r="A22" s="5">
        <v>21</v>
      </c>
      <c r="B22" s="5" t="s">
        <v>1145</v>
      </c>
      <c r="C22" s="5" t="s">
        <v>65</v>
      </c>
      <c r="D22" s="5" t="s">
        <v>1217</v>
      </c>
      <c r="E22" s="5" t="s">
        <v>1218</v>
      </c>
      <c r="F22" s="5" t="s">
        <v>1219</v>
      </c>
      <c r="G22" s="5" t="s">
        <v>1220</v>
      </c>
      <c r="J22" s="5" t="s">
        <v>1769</v>
      </c>
    </row>
    <row r="23" spans="1:10">
      <c r="A23" s="5">
        <v>22</v>
      </c>
      <c r="B23" s="5" t="s">
        <v>1145</v>
      </c>
      <c r="C23" s="5" t="s">
        <v>65</v>
      </c>
      <c r="D23" s="5" t="s">
        <v>1221</v>
      </c>
      <c r="E23" s="5" t="s">
        <v>1222</v>
      </c>
      <c r="F23" s="5" t="s">
        <v>1223</v>
      </c>
      <c r="G23" s="5" t="s">
        <v>1149</v>
      </c>
      <c r="J23" s="5" t="s">
        <v>1769</v>
      </c>
    </row>
    <row r="24" spans="1:10">
      <c r="A24" s="5">
        <v>23</v>
      </c>
      <c r="B24" s="5" t="s">
        <v>1145</v>
      </c>
      <c r="C24" s="5" t="s">
        <v>65</v>
      </c>
      <c r="D24" s="5" t="s">
        <v>1224</v>
      </c>
      <c r="E24" s="5" t="s">
        <v>1225</v>
      </c>
      <c r="F24" s="5" t="s">
        <v>1226</v>
      </c>
      <c r="G24" s="5" t="s">
        <v>1189</v>
      </c>
      <c r="J24" s="5" t="s">
        <v>1769</v>
      </c>
    </row>
    <row r="25" spans="1:10">
      <c r="A25" s="5">
        <v>24</v>
      </c>
      <c r="B25" s="5" t="s">
        <v>1145</v>
      </c>
      <c r="C25" s="5" t="s">
        <v>65</v>
      </c>
      <c r="D25" s="5" t="s">
        <v>1227</v>
      </c>
      <c r="E25" s="5" t="s">
        <v>1228</v>
      </c>
      <c r="F25" s="5" t="s">
        <v>1229</v>
      </c>
      <c r="G25" s="5" t="s">
        <v>1149</v>
      </c>
      <c r="J25" s="5" t="s">
        <v>1769</v>
      </c>
    </row>
    <row r="26" spans="1:10">
      <c r="A26" s="5">
        <v>25</v>
      </c>
      <c r="B26" s="5" t="s">
        <v>1145</v>
      </c>
      <c r="C26" s="5" t="s">
        <v>65</v>
      </c>
      <c r="D26" s="5" t="s">
        <v>1230</v>
      </c>
      <c r="E26" s="5" t="s">
        <v>1231</v>
      </c>
      <c r="F26" s="5" t="s">
        <v>1232</v>
      </c>
      <c r="G26" s="5" t="s">
        <v>1015</v>
      </c>
      <c r="H26" s="5" t="s">
        <v>1233</v>
      </c>
      <c r="J26" s="5" t="s">
        <v>1769</v>
      </c>
    </row>
    <row r="27" spans="1:10">
      <c r="A27" s="5">
        <v>26</v>
      </c>
      <c r="B27" s="5" t="s">
        <v>1145</v>
      </c>
      <c r="C27" s="5" t="s">
        <v>65</v>
      </c>
      <c r="D27" s="5" t="s">
        <v>1234</v>
      </c>
      <c r="E27" s="5" t="s">
        <v>1235</v>
      </c>
      <c r="F27" s="5" t="s">
        <v>1236</v>
      </c>
      <c r="G27" s="5" t="s">
        <v>1237</v>
      </c>
      <c r="J27" s="5" t="s">
        <v>1769</v>
      </c>
    </row>
    <row r="28" spans="1:10">
      <c r="A28" s="5">
        <v>27</v>
      </c>
      <c r="B28" s="5" t="s">
        <v>1145</v>
      </c>
      <c r="C28" s="5" t="s">
        <v>65</v>
      </c>
      <c r="D28" s="5" t="s">
        <v>1238</v>
      </c>
      <c r="E28" s="5" t="s">
        <v>1239</v>
      </c>
      <c r="F28" s="5" t="s">
        <v>1240</v>
      </c>
      <c r="G28" s="5" t="s">
        <v>1241</v>
      </c>
      <c r="J28" s="5" t="s">
        <v>1769</v>
      </c>
    </row>
    <row r="29" spans="1:10">
      <c r="A29" s="5">
        <v>28</v>
      </c>
      <c r="B29" s="5" t="s">
        <v>1145</v>
      </c>
      <c r="C29" s="5" t="s">
        <v>65</v>
      </c>
      <c r="D29" s="5" t="s">
        <v>1242</v>
      </c>
      <c r="E29" s="5" t="s">
        <v>1243</v>
      </c>
      <c r="F29" s="5" t="s">
        <v>1244</v>
      </c>
      <c r="G29" s="5" t="s">
        <v>1245</v>
      </c>
      <c r="J29" s="5" t="s">
        <v>1769</v>
      </c>
    </row>
    <row r="30" spans="1:10">
      <c r="A30" s="5">
        <v>29</v>
      </c>
      <c r="B30" s="5" t="s">
        <v>1145</v>
      </c>
      <c r="C30" s="5" t="s">
        <v>65</v>
      </c>
      <c r="D30" s="5" t="s">
        <v>1246</v>
      </c>
      <c r="E30" s="5" t="s">
        <v>1247</v>
      </c>
      <c r="F30" s="5" t="s">
        <v>1248</v>
      </c>
      <c r="G30" s="5" t="s">
        <v>1249</v>
      </c>
      <c r="J30" s="5" t="s">
        <v>1769</v>
      </c>
    </row>
    <row r="31" spans="1:10">
      <c r="A31" s="5">
        <v>30</v>
      </c>
      <c r="B31" s="5" t="s">
        <v>1145</v>
      </c>
      <c r="C31" s="5" t="s">
        <v>65</v>
      </c>
      <c r="D31" s="5" t="s">
        <v>1250</v>
      </c>
      <c r="E31" s="5" t="s">
        <v>1251</v>
      </c>
      <c r="F31" s="5" t="s">
        <v>1252</v>
      </c>
      <c r="G31" s="5" t="s">
        <v>1156</v>
      </c>
      <c r="J31" s="5" t="s">
        <v>1769</v>
      </c>
    </row>
    <row r="32" spans="1:10">
      <c r="A32" s="5">
        <v>31</v>
      </c>
      <c r="B32" s="5" t="s">
        <v>1145</v>
      </c>
      <c r="C32" s="5" t="s">
        <v>65</v>
      </c>
      <c r="D32" s="5" t="s">
        <v>1253</v>
      </c>
      <c r="E32" s="5" t="s">
        <v>1254</v>
      </c>
      <c r="F32" s="5" t="s">
        <v>1255</v>
      </c>
      <c r="G32" s="5" t="s">
        <v>1205</v>
      </c>
      <c r="J32" s="5" t="s">
        <v>1769</v>
      </c>
    </row>
    <row r="33" spans="1:10">
      <c r="A33" s="5">
        <v>32</v>
      </c>
      <c r="B33" s="5" t="s">
        <v>1145</v>
      </c>
      <c r="C33" s="5" t="s">
        <v>65</v>
      </c>
      <c r="D33" s="5" t="s">
        <v>1256</v>
      </c>
      <c r="E33" s="5" t="s">
        <v>1257</v>
      </c>
      <c r="F33" s="5" t="s">
        <v>1258</v>
      </c>
      <c r="G33" s="5" t="s">
        <v>1181</v>
      </c>
      <c r="J33" s="5" t="s">
        <v>1769</v>
      </c>
    </row>
    <row r="34" spans="1:10">
      <c r="A34" s="5">
        <v>33</v>
      </c>
      <c r="B34" s="5" t="s">
        <v>1145</v>
      </c>
      <c r="C34" s="5" t="s">
        <v>65</v>
      </c>
      <c r="D34" s="5" t="s">
        <v>1259</v>
      </c>
      <c r="E34" s="5" t="s">
        <v>1260</v>
      </c>
      <c r="F34" s="5" t="s">
        <v>1261</v>
      </c>
      <c r="G34" s="5" t="s">
        <v>1181</v>
      </c>
      <c r="J34" s="5" t="s">
        <v>1769</v>
      </c>
    </row>
    <row r="35" spans="1:10">
      <c r="A35" s="5">
        <v>34</v>
      </c>
      <c r="B35" s="5" t="s">
        <v>1145</v>
      </c>
      <c r="C35" s="5" t="s">
        <v>65</v>
      </c>
      <c r="D35" s="5" t="s">
        <v>1262</v>
      </c>
      <c r="E35" s="5" t="s">
        <v>1263</v>
      </c>
      <c r="F35" s="5" t="s">
        <v>1264</v>
      </c>
      <c r="G35" s="5" t="s">
        <v>1265</v>
      </c>
      <c r="J35" s="5" t="s">
        <v>1769</v>
      </c>
    </row>
    <row r="36" spans="1:10">
      <c r="A36" s="5">
        <v>35</v>
      </c>
      <c r="B36" s="5" t="s">
        <v>1145</v>
      </c>
      <c r="C36" s="5" t="s">
        <v>65</v>
      </c>
      <c r="D36" s="5" t="s">
        <v>1266</v>
      </c>
      <c r="E36" s="5" t="s">
        <v>1267</v>
      </c>
      <c r="F36" s="5" t="s">
        <v>1268</v>
      </c>
      <c r="G36" s="5" t="s">
        <v>1149</v>
      </c>
      <c r="J36" s="5" t="s">
        <v>1769</v>
      </c>
    </row>
    <row r="37" spans="1:10">
      <c r="A37" s="5">
        <v>36</v>
      </c>
      <c r="B37" s="5" t="s">
        <v>1145</v>
      </c>
      <c r="C37" s="5" t="s">
        <v>65</v>
      </c>
      <c r="D37" s="5" t="s">
        <v>1269</v>
      </c>
      <c r="E37" s="5" t="s">
        <v>1270</v>
      </c>
      <c r="F37" s="5" t="s">
        <v>1271</v>
      </c>
      <c r="G37" s="5" t="s">
        <v>1156</v>
      </c>
      <c r="J37" s="5" t="s">
        <v>1769</v>
      </c>
    </row>
    <row r="38" spans="1:10">
      <c r="A38" s="5">
        <v>37</v>
      </c>
      <c r="B38" s="5" t="s">
        <v>1145</v>
      </c>
      <c r="C38" s="5" t="s">
        <v>65</v>
      </c>
      <c r="D38" s="5" t="s">
        <v>1272</v>
      </c>
      <c r="E38" s="5" t="s">
        <v>1273</v>
      </c>
      <c r="F38" s="5" t="s">
        <v>1173</v>
      </c>
      <c r="G38" s="5" t="s">
        <v>1274</v>
      </c>
      <c r="H38" s="5" t="s">
        <v>1275</v>
      </c>
      <c r="J38" s="5" t="s">
        <v>1769</v>
      </c>
    </row>
    <row r="39" spans="1:10">
      <c r="A39" s="5">
        <v>38</v>
      </c>
      <c r="B39" s="5" t="s">
        <v>1145</v>
      </c>
      <c r="C39" s="5" t="s">
        <v>65</v>
      </c>
      <c r="D39" s="5" t="s">
        <v>1276</v>
      </c>
      <c r="E39" s="5" t="s">
        <v>1277</v>
      </c>
      <c r="F39" s="5" t="s">
        <v>1278</v>
      </c>
      <c r="G39" s="5" t="s">
        <v>1181</v>
      </c>
      <c r="J39" s="5" t="s">
        <v>1769</v>
      </c>
    </row>
    <row r="40" spans="1:10">
      <c r="A40" s="5">
        <v>39</v>
      </c>
      <c r="B40" s="5" t="s">
        <v>1145</v>
      </c>
      <c r="C40" s="5" t="s">
        <v>65</v>
      </c>
      <c r="D40" s="5" t="s">
        <v>1279</v>
      </c>
      <c r="E40" s="5" t="s">
        <v>1280</v>
      </c>
      <c r="F40" s="5" t="s">
        <v>1281</v>
      </c>
      <c r="G40" s="5" t="s">
        <v>1282</v>
      </c>
      <c r="J40" s="5" t="s">
        <v>1769</v>
      </c>
    </row>
    <row r="41" spans="1:10">
      <c r="A41" s="5">
        <v>40</v>
      </c>
      <c r="B41" s="5" t="s">
        <v>1145</v>
      </c>
      <c r="C41" s="5" t="s">
        <v>65</v>
      </c>
      <c r="D41" s="5" t="s">
        <v>1283</v>
      </c>
      <c r="E41" s="5" t="s">
        <v>1016</v>
      </c>
      <c r="F41" s="5" t="s">
        <v>1017</v>
      </c>
      <c r="G41" s="5" t="s">
        <v>1015</v>
      </c>
      <c r="J41" s="5" t="s">
        <v>1769</v>
      </c>
    </row>
    <row r="42" spans="1:10">
      <c r="A42" s="5">
        <v>41</v>
      </c>
      <c r="B42" s="5" t="s">
        <v>1145</v>
      </c>
      <c r="C42" s="5" t="s">
        <v>65</v>
      </c>
      <c r="D42" s="5" t="s">
        <v>1284</v>
      </c>
      <c r="E42" s="5" t="s">
        <v>1285</v>
      </c>
      <c r="F42" s="5" t="s">
        <v>1286</v>
      </c>
      <c r="G42" s="5" t="s">
        <v>1237</v>
      </c>
      <c r="J42" s="5" t="s">
        <v>1769</v>
      </c>
    </row>
    <row r="43" spans="1:10">
      <c r="A43" s="5">
        <v>42</v>
      </c>
      <c r="B43" s="5" t="s">
        <v>1145</v>
      </c>
      <c r="C43" s="5" t="s">
        <v>65</v>
      </c>
      <c r="D43" s="5" t="s">
        <v>1287</v>
      </c>
      <c r="E43" s="5" t="s">
        <v>1288</v>
      </c>
      <c r="F43" s="5" t="s">
        <v>1289</v>
      </c>
      <c r="G43" s="5" t="s">
        <v>1237</v>
      </c>
      <c r="J43" s="5" t="s">
        <v>1769</v>
      </c>
    </row>
    <row r="44" spans="1:10">
      <c r="A44" s="5">
        <v>43</v>
      </c>
      <c r="B44" s="5" t="s">
        <v>1145</v>
      </c>
      <c r="C44" s="5" t="s">
        <v>65</v>
      </c>
      <c r="D44" s="5" t="s">
        <v>1290</v>
      </c>
      <c r="E44" s="5" t="s">
        <v>1291</v>
      </c>
      <c r="F44" s="5" t="s">
        <v>1292</v>
      </c>
      <c r="G44" s="5" t="s">
        <v>1185</v>
      </c>
      <c r="J44" s="5" t="s">
        <v>1769</v>
      </c>
    </row>
    <row r="45" spans="1:10">
      <c r="A45" s="5">
        <v>44</v>
      </c>
      <c r="B45" s="5" t="s">
        <v>1145</v>
      </c>
      <c r="C45" s="5" t="s">
        <v>65</v>
      </c>
      <c r="D45" s="5" t="s">
        <v>1293</v>
      </c>
      <c r="E45" s="5" t="s">
        <v>1294</v>
      </c>
      <c r="F45" s="5" t="s">
        <v>1295</v>
      </c>
      <c r="G45" s="5" t="s">
        <v>1237</v>
      </c>
      <c r="J45" s="5" t="s">
        <v>1769</v>
      </c>
    </row>
    <row r="46" spans="1:10">
      <c r="A46" s="5">
        <v>45</v>
      </c>
      <c r="B46" s="5" t="s">
        <v>1145</v>
      </c>
      <c r="C46" s="5" t="s">
        <v>65</v>
      </c>
      <c r="D46" s="5" t="s">
        <v>1296</v>
      </c>
      <c r="E46" s="5" t="s">
        <v>1297</v>
      </c>
      <c r="F46" s="5" t="s">
        <v>1298</v>
      </c>
      <c r="G46" s="5" t="s">
        <v>1185</v>
      </c>
      <c r="J46" s="5" t="s">
        <v>1769</v>
      </c>
    </row>
    <row r="47" spans="1:10">
      <c r="A47" s="5">
        <v>46</v>
      </c>
      <c r="B47" s="5" t="s">
        <v>1145</v>
      </c>
      <c r="C47" s="5" t="s">
        <v>65</v>
      </c>
      <c r="D47" s="5" t="s">
        <v>1299</v>
      </c>
      <c r="E47" s="5" t="s">
        <v>1300</v>
      </c>
      <c r="F47" s="5" t="s">
        <v>1301</v>
      </c>
      <c r="G47" s="5" t="s">
        <v>1237</v>
      </c>
      <c r="J47" s="5" t="s">
        <v>1769</v>
      </c>
    </row>
    <row r="48" spans="1:10">
      <c r="A48" s="5">
        <v>47</v>
      </c>
      <c r="B48" s="5" t="s">
        <v>1145</v>
      </c>
      <c r="C48" s="5" t="s">
        <v>65</v>
      </c>
      <c r="D48" s="5" t="s">
        <v>1302</v>
      </c>
      <c r="E48" s="5" t="s">
        <v>1303</v>
      </c>
      <c r="F48" s="5" t="s">
        <v>1304</v>
      </c>
      <c r="G48" s="5" t="s">
        <v>1237</v>
      </c>
      <c r="J48" s="5" t="s">
        <v>1769</v>
      </c>
    </row>
    <row r="49" spans="1:10">
      <c r="A49" s="5">
        <v>48</v>
      </c>
      <c r="B49" s="5" t="s">
        <v>1145</v>
      </c>
      <c r="C49" s="5" t="s">
        <v>65</v>
      </c>
      <c r="D49" s="5" t="s">
        <v>1305</v>
      </c>
      <c r="E49" s="5" t="s">
        <v>1306</v>
      </c>
      <c r="F49" s="5" t="s">
        <v>1307</v>
      </c>
      <c r="G49" s="5" t="s">
        <v>1209</v>
      </c>
      <c r="J49" s="5" t="s">
        <v>1769</v>
      </c>
    </row>
    <row r="50" spans="1:10">
      <c r="A50" s="5">
        <v>49</v>
      </c>
      <c r="B50" s="5" t="s">
        <v>1145</v>
      </c>
      <c r="C50" s="5" t="s">
        <v>65</v>
      </c>
      <c r="D50" s="5" t="s">
        <v>1308</v>
      </c>
      <c r="E50" s="5" t="s">
        <v>1309</v>
      </c>
      <c r="F50" s="5" t="s">
        <v>1310</v>
      </c>
      <c r="G50" s="5" t="s">
        <v>1209</v>
      </c>
      <c r="J50" s="5" t="s">
        <v>1769</v>
      </c>
    </row>
    <row r="51" spans="1:10">
      <c r="A51" s="5">
        <v>50</v>
      </c>
      <c r="B51" s="5" t="s">
        <v>1145</v>
      </c>
      <c r="C51" s="5" t="s">
        <v>65</v>
      </c>
      <c r="D51" s="5" t="s">
        <v>1311</v>
      </c>
      <c r="E51" s="5" t="s">
        <v>1312</v>
      </c>
      <c r="F51" s="5" t="s">
        <v>1313</v>
      </c>
      <c r="G51" s="5" t="s">
        <v>1149</v>
      </c>
      <c r="J51" s="5" t="s">
        <v>1769</v>
      </c>
    </row>
    <row r="52" spans="1:10">
      <c r="A52" s="5">
        <v>51</v>
      </c>
      <c r="B52" s="5" t="s">
        <v>1145</v>
      </c>
      <c r="C52" s="5" t="s">
        <v>65</v>
      </c>
      <c r="D52" s="5" t="s">
        <v>1314</v>
      </c>
      <c r="E52" s="5" t="s">
        <v>1315</v>
      </c>
      <c r="F52" s="5" t="s">
        <v>1316</v>
      </c>
      <c r="G52" s="5" t="s">
        <v>1317</v>
      </c>
      <c r="J52" s="5" t="s">
        <v>1769</v>
      </c>
    </row>
    <row r="53" spans="1:10">
      <c r="A53" s="5">
        <v>52</v>
      </c>
      <c r="B53" s="5" t="s">
        <v>1145</v>
      </c>
      <c r="C53" s="5" t="s">
        <v>65</v>
      </c>
      <c r="D53" s="5" t="s">
        <v>1318</v>
      </c>
      <c r="E53" s="5" t="s">
        <v>1319</v>
      </c>
      <c r="F53" s="5" t="s">
        <v>1320</v>
      </c>
      <c r="G53" s="5" t="s">
        <v>1321</v>
      </c>
      <c r="J53" s="5" t="s">
        <v>1769</v>
      </c>
    </row>
    <row r="54" spans="1:10">
      <c r="A54" s="5">
        <v>53</v>
      </c>
      <c r="B54" s="5" t="s">
        <v>1145</v>
      </c>
      <c r="C54" s="5" t="s">
        <v>65</v>
      </c>
      <c r="D54" s="5" t="s">
        <v>1322</v>
      </c>
      <c r="E54" s="5" t="s">
        <v>1323</v>
      </c>
      <c r="F54" s="5" t="s">
        <v>1324</v>
      </c>
      <c r="G54" s="5" t="s">
        <v>1325</v>
      </c>
      <c r="J54" s="5" t="s">
        <v>1769</v>
      </c>
    </row>
    <row r="55" spans="1:10">
      <c r="A55" s="5">
        <v>54</v>
      </c>
      <c r="B55" s="5" t="s">
        <v>1145</v>
      </c>
      <c r="C55" s="5" t="s">
        <v>65</v>
      </c>
      <c r="D55" s="5" t="s">
        <v>1326</v>
      </c>
      <c r="E55" s="5" t="s">
        <v>1327</v>
      </c>
      <c r="F55" s="5" t="s">
        <v>1328</v>
      </c>
      <c r="G55" s="5" t="s">
        <v>1329</v>
      </c>
      <c r="J55" s="5" t="s">
        <v>1769</v>
      </c>
    </row>
    <row r="56" spans="1:10">
      <c r="A56" s="5">
        <v>55</v>
      </c>
      <c r="B56" s="5" t="s">
        <v>1145</v>
      </c>
      <c r="C56" s="5" t="s">
        <v>65</v>
      </c>
      <c r="D56" s="5" t="s">
        <v>1330</v>
      </c>
      <c r="E56" s="5" t="s">
        <v>1331</v>
      </c>
      <c r="F56" s="5" t="s">
        <v>1332</v>
      </c>
      <c r="G56" s="5" t="s">
        <v>1181</v>
      </c>
      <c r="J56" s="5" t="s">
        <v>1769</v>
      </c>
    </row>
    <row r="57" spans="1:10">
      <c r="A57" s="5">
        <v>56</v>
      </c>
      <c r="B57" s="5" t="s">
        <v>1145</v>
      </c>
      <c r="C57" s="5" t="s">
        <v>65</v>
      </c>
      <c r="D57" s="5" t="s">
        <v>1333</v>
      </c>
      <c r="E57" s="5" t="s">
        <v>1334</v>
      </c>
      <c r="F57" s="5" t="s">
        <v>1335</v>
      </c>
      <c r="G57" s="5" t="s">
        <v>1220</v>
      </c>
      <c r="J57" s="5" t="s">
        <v>1769</v>
      </c>
    </row>
    <row r="58" spans="1:10">
      <c r="A58" s="5">
        <v>57</v>
      </c>
      <c r="B58" s="5" t="s">
        <v>1145</v>
      </c>
      <c r="C58" s="5" t="s">
        <v>65</v>
      </c>
      <c r="D58" s="5" t="s">
        <v>1336</v>
      </c>
      <c r="E58" s="5" t="s">
        <v>1337</v>
      </c>
      <c r="F58" s="5" t="s">
        <v>1338</v>
      </c>
      <c r="G58" s="5" t="s">
        <v>1156</v>
      </c>
      <c r="J58" s="5" t="s">
        <v>1769</v>
      </c>
    </row>
    <row r="59" spans="1:10">
      <c r="A59" s="5">
        <v>58</v>
      </c>
      <c r="B59" s="5" t="s">
        <v>1145</v>
      </c>
      <c r="C59" s="5" t="s">
        <v>65</v>
      </c>
      <c r="D59" s="5" t="s">
        <v>1339</v>
      </c>
      <c r="E59" s="5" t="s">
        <v>1340</v>
      </c>
      <c r="F59" s="5" t="s">
        <v>1341</v>
      </c>
      <c r="G59" s="5" t="s">
        <v>1342</v>
      </c>
      <c r="J59" s="5" t="s">
        <v>1769</v>
      </c>
    </row>
    <row r="60" spans="1:10">
      <c r="A60" s="5">
        <v>59</v>
      </c>
      <c r="B60" s="5" t="s">
        <v>1145</v>
      </c>
      <c r="C60" s="5" t="s">
        <v>65</v>
      </c>
      <c r="D60" s="5" t="s">
        <v>1343</v>
      </c>
      <c r="E60" s="5" t="s">
        <v>1344</v>
      </c>
      <c r="F60" s="5" t="s">
        <v>1345</v>
      </c>
      <c r="G60" s="5" t="s">
        <v>1205</v>
      </c>
      <c r="J60" s="5" t="s">
        <v>1769</v>
      </c>
    </row>
    <row r="61" spans="1:10">
      <c r="A61" s="5">
        <v>60</v>
      </c>
      <c r="B61" s="5" t="s">
        <v>1145</v>
      </c>
      <c r="C61" s="5" t="s">
        <v>65</v>
      </c>
      <c r="D61" s="5" t="s">
        <v>1346</v>
      </c>
      <c r="E61" s="5" t="s">
        <v>1347</v>
      </c>
      <c r="F61" s="5" t="s">
        <v>1348</v>
      </c>
      <c r="G61" s="5" t="s">
        <v>1349</v>
      </c>
      <c r="J61" s="5" t="s">
        <v>1769</v>
      </c>
    </row>
    <row r="62" spans="1:10">
      <c r="A62" s="5">
        <v>61</v>
      </c>
      <c r="B62" s="5" t="s">
        <v>1145</v>
      </c>
      <c r="C62" s="5" t="s">
        <v>65</v>
      </c>
      <c r="D62" s="5" t="s">
        <v>1350</v>
      </c>
      <c r="E62" s="5" t="s">
        <v>1351</v>
      </c>
      <c r="F62" s="5" t="s">
        <v>1352</v>
      </c>
      <c r="G62" s="5" t="s">
        <v>1156</v>
      </c>
      <c r="J62" s="5" t="s">
        <v>1769</v>
      </c>
    </row>
    <row r="63" spans="1:10">
      <c r="A63" s="5">
        <v>62</v>
      </c>
      <c r="B63" s="5" t="s">
        <v>1145</v>
      </c>
      <c r="C63" s="5" t="s">
        <v>65</v>
      </c>
      <c r="D63" s="5" t="s">
        <v>1353</v>
      </c>
      <c r="E63" s="5" t="s">
        <v>1354</v>
      </c>
      <c r="F63" s="5" t="s">
        <v>1355</v>
      </c>
      <c r="G63" s="5" t="s">
        <v>1356</v>
      </c>
      <c r="J63" s="5" t="s">
        <v>1769</v>
      </c>
    </row>
    <row r="64" spans="1:10">
      <c r="A64" s="5">
        <v>63</v>
      </c>
      <c r="B64" s="5" t="s">
        <v>1145</v>
      </c>
      <c r="C64" s="5" t="s">
        <v>65</v>
      </c>
      <c r="D64" s="5" t="s">
        <v>1357</v>
      </c>
      <c r="E64" s="5" t="s">
        <v>1358</v>
      </c>
      <c r="F64" s="5" t="s">
        <v>1359</v>
      </c>
      <c r="G64" s="5" t="s">
        <v>1015</v>
      </c>
      <c r="J64" s="5" t="s">
        <v>1769</v>
      </c>
    </row>
    <row r="65" spans="1:10">
      <c r="A65" s="5">
        <v>64</v>
      </c>
      <c r="B65" s="5" t="s">
        <v>1145</v>
      </c>
      <c r="C65" s="5" t="s">
        <v>65</v>
      </c>
      <c r="D65" s="5" t="s">
        <v>1360</v>
      </c>
      <c r="E65" s="5" t="s">
        <v>1361</v>
      </c>
      <c r="F65" s="5" t="s">
        <v>1362</v>
      </c>
      <c r="G65" s="5" t="s">
        <v>1209</v>
      </c>
      <c r="J65" s="5" t="s">
        <v>1769</v>
      </c>
    </row>
    <row r="66" spans="1:10">
      <c r="A66" s="5">
        <v>65</v>
      </c>
      <c r="B66" s="5" t="s">
        <v>1145</v>
      </c>
      <c r="C66" s="5" t="s">
        <v>65</v>
      </c>
      <c r="D66" s="5" t="s">
        <v>1363</v>
      </c>
      <c r="E66" s="5" t="s">
        <v>1364</v>
      </c>
      <c r="F66" s="5" t="s">
        <v>1365</v>
      </c>
      <c r="G66" s="5" t="s">
        <v>1209</v>
      </c>
      <c r="J66" s="5" t="s">
        <v>1769</v>
      </c>
    </row>
    <row r="67" spans="1:10">
      <c r="A67" s="5">
        <v>66</v>
      </c>
      <c r="B67" s="5" t="s">
        <v>1145</v>
      </c>
      <c r="C67" s="5" t="s">
        <v>65</v>
      </c>
      <c r="D67" s="5" t="s">
        <v>1366</v>
      </c>
      <c r="E67" s="5" t="s">
        <v>1367</v>
      </c>
      <c r="F67" s="5" t="s">
        <v>1368</v>
      </c>
      <c r="G67" s="5" t="s">
        <v>1015</v>
      </c>
      <c r="J67" s="5" t="s">
        <v>1769</v>
      </c>
    </row>
    <row r="68" spans="1:10">
      <c r="A68" s="5">
        <v>67</v>
      </c>
      <c r="B68" s="5" t="s">
        <v>1145</v>
      </c>
      <c r="C68" s="5" t="s">
        <v>65</v>
      </c>
      <c r="D68" s="5" t="s">
        <v>1369</v>
      </c>
      <c r="E68" s="5" t="s">
        <v>1370</v>
      </c>
      <c r="F68" s="5" t="s">
        <v>1371</v>
      </c>
      <c r="G68" s="5" t="s">
        <v>1241</v>
      </c>
      <c r="J68" s="5" t="s">
        <v>1769</v>
      </c>
    </row>
    <row r="69" spans="1:10">
      <c r="A69" s="5">
        <v>68</v>
      </c>
      <c r="B69" s="5" t="s">
        <v>1145</v>
      </c>
      <c r="C69" s="5" t="s">
        <v>65</v>
      </c>
      <c r="D69" s="5" t="s">
        <v>1372</v>
      </c>
      <c r="E69" s="5" t="s">
        <v>1373</v>
      </c>
      <c r="F69" s="5" t="s">
        <v>1374</v>
      </c>
      <c r="G69" s="5" t="s">
        <v>1189</v>
      </c>
      <c r="J69" s="5" t="s">
        <v>1769</v>
      </c>
    </row>
    <row r="70" spans="1:10">
      <c r="A70" s="5">
        <v>69</v>
      </c>
      <c r="B70" s="5" t="s">
        <v>1145</v>
      </c>
      <c r="C70" s="5" t="s">
        <v>65</v>
      </c>
      <c r="D70" s="5" t="s">
        <v>1375</v>
      </c>
      <c r="E70" s="5" t="s">
        <v>1376</v>
      </c>
      <c r="F70" s="5" t="s">
        <v>1377</v>
      </c>
      <c r="G70" s="5" t="s">
        <v>1185</v>
      </c>
      <c r="J70" s="5" t="s">
        <v>1769</v>
      </c>
    </row>
    <row r="71" spans="1:10">
      <c r="A71" s="5">
        <v>70</v>
      </c>
      <c r="B71" s="5" t="s">
        <v>1145</v>
      </c>
      <c r="C71" s="5" t="s">
        <v>65</v>
      </c>
      <c r="D71" s="5" t="s">
        <v>1378</v>
      </c>
      <c r="E71" s="5" t="s">
        <v>1379</v>
      </c>
      <c r="F71" s="5" t="s">
        <v>1380</v>
      </c>
      <c r="G71" s="5" t="s">
        <v>1189</v>
      </c>
      <c r="J71" s="5" t="s">
        <v>1769</v>
      </c>
    </row>
    <row r="72" spans="1:10">
      <c r="A72" s="5">
        <v>71</v>
      </c>
      <c r="B72" s="5" t="s">
        <v>1145</v>
      </c>
      <c r="C72" s="5" t="s">
        <v>65</v>
      </c>
      <c r="D72" s="5" t="s">
        <v>1381</v>
      </c>
      <c r="E72" s="5" t="s">
        <v>1382</v>
      </c>
      <c r="F72" s="5" t="s">
        <v>1383</v>
      </c>
      <c r="G72" s="5" t="s">
        <v>1156</v>
      </c>
      <c r="J72" s="5" t="s">
        <v>1769</v>
      </c>
    </row>
    <row r="73" spans="1:10">
      <c r="A73" s="5">
        <v>72</v>
      </c>
      <c r="B73" s="5" t="s">
        <v>1145</v>
      </c>
      <c r="C73" s="5" t="s">
        <v>65</v>
      </c>
      <c r="D73" s="5" t="s">
        <v>1384</v>
      </c>
      <c r="E73" s="5" t="s">
        <v>1385</v>
      </c>
      <c r="F73" s="5" t="s">
        <v>1386</v>
      </c>
      <c r="G73" s="5" t="s">
        <v>1329</v>
      </c>
      <c r="J73" s="5" t="s">
        <v>1769</v>
      </c>
    </row>
    <row r="74" spans="1:10">
      <c r="A74" s="5">
        <v>73</v>
      </c>
      <c r="B74" s="5" t="s">
        <v>1145</v>
      </c>
      <c r="C74" s="5" t="s">
        <v>65</v>
      </c>
      <c r="D74" s="5" t="s">
        <v>1387</v>
      </c>
      <c r="E74" s="5" t="s">
        <v>1388</v>
      </c>
      <c r="F74" s="5" t="s">
        <v>1389</v>
      </c>
      <c r="G74" s="5" t="s">
        <v>1317</v>
      </c>
      <c r="J74" s="5" t="s">
        <v>1769</v>
      </c>
    </row>
    <row r="75" spans="1:10">
      <c r="A75" s="5">
        <v>74</v>
      </c>
      <c r="B75" s="5" t="s">
        <v>1145</v>
      </c>
      <c r="C75" s="5" t="s">
        <v>65</v>
      </c>
      <c r="D75" s="5" t="s">
        <v>1390</v>
      </c>
      <c r="E75" s="5" t="s">
        <v>1391</v>
      </c>
      <c r="F75" s="5" t="s">
        <v>1392</v>
      </c>
      <c r="G75" s="5" t="s">
        <v>1189</v>
      </c>
      <c r="J75" s="5" t="s">
        <v>1769</v>
      </c>
    </row>
    <row r="76" spans="1:10">
      <c r="A76" s="5">
        <v>75</v>
      </c>
      <c r="B76" s="5" t="s">
        <v>1145</v>
      </c>
      <c r="C76" s="5" t="s">
        <v>65</v>
      </c>
      <c r="D76" s="5" t="s">
        <v>1393</v>
      </c>
      <c r="E76" s="5" t="s">
        <v>1394</v>
      </c>
      <c r="F76" s="5" t="s">
        <v>1395</v>
      </c>
      <c r="G76" s="5" t="s">
        <v>1185</v>
      </c>
      <c r="J76" s="5" t="s">
        <v>1769</v>
      </c>
    </row>
    <row r="77" spans="1:10">
      <c r="A77" s="5">
        <v>76</v>
      </c>
      <c r="B77" s="5" t="s">
        <v>1145</v>
      </c>
      <c r="C77" s="5" t="s">
        <v>65</v>
      </c>
      <c r="D77" s="5" t="s">
        <v>1396</v>
      </c>
      <c r="E77" s="5" t="s">
        <v>1397</v>
      </c>
      <c r="F77" s="5" t="s">
        <v>1398</v>
      </c>
      <c r="G77" s="5" t="s">
        <v>1015</v>
      </c>
      <c r="J77" s="5" t="s">
        <v>1769</v>
      </c>
    </row>
    <row r="78" spans="1:10">
      <c r="A78" s="5">
        <v>77</v>
      </c>
      <c r="B78" s="5" t="s">
        <v>1145</v>
      </c>
      <c r="C78" s="5" t="s">
        <v>65</v>
      </c>
      <c r="D78" s="5" t="s">
        <v>1399</v>
      </c>
      <c r="E78" s="5" t="s">
        <v>1400</v>
      </c>
      <c r="F78" s="5" t="s">
        <v>1401</v>
      </c>
      <c r="G78" s="5" t="s">
        <v>1317</v>
      </c>
      <c r="J78" s="5" t="s">
        <v>1769</v>
      </c>
    </row>
    <row r="79" spans="1:10">
      <c r="A79" s="5">
        <v>78</v>
      </c>
      <c r="B79" s="5" t="s">
        <v>1145</v>
      </c>
      <c r="C79" s="5" t="s">
        <v>65</v>
      </c>
      <c r="D79" s="5" t="s">
        <v>1402</v>
      </c>
      <c r="E79" s="5" t="s">
        <v>1403</v>
      </c>
      <c r="F79" s="5" t="s">
        <v>1404</v>
      </c>
      <c r="G79" s="5" t="s">
        <v>1189</v>
      </c>
      <c r="J79" s="5" t="s">
        <v>1769</v>
      </c>
    </row>
    <row r="80" spans="1:10">
      <c r="A80" s="5">
        <v>79</v>
      </c>
      <c r="B80" s="5" t="s">
        <v>1145</v>
      </c>
      <c r="C80" s="5" t="s">
        <v>65</v>
      </c>
      <c r="D80" s="5" t="s">
        <v>1405</v>
      </c>
      <c r="E80" s="5" t="s">
        <v>1406</v>
      </c>
      <c r="F80" s="5" t="s">
        <v>1407</v>
      </c>
      <c r="G80" s="5" t="s">
        <v>1181</v>
      </c>
      <c r="J80" s="5" t="s">
        <v>1769</v>
      </c>
    </row>
    <row r="81" spans="1:10">
      <c r="A81" s="5">
        <v>80</v>
      </c>
      <c r="B81" s="5" t="s">
        <v>1145</v>
      </c>
      <c r="C81" s="5" t="s">
        <v>65</v>
      </c>
      <c r="D81" s="5" t="s">
        <v>1408</v>
      </c>
      <c r="E81" s="5" t="s">
        <v>1409</v>
      </c>
      <c r="F81" s="5" t="s">
        <v>1410</v>
      </c>
      <c r="G81" s="5" t="s">
        <v>1015</v>
      </c>
      <c r="J81" s="5" t="s">
        <v>1769</v>
      </c>
    </row>
    <row r="82" spans="1:10">
      <c r="A82" s="5">
        <v>81</v>
      </c>
      <c r="B82" s="5" t="s">
        <v>1145</v>
      </c>
      <c r="C82" s="5" t="s">
        <v>65</v>
      </c>
      <c r="D82" s="5" t="s">
        <v>1411</v>
      </c>
      <c r="E82" s="5" t="s">
        <v>1412</v>
      </c>
      <c r="F82" s="5" t="s">
        <v>1413</v>
      </c>
      <c r="G82" s="5" t="s">
        <v>1156</v>
      </c>
      <c r="J82" s="5" t="s">
        <v>1769</v>
      </c>
    </row>
    <row r="83" spans="1:10">
      <c r="A83" s="5">
        <v>82</v>
      </c>
      <c r="B83" s="5" t="s">
        <v>1145</v>
      </c>
      <c r="C83" s="5" t="s">
        <v>65</v>
      </c>
      <c r="D83" s="5" t="s">
        <v>1414</v>
      </c>
      <c r="E83" s="5" t="s">
        <v>1415</v>
      </c>
      <c r="F83" s="5" t="s">
        <v>1416</v>
      </c>
      <c r="G83" s="5" t="s">
        <v>1015</v>
      </c>
      <c r="J83" s="5" t="s">
        <v>1769</v>
      </c>
    </row>
    <row r="84" spans="1:10">
      <c r="A84" s="5">
        <v>83</v>
      </c>
      <c r="B84" s="5" t="s">
        <v>1145</v>
      </c>
      <c r="C84" s="5" t="s">
        <v>65</v>
      </c>
      <c r="D84" s="5" t="s">
        <v>1417</v>
      </c>
      <c r="E84" s="5" t="s">
        <v>1418</v>
      </c>
      <c r="F84" s="5" t="s">
        <v>1419</v>
      </c>
      <c r="G84" s="5" t="s">
        <v>1185</v>
      </c>
      <c r="J84" s="5" t="s">
        <v>1769</v>
      </c>
    </row>
    <row r="85" spans="1:10">
      <c r="A85" s="5">
        <v>84</v>
      </c>
      <c r="B85" s="5" t="s">
        <v>1145</v>
      </c>
      <c r="C85" s="5" t="s">
        <v>65</v>
      </c>
      <c r="D85" s="5" t="s">
        <v>1420</v>
      </c>
      <c r="E85" s="5" t="s">
        <v>1421</v>
      </c>
      <c r="F85" s="5" t="s">
        <v>1422</v>
      </c>
      <c r="G85" s="5" t="s">
        <v>1282</v>
      </c>
      <c r="J85" s="5" t="s">
        <v>1769</v>
      </c>
    </row>
    <row r="86" spans="1:10">
      <c r="A86" s="5">
        <v>85</v>
      </c>
      <c r="B86" s="5" t="s">
        <v>1145</v>
      </c>
      <c r="C86" s="5" t="s">
        <v>65</v>
      </c>
      <c r="D86" s="5" t="s">
        <v>1423</v>
      </c>
      <c r="E86" s="5" t="s">
        <v>1424</v>
      </c>
      <c r="F86" s="5" t="s">
        <v>1425</v>
      </c>
      <c r="G86" s="5" t="s">
        <v>1015</v>
      </c>
      <c r="J86" s="5" t="s">
        <v>1769</v>
      </c>
    </row>
    <row r="87" spans="1:10">
      <c r="A87" s="5">
        <v>86</v>
      </c>
      <c r="B87" s="5" t="s">
        <v>1145</v>
      </c>
      <c r="C87" s="5" t="s">
        <v>65</v>
      </c>
      <c r="D87" s="5" t="s">
        <v>1426</v>
      </c>
      <c r="E87" s="5" t="s">
        <v>1427</v>
      </c>
      <c r="F87" s="5" t="s">
        <v>1428</v>
      </c>
      <c r="G87" s="5" t="s">
        <v>1015</v>
      </c>
      <c r="J87" s="5" t="s">
        <v>1769</v>
      </c>
    </row>
    <row r="88" spans="1:10">
      <c r="A88" s="5">
        <v>87</v>
      </c>
      <c r="B88" s="5" t="s">
        <v>1145</v>
      </c>
      <c r="C88" s="5" t="s">
        <v>65</v>
      </c>
      <c r="D88" s="5" t="s">
        <v>1429</v>
      </c>
      <c r="E88" s="5" t="s">
        <v>1430</v>
      </c>
      <c r="F88" s="5" t="s">
        <v>1431</v>
      </c>
      <c r="G88" s="5" t="s">
        <v>1432</v>
      </c>
      <c r="J88" s="5" t="s">
        <v>1769</v>
      </c>
    </row>
    <row r="89" spans="1:10">
      <c r="A89" s="5">
        <v>88</v>
      </c>
      <c r="B89" s="5" t="s">
        <v>1145</v>
      </c>
      <c r="C89" s="5" t="s">
        <v>65</v>
      </c>
      <c r="D89" s="5" t="s">
        <v>1433</v>
      </c>
      <c r="E89" s="5" t="s">
        <v>1434</v>
      </c>
      <c r="F89" s="5" t="s">
        <v>1435</v>
      </c>
      <c r="G89" s="5" t="s">
        <v>1205</v>
      </c>
      <c r="J89" s="5" t="s">
        <v>1769</v>
      </c>
    </row>
    <row r="90" spans="1:10">
      <c r="A90" s="5">
        <v>89</v>
      </c>
      <c r="B90" s="5" t="s">
        <v>1145</v>
      </c>
      <c r="C90" s="5" t="s">
        <v>65</v>
      </c>
      <c r="D90" s="5" t="s">
        <v>1436</v>
      </c>
      <c r="E90" s="5" t="s">
        <v>1437</v>
      </c>
      <c r="F90" s="5" t="s">
        <v>1438</v>
      </c>
      <c r="G90" s="5" t="s">
        <v>1156</v>
      </c>
      <c r="J90" s="5" t="s">
        <v>1769</v>
      </c>
    </row>
    <row r="91" spans="1:10">
      <c r="A91" s="5">
        <v>90</v>
      </c>
      <c r="B91" s="5" t="s">
        <v>1145</v>
      </c>
      <c r="C91" s="5" t="s">
        <v>65</v>
      </c>
      <c r="D91" s="5" t="s">
        <v>1439</v>
      </c>
      <c r="E91" s="5" t="s">
        <v>1440</v>
      </c>
      <c r="F91" s="5" t="s">
        <v>1441</v>
      </c>
      <c r="G91" s="5" t="s">
        <v>1282</v>
      </c>
      <c r="J91" s="5" t="s">
        <v>1769</v>
      </c>
    </row>
    <row r="92" spans="1:10">
      <c r="A92" s="5">
        <v>91</v>
      </c>
      <c r="B92" s="5" t="s">
        <v>1145</v>
      </c>
      <c r="C92" s="5" t="s">
        <v>65</v>
      </c>
      <c r="D92" s="5" t="s">
        <v>1442</v>
      </c>
      <c r="E92" s="5" t="s">
        <v>1443</v>
      </c>
      <c r="F92" s="5" t="s">
        <v>1444</v>
      </c>
      <c r="G92" s="5" t="s">
        <v>1015</v>
      </c>
      <c r="J92" s="5" t="s">
        <v>1769</v>
      </c>
    </row>
    <row r="93" spans="1:10">
      <c r="A93" s="5">
        <v>92</v>
      </c>
      <c r="B93" s="5" t="s">
        <v>1145</v>
      </c>
      <c r="C93" s="5" t="s">
        <v>65</v>
      </c>
      <c r="D93" s="5" t="s">
        <v>1445</v>
      </c>
      <c r="E93" s="5" t="s">
        <v>1446</v>
      </c>
      <c r="F93" s="5" t="s">
        <v>1447</v>
      </c>
      <c r="G93" s="5" t="s">
        <v>1189</v>
      </c>
      <c r="J93" s="5" t="s">
        <v>1769</v>
      </c>
    </row>
    <row r="94" spans="1:10">
      <c r="A94" s="5">
        <v>93</v>
      </c>
      <c r="B94" s="5" t="s">
        <v>1145</v>
      </c>
      <c r="C94" s="5" t="s">
        <v>65</v>
      </c>
      <c r="D94" s="5" t="s">
        <v>1448</v>
      </c>
      <c r="E94" s="5" t="s">
        <v>1449</v>
      </c>
      <c r="F94" s="5" t="s">
        <v>1450</v>
      </c>
      <c r="G94" s="5" t="s">
        <v>1185</v>
      </c>
      <c r="J94" s="5" t="s">
        <v>1769</v>
      </c>
    </row>
    <row r="95" spans="1:10">
      <c r="A95" s="5">
        <v>94</v>
      </c>
      <c r="B95" s="5" t="s">
        <v>1145</v>
      </c>
      <c r="C95" s="5" t="s">
        <v>65</v>
      </c>
      <c r="D95" s="5" t="s">
        <v>1451</v>
      </c>
      <c r="E95" s="5" t="s">
        <v>1452</v>
      </c>
      <c r="F95" s="5" t="s">
        <v>1453</v>
      </c>
      <c r="G95" s="5" t="s">
        <v>1454</v>
      </c>
      <c r="H95" s="5" t="s">
        <v>1455</v>
      </c>
      <c r="J95" s="5" t="s">
        <v>1769</v>
      </c>
    </row>
    <row r="96" spans="1:10">
      <c r="A96" s="5">
        <v>95</v>
      </c>
      <c r="B96" s="5" t="s">
        <v>1145</v>
      </c>
      <c r="C96" s="5" t="s">
        <v>65</v>
      </c>
      <c r="D96" s="5" t="s">
        <v>1456</v>
      </c>
      <c r="E96" s="5" t="s">
        <v>1457</v>
      </c>
      <c r="F96" s="5" t="s">
        <v>1458</v>
      </c>
      <c r="G96" s="5" t="s">
        <v>1149</v>
      </c>
      <c r="J96" s="5" t="s">
        <v>1769</v>
      </c>
    </row>
    <row r="97" spans="1:10">
      <c r="A97" s="5">
        <v>96</v>
      </c>
      <c r="B97" s="5" t="s">
        <v>1145</v>
      </c>
      <c r="C97" s="5" t="s">
        <v>65</v>
      </c>
      <c r="D97" s="5" t="s">
        <v>1459</v>
      </c>
      <c r="E97" s="5" t="s">
        <v>1460</v>
      </c>
      <c r="F97" s="5" t="s">
        <v>1461</v>
      </c>
      <c r="G97" s="5" t="s">
        <v>1015</v>
      </c>
      <c r="H97" s="5" t="s">
        <v>1462</v>
      </c>
      <c r="J97" s="5" t="s">
        <v>1769</v>
      </c>
    </row>
    <row r="98" spans="1:10">
      <c r="A98" s="5">
        <v>97</v>
      </c>
      <c r="B98" s="5" t="s">
        <v>1145</v>
      </c>
      <c r="C98" s="5" t="s">
        <v>65</v>
      </c>
      <c r="D98" s="5" t="s">
        <v>1463</v>
      </c>
      <c r="E98" s="5" t="s">
        <v>1464</v>
      </c>
      <c r="F98" s="5" t="s">
        <v>1465</v>
      </c>
      <c r="G98" s="5" t="s">
        <v>1156</v>
      </c>
      <c r="J98" s="5" t="s">
        <v>1769</v>
      </c>
    </row>
    <row r="99" spans="1:10">
      <c r="A99" s="5">
        <v>98</v>
      </c>
      <c r="B99" s="5" t="s">
        <v>1145</v>
      </c>
      <c r="C99" s="5" t="s">
        <v>65</v>
      </c>
      <c r="D99" s="5" t="s">
        <v>1466</v>
      </c>
      <c r="E99" s="5" t="s">
        <v>1467</v>
      </c>
      <c r="F99" s="5" t="s">
        <v>1468</v>
      </c>
      <c r="G99" s="5" t="s">
        <v>1317</v>
      </c>
      <c r="J99" s="5" t="s">
        <v>1769</v>
      </c>
    </row>
    <row r="100" spans="1:10">
      <c r="A100" s="5">
        <v>99</v>
      </c>
      <c r="B100" s="5" t="s">
        <v>1145</v>
      </c>
      <c r="C100" s="5" t="s">
        <v>65</v>
      </c>
      <c r="D100" s="5" t="s">
        <v>1469</v>
      </c>
      <c r="E100" s="5" t="s">
        <v>1470</v>
      </c>
      <c r="F100" s="5" t="s">
        <v>1471</v>
      </c>
      <c r="G100" s="5" t="s">
        <v>1015</v>
      </c>
      <c r="J100" s="5" t="s">
        <v>1769</v>
      </c>
    </row>
    <row r="101" spans="1:10">
      <c r="A101" s="5">
        <v>100</v>
      </c>
      <c r="B101" s="5" t="s">
        <v>1145</v>
      </c>
      <c r="C101" s="5" t="s">
        <v>65</v>
      </c>
      <c r="D101" s="5" t="s">
        <v>1472</v>
      </c>
      <c r="E101" s="5" t="s">
        <v>1473</v>
      </c>
      <c r="F101" s="5" t="s">
        <v>1474</v>
      </c>
      <c r="G101" s="5" t="s">
        <v>1317</v>
      </c>
      <c r="J101" s="5" t="s">
        <v>1769</v>
      </c>
    </row>
    <row r="102" spans="1:10">
      <c r="A102" s="5">
        <v>101</v>
      </c>
      <c r="B102" s="5" t="s">
        <v>1145</v>
      </c>
      <c r="C102" s="5" t="s">
        <v>65</v>
      </c>
      <c r="D102" s="5" t="s">
        <v>1475</v>
      </c>
      <c r="E102" s="5" t="s">
        <v>1476</v>
      </c>
      <c r="F102" s="5" t="s">
        <v>1477</v>
      </c>
      <c r="G102" s="5" t="s">
        <v>1317</v>
      </c>
      <c r="J102" s="5" t="s">
        <v>1769</v>
      </c>
    </row>
    <row r="103" spans="1:10">
      <c r="A103" s="5">
        <v>102</v>
      </c>
      <c r="B103" s="5" t="s">
        <v>1145</v>
      </c>
      <c r="C103" s="5" t="s">
        <v>65</v>
      </c>
      <c r="D103" s="5" t="s">
        <v>1478</v>
      </c>
      <c r="E103" s="5" t="s">
        <v>1479</v>
      </c>
      <c r="F103" s="5" t="s">
        <v>1480</v>
      </c>
      <c r="G103" s="5" t="s">
        <v>1205</v>
      </c>
      <c r="J103" s="5" t="s">
        <v>1769</v>
      </c>
    </row>
    <row r="104" spans="1:10">
      <c r="A104" s="5">
        <v>103</v>
      </c>
      <c r="B104" s="5" t="s">
        <v>1145</v>
      </c>
      <c r="C104" s="5" t="s">
        <v>65</v>
      </c>
      <c r="D104" s="5" t="s">
        <v>1481</v>
      </c>
      <c r="E104" s="5" t="s">
        <v>1482</v>
      </c>
      <c r="F104" s="5" t="s">
        <v>1483</v>
      </c>
      <c r="G104" s="5" t="s">
        <v>1484</v>
      </c>
      <c r="J104" s="5" t="s">
        <v>1769</v>
      </c>
    </row>
    <row r="105" spans="1:10">
      <c r="A105" s="5">
        <v>104</v>
      </c>
      <c r="B105" s="5" t="s">
        <v>1145</v>
      </c>
      <c r="C105" s="5" t="s">
        <v>65</v>
      </c>
      <c r="D105" s="5" t="s">
        <v>1485</v>
      </c>
      <c r="E105" s="5" t="s">
        <v>1486</v>
      </c>
      <c r="F105" s="5" t="s">
        <v>1487</v>
      </c>
      <c r="G105" s="5" t="s">
        <v>1181</v>
      </c>
      <c r="J105" s="5" t="s">
        <v>1769</v>
      </c>
    </row>
    <row r="106" spans="1:10">
      <c r="A106" s="5">
        <v>105</v>
      </c>
      <c r="B106" s="5" t="s">
        <v>1145</v>
      </c>
      <c r="C106" s="5" t="s">
        <v>65</v>
      </c>
      <c r="D106" s="5" t="s">
        <v>1488</v>
      </c>
      <c r="E106" s="5" t="s">
        <v>1489</v>
      </c>
      <c r="F106" s="5" t="s">
        <v>1490</v>
      </c>
      <c r="G106" s="5" t="s">
        <v>1237</v>
      </c>
      <c r="J106" s="5" t="s">
        <v>1769</v>
      </c>
    </row>
    <row r="107" spans="1:10">
      <c r="A107" s="5">
        <v>106</v>
      </c>
      <c r="B107" s="5" t="s">
        <v>1145</v>
      </c>
      <c r="C107" s="5" t="s">
        <v>65</v>
      </c>
      <c r="D107" s="5" t="s">
        <v>1491</v>
      </c>
      <c r="E107" s="5" t="s">
        <v>1492</v>
      </c>
      <c r="F107" s="5" t="s">
        <v>1493</v>
      </c>
      <c r="G107" s="5" t="s">
        <v>1237</v>
      </c>
      <c r="J107" s="5" t="s">
        <v>1769</v>
      </c>
    </row>
    <row r="108" spans="1:10">
      <c r="A108" s="5">
        <v>107</v>
      </c>
      <c r="B108" s="5" t="s">
        <v>1145</v>
      </c>
      <c r="C108" s="5" t="s">
        <v>65</v>
      </c>
      <c r="D108" s="5" t="s">
        <v>1494</v>
      </c>
      <c r="E108" s="5" t="s">
        <v>1495</v>
      </c>
      <c r="F108" s="5" t="s">
        <v>1496</v>
      </c>
      <c r="G108" s="5" t="s">
        <v>1189</v>
      </c>
      <c r="J108" s="5" t="s">
        <v>1769</v>
      </c>
    </row>
    <row r="109" spans="1:10">
      <c r="A109" s="5">
        <v>108</v>
      </c>
      <c r="B109" s="5" t="s">
        <v>1145</v>
      </c>
      <c r="C109" s="5" t="s">
        <v>65</v>
      </c>
      <c r="D109" s="5" t="s">
        <v>1497</v>
      </c>
      <c r="E109" s="5" t="s">
        <v>1498</v>
      </c>
      <c r="F109" s="5" t="s">
        <v>1499</v>
      </c>
      <c r="G109" s="5" t="s">
        <v>1189</v>
      </c>
      <c r="J109" s="5" t="s">
        <v>1769</v>
      </c>
    </row>
    <row r="110" spans="1:10">
      <c r="A110" s="5">
        <v>109</v>
      </c>
      <c r="B110" s="5" t="s">
        <v>1145</v>
      </c>
      <c r="C110" s="5" t="s">
        <v>65</v>
      </c>
      <c r="D110" s="5" t="s">
        <v>1500</v>
      </c>
      <c r="E110" s="5" t="s">
        <v>1501</v>
      </c>
      <c r="F110" s="5" t="s">
        <v>1502</v>
      </c>
      <c r="G110" s="5" t="s">
        <v>1503</v>
      </c>
      <c r="J110" s="5" t="s">
        <v>1769</v>
      </c>
    </row>
    <row r="111" spans="1:10">
      <c r="A111" s="5">
        <v>110</v>
      </c>
      <c r="B111" s="5" t="s">
        <v>1145</v>
      </c>
      <c r="C111" s="5" t="s">
        <v>65</v>
      </c>
      <c r="D111" s="5" t="s">
        <v>1504</v>
      </c>
      <c r="E111" s="5" t="s">
        <v>1505</v>
      </c>
      <c r="F111" s="5" t="s">
        <v>1506</v>
      </c>
      <c r="G111" s="5" t="s">
        <v>1507</v>
      </c>
      <c r="J111" s="5" t="s">
        <v>1769</v>
      </c>
    </row>
    <row r="112" spans="1:10">
      <c r="A112" s="5">
        <v>111</v>
      </c>
      <c r="B112" s="5" t="s">
        <v>1145</v>
      </c>
      <c r="C112" s="5" t="s">
        <v>65</v>
      </c>
      <c r="D112" s="5" t="s">
        <v>1508</v>
      </c>
      <c r="E112" s="5" t="s">
        <v>1509</v>
      </c>
      <c r="F112" s="5" t="s">
        <v>1510</v>
      </c>
      <c r="G112" s="5" t="s">
        <v>1166</v>
      </c>
      <c r="J112" s="5" t="s">
        <v>1769</v>
      </c>
    </row>
    <row r="113" spans="1:10">
      <c r="A113" s="5">
        <v>112</v>
      </c>
      <c r="B113" s="5" t="s">
        <v>1145</v>
      </c>
      <c r="C113" s="5" t="s">
        <v>65</v>
      </c>
      <c r="D113" s="5" t="s">
        <v>1511</v>
      </c>
      <c r="E113" s="5" t="s">
        <v>1512</v>
      </c>
      <c r="F113" s="5" t="s">
        <v>1513</v>
      </c>
      <c r="G113" s="5" t="s">
        <v>1237</v>
      </c>
      <c r="J113" s="5" t="s">
        <v>1769</v>
      </c>
    </row>
    <row r="114" spans="1:10">
      <c r="A114" s="5">
        <v>113</v>
      </c>
      <c r="B114" s="5" t="s">
        <v>1145</v>
      </c>
      <c r="C114" s="5" t="s">
        <v>65</v>
      </c>
      <c r="D114" s="5" t="s">
        <v>1514</v>
      </c>
      <c r="E114" s="5" t="s">
        <v>1515</v>
      </c>
      <c r="F114" s="5" t="s">
        <v>1516</v>
      </c>
      <c r="G114" s="5" t="s">
        <v>1237</v>
      </c>
      <c r="J114" s="5" t="s">
        <v>1769</v>
      </c>
    </row>
    <row r="115" spans="1:10">
      <c r="A115" s="5">
        <v>114</v>
      </c>
      <c r="B115" s="5" t="s">
        <v>1145</v>
      </c>
      <c r="C115" s="5" t="s">
        <v>65</v>
      </c>
      <c r="D115" s="5" t="s">
        <v>1517</v>
      </c>
      <c r="E115" s="5" t="s">
        <v>1518</v>
      </c>
      <c r="F115" s="5" t="s">
        <v>1519</v>
      </c>
      <c r="G115" s="5" t="s">
        <v>1181</v>
      </c>
      <c r="J115" s="5" t="s">
        <v>1769</v>
      </c>
    </row>
    <row r="116" spans="1:10">
      <c r="A116" s="5">
        <v>115</v>
      </c>
      <c r="B116" s="5" t="s">
        <v>1145</v>
      </c>
      <c r="C116" s="5" t="s">
        <v>65</v>
      </c>
      <c r="D116" s="5" t="s">
        <v>1520</v>
      </c>
      <c r="E116" s="5" t="s">
        <v>1521</v>
      </c>
      <c r="F116" s="5" t="s">
        <v>1522</v>
      </c>
      <c r="G116" s="5" t="s">
        <v>1325</v>
      </c>
      <c r="J116" s="5" t="s">
        <v>1769</v>
      </c>
    </row>
    <row r="117" spans="1:10">
      <c r="A117" s="5">
        <v>116</v>
      </c>
      <c r="B117" s="5" t="s">
        <v>1145</v>
      </c>
      <c r="C117" s="5" t="s">
        <v>65</v>
      </c>
      <c r="D117" s="5" t="s">
        <v>1523</v>
      </c>
      <c r="E117" s="5" t="s">
        <v>1524</v>
      </c>
      <c r="F117" s="5" t="s">
        <v>1525</v>
      </c>
      <c r="G117" s="5" t="s">
        <v>1209</v>
      </c>
      <c r="J117" s="5" t="s">
        <v>1769</v>
      </c>
    </row>
    <row r="118" spans="1:10">
      <c r="A118" s="5">
        <v>117</v>
      </c>
      <c r="B118" s="5" t="s">
        <v>1145</v>
      </c>
      <c r="C118" s="5" t="s">
        <v>65</v>
      </c>
      <c r="D118" s="5" t="s">
        <v>1526</v>
      </c>
      <c r="E118" s="5" t="s">
        <v>1527</v>
      </c>
      <c r="F118" s="5" t="s">
        <v>1528</v>
      </c>
      <c r="G118" s="5" t="s">
        <v>1185</v>
      </c>
      <c r="J118" s="5" t="s">
        <v>1769</v>
      </c>
    </row>
    <row r="119" spans="1:10">
      <c r="A119" s="5">
        <v>118</v>
      </c>
      <c r="B119" s="5" t="s">
        <v>1145</v>
      </c>
      <c r="C119" s="5" t="s">
        <v>65</v>
      </c>
      <c r="D119" s="5" t="s">
        <v>1529</v>
      </c>
      <c r="E119" s="5" t="s">
        <v>1530</v>
      </c>
      <c r="F119" s="5" t="s">
        <v>1531</v>
      </c>
      <c r="G119" s="5" t="s">
        <v>1237</v>
      </c>
      <c r="J119" s="5" t="s">
        <v>1769</v>
      </c>
    </row>
    <row r="120" spans="1:10">
      <c r="A120" s="5">
        <v>119</v>
      </c>
      <c r="B120" s="5" t="s">
        <v>1145</v>
      </c>
      <c r="C120" s="5" t="s">
        <v>65</v>
      </c>
      <c r="D120" s="5" t="s">
        <v>1532</v>
      </c>
      <c r="E120" s="5" t="s">
        <v>1533</v>
      </c>
      <c r="F120" s="5" t="s">
        <v>1534</v>
      </c>
      <c r="G120" s="5" t="s">
        <v>1317</v>
      </c>
      <c r="J120" s="5" t="s">
        <v>1769</v>
      </c>
    </row>
    <row r="121" spans="1:10">
      <c r="A121" s="5">
        <v>120</v>
      </c>
      <c r="B121" s="5" t="s">
        <v>1145</v>
      </c>
      <c r="C121" s="5" t="s">
        <v>65</v>
      </c>
      <c r="D121" s="5" t="s">
        <v>1535</v>
      </c>
      <c r="E121" s="5" t="s">
        <v>1536</v>
      </c>
      <c r="F121" s="5" t="s">
        <v>1537</v>
      </c>
      <c r="G121" s="5" t="s">
        <v>1205</v>
      </c>
      <c r="J121" s="5" t="s">
        <v>1769</v>
      </c>
    </row>
    <row r="122" spans="1:10">
      <c r="A122" s="5">
        <v>121</v>
      </c>
      <c r="B122" s="5" t="s">
        <v>1145</v>
      </c>
      <c r="C122" s="5" t="s">
        <v>65</v>
      </c>
      <c r="D122" s="5" t="s">
        <v>1538</v>
      </c>
      <c r="E122" s="5" t="s">
        <v>1539</v>
      </c>
      <c r="F122" s="5" t="s">
        <v>1540</v>
      </c>
      <c r="G122" s="5" t="s">
        <v>1149</v>
      </c>
      <c r="J122" s="5" t="s">
        <v>1769</v>
      </c>
    </row>
    <row r="123" spans="1:10">
      <c r="A123" s="5">
        <v>122</v>
      </c>
      <c r="B123" s="5" t="s">
        <v>1145</v>
      </c>
      <c r="C123" s="5" t="s">
        <v>65</v>
      </c>
      <c r="D123" s="5" t="s">
        <v>1541</v>
      </c>
      <c r="E123" s="5" t="s">
        <v>1542</v>
      </c>
      <c r="F123" s="5" t="s">
        <v>1543</v>
      </c>
      <c r="G123" s="5" t="s">
        <v>1185</v>
      </c>
      <c r="J123" s="5" t="s">
        <v>1769</v>
      </c>
    </row>
    <row r="124" spans="1:10">
      <c r="A124" s="5">
        <v>123</v>
      </c>
      <c r="B124" s="5" t="s">
        <v>1145</v>
      </c>
      <c r="C124" s="5" t="s">
        <v>65</v>
      </c>
      <c r="D124" s="5" t="s">
        <v>1544</v>
      </c>
      <c r="E124" s="5" t="s">
        <v>1545</v>
      </c>
      <c r="F124" s="5" t="s">
        <v>1546</v>
      </c>
      <c r="G124" s="5" t="s">
        <v>1170</v>
      </c>
      <c r="J124" s="5" t="s">
        <v>1769</v>
      </c>
    </row>
    <row r="125" spans="1:10">
      <c r="A125" s="5">
        <v>124</v>
      </c>
      <c r="B125" s="5" t="s">
        <v>1145</v>
      </c>
      <c r="C125" s="5" t="s">
        <v>65</v>
      </c>
      <c r="D125" s="5" t="s">
        <v>1547</v>
      </c>
      <c r="E125" s="5" t="s">
        <v>1548</v>
      </c>
      <c r="F125" s="5" t="s">
        <v>1549</v>
      </c>
      <c r="G125" s="5" t="s">
        <v>1189</v>
      </c>
      <c r="J125" s="5" t="s">
        <v>1769</v>
      </c>
    </row>
    <row r="126" spans="1:10">
      <c r="A126" s="5">
        <v>125</v>
      </c>
      <c r="B126" s="5" t="s">
        <v>1145</v>
      </c>
      <c r="C126" s="5" t="s">
        <v>65</v>
      </c>
      <c r="D126" s="5" t="s">
        <v>1550</v>
      </c>
      <c r="E126" s="5" t="s">
        <v>1551</v>
      </c>
      <c r="F126" s="5" t="s">
        <v>1552</v>
      </c>
      <c r="G126" s="5" t="s">
        <v>1185</v>
      </c>
      <c r="J126" s="5" t="s">
        <v>1769</v>
      </c>
    </row>
    <row r="127" spans="1:10">
      <c r="A127" s="5">
        <v>126</v>
      </c>
      <c r="B127" s="5" t="s">
        <v>1145</v>
      </c>
      <c r="C127" s="5" t="s">
        <v>65</v>
      </c>
      <c r="D127" s="5" t="s">
        <v>1553</v>
      </c>
      <c r="E127" s="5" t="s">
        <v>1554</v>
      </c>
      <c r="F127" s="5" t="s">
        <v>1555</v>
      </c>
      <c r="G127" s="5" t="s">
        <v>1220</v>
      </c>
      <c r="J127" s="5" t="s">
        <v>1769</v>
      </c>
    </row>
    <row r="128" spans="1:10">
      <c r="A128" s="5">
        <v>127</v>
      </c>
      <c r="B128" s="5" t="s">
        <v>1145</v>
      </c>
      <c r="C128" s="5" t="s">
        <v>65</v>
      </c>
      <c r="D128" s="5" t="s">
        <v>1556</v>
      </c>
      <c r="E128" s="5" t="s">
        <v>1557</v>
      </c>
      <c r="F128" s="5" t="s">
        <v>1558</v>
      </c>
      <c r="G128" s="5" t="s">
        <v>1559</v>
      </c>
      <c r="J128" s="5" t="s">
        <v>1769</v>
      </c>
    </row>
    <row r="129" spans="1:10">
      <c r="A129" s="5">
        <v>128</v>
      </c>
      <c r="B129" s="5" t="s">
        <v>1145</v>
      </c>
      <c r="C129" s="5" t="s">
        <v>65</v>
      </c>
      <c r="D129" s="5" t="s">
        <v>1560</v>
      </c>
      <c r="E129" s="5" t="s">
        <v>1561</v>
      </c>
      <c r="F129" s="5" t="s">
        <v>1562</v>
      </c>
      <c r="G129" s="5" t="s">
        <v>1181</v>
      </c>
      <c r="J129" s="5" t="s">
        <v>1769</v>
      </c>
    </row>
    <row r="130" spans="1:10">
      <c r="A130" s="5">
        <v>129</v>
      </c>
      <c r="B130" s="5" t="s">
        <v>1145</v>
      </c>
      <c r="C130" s="5" t="s">
        <v>65</v>
      </c>
      <c r="D130" s="5" t="s">
        <v>1563</v>
      </c>
      <c r="E130" s="5" t="s">
        <v>1564</v>
      </c>
      <c r="F130" s="5" t="s">
        <v>1565</v>
      </c>
      <c r="G130" s="5" t="s">
        <v>1015</v>
      </c>
      <c r="J130" s="5" t="s">
        <v>1769</v>
      </c>
    </row>
    <row r="131" spans="1:10">
      <c r="A131" s="5">
        <v>130</v>
      </c>
      <c r="B131" s="5" t="s">
        <v>1145</v>
      </c>
      <c r="C131" s="5" t="s">
        <v>65</v>
      </c>
      <c r="D131" s="5" t="s">
        <v>1566</v>
      </c>
      <c r="E131" s="5" t="s">
        <v>1567</v>
      </c>
      <c r="F131" s="5" t="s">
        <v>1568</v>
      </c>
      <c r="G131" s="5" t="s">
        <v>1220</v>
      </c>
      <c r="J131" s="5" t="s">
        <v>1769</v>
      </c>
    </row>
    <row r="132" spans="1:10">
      <c r="A132" s="5">
        <v>131</v>
      </c>
      <c r="B132" s="5" t="s">
        <v>1145</v>
      </c>
      <c r="C132" s="5" t="s">
        <v>65</v>
      </c>
      <c r="D132" s="5" t="s">
        <v>1569</v>
      </c>
      <c r="E132" s="5" t="s">
        <v>1570</v>
      </c>
      <c r="F132" s="5" t="s">
        <v>1571</v>
      </c>
      <c r="G132" s="5" t="s">
        <v>1484</v>
      </c>
      <c r="J132" s="5" t="s">
        <v>1769</v>
      </c>
    </row>
    <row r="133" spans="1:10">
      <c r="A133" s="5">
        <v>132</v>
      </c>
      <c r="B133" s="5" t="s">
        <v>1145</v>
      </c>
      <c r="C133" s="5" t="s">
        <v>65</v>
      </c>
      <c r="D133" s="5" t="s">
        <v>1572</v>
      </c>
      <c r="E133" s="5" t="s">
        <v>1573</v>
      </c>
      <c r="F133" s="5" t="s">
        <v>1574</v>
      </c>
      <c r="G133" s="5" t="s">
        <v>1237</v>
      </c>
      <c r="J133" s="5" t="s">
        <v>1769</v>
      </c>
    </row>
    <row r="134" spans="1:10">
      <c r="A134" s="5">
        <v>133</v>
      </c>
      <c r="B134" s="5" t="s">
        <v>1145</v>
      </c>
      <c r="C134" s="5" t="s">
        <v>65</v>
      </c>
      <c r="D134" s="5" t="s">
        <v>1575</v>
      </c>
      <c r="E134" s="5" t="s">
        <v>1576</v>
      </c>
      <c r="F134" s="5" t="s">
        <v>1577</v>
      </c>
      <c r="G134" s="5" t="s">
        <v>1185</v>
      </c>
      <c r="J134" s="5" t="s">
        <v>1769</v>
      </c>
    </row>
    <row r="135" spans="1:10">
      <c r="A135" s="5">
        <v>134</v>
      </c>
      <c r="B135" s="5" t="s">
        <v>1145</v>
      </c>
      <c r="C135" s="5" t="s">
        <v>65</v>
      </c>
      <c r="D135" s="5" t="s">
        <v>1578</v>
      </c>
      <c r="E135" s="5" t="s">
        <v>1579</v>
      </c>
      <c r="F135" s="5" t="s">
        <v>1580</v>
      </c>
      <c r="G135" s="5" t="s">
        <v>1329</v>
      </c>
      <c r="J135" s="5" t="s">
        <v>1769</v>
      </c>
    </row>
    <row r="136" spans="1:10">
      <c r="A136" s="5">
        <v>135</v>
      </c>
      <c r="B136" s="5" t="s">
        <v>1145</v>
      </c>
      <c r="C136" s="5" t="s">
        <v>65</v>
      </c>
      <c r="D136" s="5" t="s">
        <v>1581</v>
      </c>
      <c r="E136" s="5" t="s">
        <v>1582</v>
      </c>
      <c r="F136" s="5" t="s">
        <v>1583</v>
      </c>
      <c r="G136" s="5" t="s">
        <v>1237</v>
      </c>
      <c r="J136" s="5" t="s">
        <v>1769</v>
      </c>
    </row>
    <row r="137" spans="1:10">
      <c r="A137" s="5">
        <v>136</v>
      </c>
      <c r="B137" s="5" t="s">
        <v>1145</v>
      </c>
      <c r="C137" s="5" t="s">
        <v>65</v>
      </c>
      <c r="D137" s="5" t="s">
        <v>1584</v>
      </c>
      <c r="E137" s="5" t="s">
        <v>1585</v>
      </c>
      <c r="F137" s="5" t="s">
        <v>1586</v>
      </c>
      <c r="G137" s="5" t="s">
        <v>1181</v>
      </c>
      <c r="J137" s="5" t="s">
        <v>1769</v>
      </c>
    </row>
    <row r="138" spans="1:10">
      <c r="A138" s="5">
        <v>137</v>
      </c>
      <c r="B138" s="5" t="s">
        <v>1145</v>
      </c>
      <c r="C138" s="5" t="s">
        <v>65</v>
      </c>
      <c r="D138" s="5" t="s">
        <v>1587</v>
      </c>
      <c r="E138" s="5" t="s">
        <v>1588</v>
      </c>
      <c r="F138" s="5" t="s">
        <v>1589</v>
      </c>
      <c r="G138" s="5" t="s">
        <v>1181</v>
      </c>
      <c r="J138" s="5" t="s">
        <v>1769</v>
      </c>
    </row>
    <row r="139" spans="1:10">
      <c r="A139" s="5">
        <v>138</v>
      </c>
      <c r="B139" s="5" t="s">
        <v>1145</v>
      </c>
      <c r="C139" s="5" t="s">
        <v>65</v>
      </c>
      <c r="D139" s="5" t="s">
        <v>1590</v>
      </c>
      <c r="E139" s="5" t="s">
        <v>1591</v>
      </c>
      <c r="F139" s="5" t="s">
        <v>1592</v>
      </c>
      <c r="G139" s="5" t="s">
        <v>1170</v>
      </c>
      <c r="J139" s="5" t="s">
        <v>1769</v>
      </c>
    </row>
    <row r="140" spans="1:10">
      <c r="A140" s="5">
        <v>139</v>
      </c>
      <c r="B140" s="5" t="s">
        <v>1145</v>
      </c>
      <c r="C140" s="5" t="s">
        <v>65</v>
      </c>
      <c r="D140" s="5" t="s">
        <v>1593</v>
      </c>
      <c r="E140" s="5" t="s">
        <v>1594</v>
      </c>
      <c r="F140" s="5" t="s">
        <v>1595</v>
      </c>
      <c r="G140" s="5" t="s">
        <v>1181</v>
      </c>
      <c r="J140" s="5" t="s">
        <v>1769</v>
      </c>
    </row>
    <row r="141" spans="1:10">
      <c r="A141" s="5">
        <v>140</v>
      </c>
      <c r="B141" s="5" t="s">
        <v>1145</v>
      </c>
      <c r="C141" s="5" t="s">
        <v>65</v>
      </c>
      <c r="D141" s="5" t="s">
        <v>1596</v>
      </c>
      <c r="E141" s="5" t="s">
        <v>1597</v>
      </c>
      <c r="F141" s="5" t="s">
        <v>1598</v>
      </c>
      <c r="G141" s="5" t="s">
        <v>1185</v>
      </c>
      <c r="J141" s="5" t="s">
        <v>1769</v>
      </c>
    </row>
    <row r="142" spans="1:10">
      <c r="A142" s="5">
        <v>141</v>
      </c>
      <c r="B142" s="5" t="s">
        <v>1145</v>
      </c>
      <c r="C142" s="5" t="s">
        <v>65</v>
      </c>
      <c r="D142" s="5" t="s">
        <v>1599</v>
      </c>
      <c r="E142" s="5" t="s">
        <v>1600</v>
      </c>
      <c r="F142" s="5" t="s">
        <v>1601</v>
      </c>
      <c r="G142" s="5" t="s">
        <v>1181</v>
      </c>
      <c r="J142" s="5" t="s">
        <v>1769</v>
      </c>
    </row>
    <row r="143" spans="1:10">
      <c r="A143" s="5">
        <v>142</v>
      </c>
      <c r="B143" s="5" t="s">
        <v>1145</v>
      </c>
      <c r="C143" s="5" t="s">
        <v>65</v>
      </c>
      <c r="D143" s="5" t="s">
        <v>1602</v>
      </c>
      <c r="E143" s="5" t="s">
        <v>1603</v>
      </c>
      <c r="F143" s="5" t="s">
        <v>1604</v>
      </c>
      <c r="G143" s="5" t="s">
        <v>1185</v>
      </c>
      <c r="J143" s="5" t="s">
        <v>1769</v>
      </c>
    </row>
    <row r="144" spans="1:10">
      <c r="A144" s="5">
        <v>143</v>
      </c>
      <c r="B144" s="5" t="s">
        <v>1145</v>
      </c>
      <c r="C144" s="5" t="s">
        <v>65</v>
      </c>
      <c r="D144" s="5" t="s">
        <v>1605</v>
      </c>
      <c r="E144" s="5" t="s">
        <v>1606</v>
      </c>
      <c r="F144" s="5" t="s">
        <v>1607</v>
      </c>
      <c r="G144" s="5" t="s">
        <v>1185</v>
      </c>
      <c r="J144" s="5" t="s">
        <v>1769</v>
      </c>
    </row>
    <row r="145" spans="1:10">
      <c r="A145" s="5">
        <v>144</v>
      </c>
      <c r="B145" s="5" t="s">
        <v>1145</v>
      </c>
      <c r="C145" s="5" t="s">
        <v>65</v>
      </c>
      <c r="D145" s="5" t="s">
        <v>1608</v>
      </c>
      <c r="E145" s="5" t="s">
        <v>1609</v>
      </c>
      <c r="F145" s="5" t="s">
        <v>1610</v>
      </c>
      <c r="G145" s="5" t="s">
        <v>1611</v>
      </c>
      <c r="J145" s="5" t="s">
        <v>1769</v>
      </c>
    </row>
    <row r="146" spans="1:10">
      <c r="A146" s="5">
        <v>145</v>
      </c>
      <c r="B146" s="5" t="s">
        <v>1145</v>
      </c>
      <c r="C146" s="5" t="s">
        <v>65</v>
      </c>
      <c r="D146" s="5" t="s">
        <v>1612</v>
      </c>
      <c r="E146" s="5" t="s">
        <v>1613</v>
      </c>
      <c r="F146" s="5" t="s">
        <v>1614</v>
      </c>
      <c r="G146" s="5" t="s">
        <v>1325</v>
      </c>
      <c r="J146" s="5" t="s">
        <v>1769</v>
      </c>
    </row>
    <row r="147" spans="1:10">
      <c r="A147" s="5">
        <v>146</v>
      </c>
      <c r="B147" s="5" t="s">
        <v>1145</v>
      </c>
      <c r="C147" s="5" t="s">
        <v>65</v>
      </c>
      <c r="D147" s="5" t="s">
        <v>1615</v>
      </c>
      <c r="E147" s="5" t="s">
        <v>1616</v>
      </c>
      <c r="F147" s="5" t="s">
        <v>1617</v>
      </c>
      <c r="G147" s="5" t="s">
        <v>1156</v>
      </c>
      <c r="J147" s="5" t="s">
        <v>1769</v>
      </c>
    </row>
    <row r="148" spans="1:10">
      <c r="A148" s="5">
        <v>147</v>
      </c>
      <c r="B148" s="5" t="s">
        <v>1145</v>
      </c>
      <c r="C148" s="5" t="s">
        <v>65</v>
      </c>
      <c r="D148" s="5" t="s">
        <v>1618</v>
      </c>
      <c r="E148" s="5" t="s">
        <v>1619</v>
      </c>
      <c r="F148" s="5" t="s">
        <v>1620</v>
      </c>
      <c r="G148" s="5" t="s">
        <v>1484</v>
      </c>
      <c r="H148" s="5" t="s">
        <v>1621</v>
      </c>
      <c r="J148" s="5" t="s">
        <v>1769</v>
      </c>
    </row>
    <row r="149" spans="1:10">
      <c r="A149" s="5">
        <v>148</v>
      </c>
      <c r="B149" s="5" t="s">
        <v>1145</v>
      </c>
      <c r="C149" s="5" t="s">
        <v>65</v>
      </c>
      <c r="D149" s="5" t="s">
        <v>1622</v>
      </c>
      <c r="E149" s="5" t="s">
        <v>1623</v>
      </c>
      <c r="F149" s="5" t="s">
        <v>1624</v>
      </c>
      <c r="G149" s="5" t="s">
        <v>1282</v>
      </c>
      <c r="J149" s="5" t="s">
        <v>1769</v>
      </c>
    </row>
    <row r="150" spans="1:10">
      <c r="A150" s="5">
        <v>149</v>
      </c>
      <c r="B150" s="5" t="s">
        <v>1145</v>
      </c>
      <c r="C150" s="5" t="s">
        <v>65</v>
      </c>
      <c r="D150" s="5" t="s">
        <v>1625</v>
      </c>
      <c r="E150" s="5" t="s">
        <v>1626</v>
      </c>
      <c r="F150" s="5" t="s">
        <v>1627</v>
      </c>
      <c r="G150" s="5" t="s">
        <v>1181</v>
      </c>
      <c r="J150" s="5" t="s">
        <v>1769</v>
      </c>
    </row>
    <row r="151" spans="1:10">
      <c r="A151" s="5">
        <v>150</v>
      </c>
      <c r="B151" s="5" t="s">
        <v>1145</v>
      </c>
      <c r="C151" s="5" t="s">
        <v>65</v>
      </c>
      <c r="D151" s="5" t="s">
        <v>1628</v>
      </c>
      <c r="E151" s="5" t="s">
        <v>1629</v>
      </c>
      <c r="F151" s="5" t="s">
        <v>1630</v>
      </c>
      <c r="G151" s="5" t="s">
        <v>1166</v>
      </c>
      <c r="J151" s="5" t="s">
        <v>1769</v>
      </c>
    </row>
    <row r="152" spans="1:10">
      <c r="A152" s="5">
        <v>151</v>
      </c>
      <c r="B152" s="5" t="s">
        <v>1145</v>
      </c>
      <c r="C152" s="5" t="s">
        <v>65</v>
      </c>
      <c r="D152" s="5" t="s">
        <v>1631</v>
      </c>
      <c r="E152" s="5" t="s">
        <v>1632</v>
      </c>
      <c r="F152" s="5" t="s">
        <v>1633</v>
      </c>
      <c r="G152" s="5" t="s">
        <v>1317</v>
      </c>
      <c r="J152" s="5" t="s">
        <v>1769</v>
      </c>
    </row>
    <row r="153" spans="1:10">
      <c r="A153" s="5">
        <v>152</v>
      </c>
      <c r="B153" s="5" t="s">
        <v>1145</v>
      </c>
      <c r="C153" s="5" t="s">
        <v>65</v>
      </c>
      <c r="D153" s="5" t="s">
        <v>1634</v>
      </c>
      <c r="E153" s="5" t="s">
        <v>1635</v>
      </c>
      <c r="F153" s="5" t="s">
        <v>1636</v>
      </c>
      <c r="G153" s="5" t="s">
        <v>1220</v>
      </c>
      <c r="J153" s="5" t="s">
        <v>1769</v>
      </c>
    </row>
    <row r="154" spans="1:10">
      <c r="A154" s="5">
        <v>153</v>
      </c>
      <c r="B154" s="5" t="s">
        <v>1145</v>
      </c>
      <c r="C154" s="5" t="s">
        <v>65</v>
      </c>
      <c r="D154" s="5" t="s">
        <v>1637</v>
      </c>
      <c r="E154" s="5" t="s">
        <v>1638</v>
      </c>
      <c r="F154" s="5" t="s">
        <v>1639</v>
      </c>
      <c r="G154" s="5" t="s">
        <v>1611</v>
      </c>
      <c r="J154" s="5" t="s">
        <v>1769</v>
      </c>
    </row>
    <row r="155" spans="1:10">
      <c r="A155" s="5">
        <v>154</v>
      </c>
      <c r="B155" s="5" t="s">
        <v>1145</v>
      </c>
      <c r="C155" s="5" t="s">
        <v>65</v>
      </c>
      <c r="D155" s="5" t="s">
        <v>1640</v>
      </c>
      <c r="E155" s="5" t="s">
        <v>1641</v>
      </c>
      <c r="F155" s="5" t="s">
        <v>1642</v>
      </c>
      <c r="G155" s="5" t="s">
        <v>1484</v>
      </c>
      <c r="J155" s="5" t="s">
        <v>1769</v>
      </c>
    </row>
    <row r="156" spans="1:10">
      <c r="A156" s="5">
        <v>155</v>
      </c>
      <c r="B156" s="5" t="s">
        <v>1145</v>
      </c>
      <c r="C156" s="5" t="s">
        <v>65</v>
      </c>
      <c r="D156" s="5" t="s">
        <v>1643</v>
      </c>
      <c r="E156" s="5" t="s">
        <v>1644</v>
      </c>
      <c r="F156" s="5" t="s">
        <v>1645</v>
      </c>
      <c r="G156" s="5" t="s">
        <v>1220</v>
      </c>
      <c r="J156" s="5" t="s">
        <v>1769</v>
      </c>
    </row>
    <row r="157" spans="1:10">
      <c r="A157" s="5">
        <v>156</v>
      </c>
      <c r="B157" s="5" t="s">
        <v>1145</v>
      </c>
      <c r="C157" s="5" t="s">
        <v>65</v>
      </c>
      <c r="D157" s="5" t="s">
        <v>1646</v>
      </c>
      <c r="E157" s="5" t="s">
        <v>1647</v>
      </c>
      <c r="F157" s="5" t="s">
        <v>1648</v>
      </c>
      <c r="G157" s="5" t="s">
        <v>1325</v>
      </c>
      <c r="J157" s="5" t="s">
        <v>1769</v>
      </c>
    </row>
    <row r="158" spans="1:10">
      <c r="A158" s="5">
        <v>157</v>
      </c>
      <c r="B158" s="5" t="s">
        <v>1145</v>
      </c>
      <c r="C158" s="5" t="s">
        <v>65</v>
      </c>
      <c r="D158" s="5" t="s">
        <v>1649</v>
      </c>
      <c r="E158" s="5" t="s">
        <v>1650</v>
      </c>
      <c r="F158" s="5" t="s">
        <v>1651</v>
      </c>
      <c r="G158" s="5" t="s">
        <v>1189</v>
      </c>
      <c r="J158" s="5" t="s">
        <v>1769</v>
      </c>
    </row>
    <row r="159" spans="1:10">
      <c r="A159" s="5">
        <v>158</v>
      </c>
      <c r="B159" s="5" t="s">
        <v>1145</v>
      </c>
      <c r="C159" s="5" t="s">
        <v>65</v>
      </c>
      <c r="D159" s="5" t="s">
        <v>1652</v>
      </c>
      <c r="E159" s="5" t="s">
        <v>1653</v>
      </c>
      <c r="F159" s="5" t="s">
        <v>1654</v>
      </c>
      <c r="G159" s="5" t="s">
        <v>1655</v>
      </c>
      <c r="J159" s="5" t="s">
        <v>1769</v>
      </c>
    </row>
    <row r="160" spans="1:10">
      <c r="A160" s="5">
        <v>159</v>
      </c>
      <c r="B160" s="5" t="s">
        <v>1145</v>
      </c>
      <c r="C160" s="5" t="s">
        <v>65</v>
      </c>
      <c r="D160" s="5" t="s">
        <v>1656</v>
      </c>
      <c r="E160" s="5" t="s">
        <v>1657</v>
      </c>
      <c r="F160" s="5" t="s">
        <v>1658</v>
      </c>
      <c r="G160" s="5" t="s">
        <v>1189</v>
      </c>
      <c r="J160" s="5" t="s">
        <v>1769</v>
      </c>
    </row>
    <row r="161" spans="1:10">
      <c r="A161" s="5">
        <v>160</v>
      </c>
      <c r="B161" s="5" t="s">
        <v>1145</v>
      </c>
      <c r="C161" s="5" t="s">
        <v>65</v>
      </c>
      <c r="D161" s="5" t="s">
        <v>1659</v>
      </c>
      <c r="E161" s="5" t="s">
        <v>1660</v>
      </c>
      <c r="F161" s="5" t="s">
        <v>1661</v>
      </c>
      <c r="G161" s="5" t="s">
        <v>1205</v>
      </c>
      <c r="J161" s="5" t="s">
        <v>1769</v>
      </c>
    </row>
    <row r="162" spans="1:10">
      <c r="A162" s="5">
        <v>161</v>
      </c>
      <c r="B162" s="5" t="s">
        <v>1145</v>
      </c>
      <c r="C162" s="5" t="s">
        <v>65</v>
      </c>
      <c r="D162" s="5" t="s">
        <v>1662</v>
      </c>
      <c r="E162" s="5" t="s">
        <v>1663</v>
      </c>
      <c r="F162" s="5" t="s">
        <v>1664</v>
      </c>
      <c r="G162" s="5" t="s">
        <v>1611</v>
      </c>
      <c r="J162" s="5" t="s">
        <v>1769</v>
      </c>
    </row>
    <row r="163" spans="1:10">
      <c r="A163" s="5">
        <v>162</v>
      </c>
      <c r="B163" s="5" t="s">
        <v>1145</v>
      </c>
      <c r="C163" s="5" t="s">
        <v>65</v>
      </c>
      <c r="D163" s="5" t="s">
        <v>1665</v>
      </c>
      <c r="E163" s="5" t="s">
        <v>1666</v>
      </c>
      <c r="F163" s="5" t="s">
        <v>1667</v>
      </c>
      <c r="G163" s="5" t="s">
        <v>1156</v>
      </c>
      <c r="J163" s="5" t="s">
        <v>1769</v>
      </c>
    </row>
    <row r="164" spans="1:10">
      <c r="A164" s="5">
        <v>163</v>
      </c>
      <c r="B164" s="5" t="s">
        <v>1145</v>
      </c>
      <c r="C164" s="5" t="s">
        <v>65</v>
      </c>
      <c r="D164" s="5" t="s">
        <v>1668</v>
      </c>
      <c r="E164" s="5" t="s">
        <v>1669</v>
      </c>
      <c r="F164" s="5" t="s">
        <v>1670</v>
      </c>
      <c r="G164" s="5" t="s">
        <v>1317</v>
      </c>
      <c r="J164" s="5" t="s">
        <v>1769</v>
      </c>
    </row>
    <row r="165" spans="1:10">
      <c r="A165" s="5">
        <v>164</v>
      </c>
      <c r="B165" s="5" t="s">
        <v>1145</v>
      </c>
      <c r="C165" s="5" t="s">
        <v>65</v>
      </c>
      <c r="D165" s="5" t="s">
        <v>1671</v>
      </c>
      <c r="E165" s="5" t="s">
        <v>1672</v>
      </c>
      <c r="F165" s="5" t="s">
        <v>1673</v>
      </c>
      <c r="G165" s="5" t="s">
        <v>1237</v>
      </c>
      <c r="J165" s="5" t="s">
        <v>1769</v>
      </c>
    </row>
    <row r="166" spans="1:10">
      <c r="A166" s="5">
        <v>165</v>
      </c>
      <c r="B166" s="5" t="s">
        <v>1145</v>
      </c>
      <c r="C166" s="5" t="s">
        <v>65</v>
      </c>
      <c r="D166" s="5" t="s">
        <v>1674</v>
      </c>
      <c r="E166" s="5" t="s">
        <v>1675</v>
      </c>
      <c r="F166" s="5" t="s">
        <v>1676</v>
      </c>
      <c r="G166" s="5" t="s">
        <v>1317</v>
      </c>
      <c r="J166" s="5" t="s">
        <v>1769</v>
      </c>
    </row>
    <row r="167" spans="1:10">
      <c r="A167" s="5">
        <v>166</v>
      </c>
      <c r="B167" s="5" t="s">
        <v>1145</v>
      </c>
      <c r="C167" s="5" t="s">
        <v>65</v>
      </c>
      <c r="D167" s="5" t="s">
        <v>1677</v>
      </c>
      <c r="E167" s="5" t="s">
        <v>1678</v>
      </c>
      <c r="F167" s="5" t="s">
        <v>1679</v>
      </c>
      <c r="G167" s="5" t="s">
        <v>1185</v>
      </c>
      <c r="J167" s="5" t="s">
        <v>1769</v>
      </c>
    </row>
    <row r="168" spans="1:10">
      <c r="A168" s="5">
        <v>167</v>
      </c>
      <c r="B168" s="5" t="s">
        <v>1145</v>
      </c>
      <c r="C168" s="5" t="s">
        <v>65</v>
      </c>
      <c r="D168" s="5" t="s">
        <v>1680</v>
      </c>
      <c r="E168" s="5" t="s">
        <v>1678</v>
      </c>
      <c r="F168" s="5" t="s">
        <v>1679</v>
      </c>
      <c r="G168" s="5" t="s">
        <v>1170</v>
      </c>
      <c r="J168" s="5" t="s">
        <v>1769</v>
      </c>
    </row>
    <row r="169" spans="1:10">
      <c r="A169" s="5">
        <v>168</v>
      </c>
      <c r="B169" s="5" t="s">
        <v>1145</v>
      </c>
      <c r="C169" s="5" t="s">
        <v>65</v>
      </c>
      <c r="D169" s="5" t="s">
        <v>1681</v>
      </c>
      <c r="E169" s="5" t="s">
        <v>1682</v>
      </c>
      <c r="F169" s="5" t="s">
        <v>1683</v>
      </c>
      <c r="G169" s="5" t="s">
        <v>1149</v>
      </c>
      <c r="J169" s="5" t="s">
        <v>1769</v>
      </c>
    </row>
    <row r="170" spans="1:10">
      <c r="A170" s="5">
        <v>169</v>
      </c>
      <c r="B170" s="5" t="s">
        <v>1145</v>
      </c>
      <c r="C170" s="5" t="s">
        <v>65</v>
      </c>
      <c r="D170" s="5" t="s">
        <v>1684</v>
      </c>
      <c r="E170" s="5" t="s">
        <v>1685</v>
      </c>
      <c r="F170" s="5" t="s">
        <v>1686</v>
      </c>
      <c r="G170" s="5" t="s">
        <v>1189</v>
      </c>
      <c r="J170" s="5" t="s">
        <v>1769</v>
      </c>
    </row>
    <row r="171" spans="1:10">
      <c r="A171" s="5">
        <v>170</v>
      </c>
      <c r="B171" s="5" t="s">
        <v>1145</v>
      </c>
      <c r="C171" s="5" t="s">
        <v>65</v>
      </c>
      <c r="D171" s="5" t="s">
        <v>1687</v>
      </c>
      <c r="E171" s="5" t="s">
        <v>1688</v>
      </c>
      <c r="F171" s="5" t="s">
        <v>1689</v>
      </c>
      <c r="G171" s="5" t="s">
        <v>1156</v>
      </c>
      <c r="J171" s="5" t="s">
        <v>1769</v>
      </c>
    </row>
    <row r="172" spans="1:10">
      <c r="A172" s="5">
        <v>171</v>
      </c>
      <c r="B172" s="5" t="s">
        <v>1145</v>
      </c>
      <c r="C172" s="5" t="s">
        <v>65</v>
      </c>
      <c r="D172" s="5" t="s">
        <v>1690</v>
      </c>
      <c r="E172" s="5" t="s">
        <v>1691</v>
      </c>
      <c r="F172" s="5" t="s">
        <v>1692</v>
      </c>
      <c r="G172" s="5" t="s">
        <v>1237</v>
      </c>
      <c r="J172" s="5" t="s">
        <v>1769</v>
      </c>
    </row>
    <row r="173" spans="1:10">
      <c r="A173" s="5">
        <v>172</v>
      </c>
      <c r="B173" s="5" t="s">
        <v>1145</v>
      </c>
      <c r="C173" s="5" t="s">
        <v>65</v>
      </c>
      <c r="D173" s="5" t="s">
        <v>1693</v>
      </c>
      <c r="E173" s="5" t="s">
        <v>1694</v>
      </c>
      <c r="F173" s="5" t="s">
        <v>1695</v>
      </c>
      <c r="G173" s="5" t="s">
        <v>1611</v>
      </c>
      <c r="J173" s="5" t="s">
        <v>1769</v>
      </c>
    </row>
    <row r="174" spans="1:10">
      <c r="A174" s="5">
        <v>173</v>
      </c>
      <c r="B174" s="5" t="s">
        <v>1145</v>
      </c>
      <c r="C174" s="5" t="s">
        <v>65</v>
      </c>
      <c r="D174" s="5" t="s">
        <v>1696</v>
      </c>
      <c r="E174" s="5" t="s">
        <v>1697</v>
      </c>
      <c r="F174" s="5" t="s">
        <v>1698</v>
      </c>
      <c r="G174" s="5" t="s">
        <v>1166</v>
      </c>
      <c r="J174" s="5" t="s">
        <v>1769</v>
      </c>
    </row>
    <row r="175" spans="1:10">
      <c r="A175" s="5">
        <v>174</v>
      </c>
      <c r="B175" s="5" t="s">
        <v>1145</v>
      </c>
      <c r="C175" s="5" t="s">
        <v>65</v>
      </c>
      <c r="D175" s="5" t="s">
        <v>1699</v>
      </c>
      <c r="E175" s="5" t="s">
        <v>1700</v>
      </c>
      <c r="F175" s="5" t="s">
        <v>1701</v>
      </c>
      <c r="G175" s="5" t="s">
        <v>1611</v>
      </c>
      <c r="J175" s="5" t="s">
        <v>1769</v>
      </c>
    </row>
    <row r="176" spans="1:10">
      <c r="A176" s="5">
        <v>175</v>
      </c>
      <c r="B176" s="5" t="s">
        <v>1145</v>
      </c>
      <c r="C176" s="5" t="s">
        <v>65</v>
      </c>
      <c r="D176" s="5" t="s">
        <v>1702</v>
      </c>
      <c r="E176" s="5" t="s">
        <v>1703</v>
      </c>
      <c r="F176" s="5" t="s">
        <v>1704</v>
      </c>
      <c r="G176" s="5" t="s">
        <v>1432</v>
      </c>
      <c r="J176" s="5" t="s">
        <v>1769</v>
      </c>
    </row>
    <row r="177" spans="1:10">
      <c r="A177" s="5">
        <v>176</v>
      </c>
      <c r="B177" s="5" t="s">
        <v>1145</v>
      </c>
      <c r="C177" s="5" t="s">
        <v>65</v>
      </c>
      <c r="D177" s="5" t="s">
        <v>1705</v>
      </c>
      <c r="E177" s="5" t="s">
        <v>1706</v>
      </c>
      <c r="F177" s="5" t="s">
        <v>1707</v>
      </c>
      <c r="G177" s="5" t="s">
        <v>1265</v>
      </c>
      <c r="J177" s="5" t="s">
        <v>1769</v>
      </c>
    </row>
    <row r="178" spans="1:10">
      <c r="A178" s="5">
        <v>177</v>
      </c>
      <c r="B178" s="5" t="s">
        <v>1145</v>
      </c>
      <c r="C178" s="5" t="s">
        <v>65</v>
      </c>
      <c r="D178" s="5" t="s">
        <v>1708</v>
      </c>
      <c r="E178" s="5" t="s">
        <v>1709</v>
      </c>
      <c r="F178" s="5" t="s">
        <v>1710</v>
      </c>
      <c r="G178" s="5" t="s">
        <v>1015</v>
      </c>
      <c r="J178" s="5" t="s">
        <v>1769</v>
      </c>
    </row>
    <row r="179" spans="1:10">
      <c r="A179" s="5">
        <v>178</v>
      </c>
      <c r="B179" s="5" t="s">
        <v>1145</v>
      </c>
      <c r="C179" s="5" t="s">
        <v>65</v>
      </c>
      <c r="D179" s="5" t="s">
        <v>1711</v>
      </c>
      <c r="E179" s="5" t="s">
        <v>1712</v>
      </c>
      <c r="F179" s="5" t="s">
        <v>1713</v>
      </c>
      <c r="G179" s="5" t="s">
        <v>1189</v>
      </c>
      <c r="J179" s="5" t="s">
        <v>1769</v>
      </c>
    </row>
    <row r="180" spans="1:10">
      <c r="A180" s="5">
        <v>179</v>
      </c>
      <c r="B180" s="5" t="s">
        <v>1145</v>
      </c>
      <c r="C180" s="5" t="s">
        <v>65</v>
      </c>
      <c r="D180" s="5" t="s">
        <v>1714</v>
      </c>
      <c r="E180" s="5" t="s">
        <v>1715</v>
      </c>
      <c r="F180" s="5" t="s">
        <v>1713</v>
      </c>
      <c r="G180" s="5" t="s">
        <v>1716</v>
      </c>
      <c r="J180" s="5" t="s">
        <v>1769</v>
      </c>
    </row>
    <row r="181" spans="1:10">
      <c r="A181" s="5">
        <v>180</v>
      </c>
      <c r="B181" s="5" t="s">
        <v>1145</v>
      </c>
      <c r="C181" s="5" t="s">
        <v>65</v>
      </c>
      <c r="D181" s="5" t="s">
        <v>1717</v>
      </c>
      <c r="E181" s="5" t="s">
        <v>1718</v>
      </c>
      <c r="F181" s="5" t="s">
        <v>1719</v>
      </c>
      <c r="G181" s="5" t="s">
        <v>1181</v>
      </c>
      <c r="J181" s="5" t="s">
        <v>1769</v>
      </c>
    </row>
    <row r="182" spans="1:10">
      <c r="A182" s="5">
        <v>181</v>
      </c>
      <c r="B182" s="5" t="s">
        <v>1145</v>
      </c>
      <c r="C182" s="5" t="s">
        <v>65</v>
      </c>
      <c r="D182" s="5" t="s">
        <v>1720</v>
      </c>
      <c r="E182" s="5" t="s">
        <v>1721</v>
      </c>
      <c r="F182" s="5" t="s">
        <v>1722</v>
      </c>
      <c r="G182" s="5" t="s">
        <v>1149</v>
      </c>
      <c r="J182" s="5" t="s">
        <v>1769</v>
      </c>
    </row>
    <row r="183" spans="1:10">
      <c r="A183" s="5">
        <v>182</v>
      </c>
      <c r="B183" s="5" t="s">
        <v>1145</v>
      </c>
      <c r="C183" s="5" t="s">
        <v>65</v>
      </c>
      <c r="D183" s="5" t="s">
        <v>1723</v>
      </c>
      <c r="E183" s="5" t="s">
        <v>1724</v>
      </c>
      <c r="F183" s="5" t="s">
        <v>1725</v>
      </c>
      <c r="G183" s="5" t="s">
        <v>1325</v>
      </c>
      <c r="J183" s="5" t="s">
        <v>1769</v>
      </c>
    </row>
    <row r="184" spans="1:10">
      <c r="A184" s="5">
        <v>183</v>
      </c>
      <c r="B184" s="5" t="s">
        <v>1145</v>
      </c>
      <c r="C184" s="5" t="s">
        <v>65</v>
      </c>
      <c r="D184" s="5" t="s">
        <v>1726</v>
      </c>
      <c r="E184" s="5" t="s">
        <v>1727</v>
      </c>
      <c r="F184" s="5" t="s">
        <v>1728</v>
      </c>
      <c r="G184" s="5" t="s">
        <v>1325</v>
      </c>
      <c r="J184" s="5" t="s">
        <v>1769</v>
      </c>
    </row>
    <row r="185" spans="1:10">
      <c r="A185" s="5">
        <v>184</v>
      </c>
      <c r="B185" s="5" t="s">
        <v>1145</v>
      </c>
      <c r="C185" s="5" t="s">
        <v>65</v>
      </c>
      <c r="D185" s="5" t="s">
        <v>1729</v>
      </c>
      <c r="E185" s="5" t="s">
        <v>1730</v>
      </c>
      <c r="F185" s="5" t="s">
        <v>1731</v>
      </c>
      <c r="G185" s="5" t="s">
        <v>1015</v>
      </c>
      <c r="J185" s="5" t="s">
        <v>1769</v>
      </c>
    </row>
    <row r="186" spans="1:10">
      <c r="A186" s="5">
        <v>185</v>
      </c>
      <c r="B186" s="5" t="s">
        <v>1145</v>
      </c>
      <c r="C186" s="5" t="s">
        <v>65</v>
      </c>
      <c r="D186" s="5" t="s">
        <v>1732</v>
      </c>
      <c r="E186" s="5" t="s">
        <v>1733</v>
      </c>
      <c r="F186" s="5" t="s">
        <v>1734</v>
      </c>
      <c r="G186" s="5" t="s">
        <v>1189</v>
      </c>
      <c r="J186" s="5" t="s">
        <v>1769</v>
      </c>
    </row>
    <row r="187" spans="1:10">
      <c r="A187" s="5">
        <v>186</v>
      </c>
      <c r="B187" s="5" t="s">
        <v>1145</v>
      </c>
      <c r="C187" s="5" t="s">
        <v>65</v>
      </c>
      <c r="D187" s="5" t="s">
        <v>1735</v>
      </c>
      <c r="E187" s="5" t="s">
        <v>1736</v>
      </c>
      <c r="F187" s="5" t="s">
        <v>1737</v>
      </c>
      <c r="G187" s="5" t="s">
        <v>1484</v>
      </c>
      <c r="J187" s="5" t="s">
        <v>1769</v>
      </c>
    </row>
    <row r="188" spans="1:10">
      <c r="A188" s="5">
        <v>187</v>
      </c>
      <c r="B188" s="5" t="s">
        <v>1145</v>
      </c>
      <c r="C188" s="5" t="s">
        <v>65</v>
      </c>
      <c r="D188" s="5" t="s">
        <v>1738</v>
      </c>
      <c r="E188" s="5" t="s">
        <v>1739</v>
      </c>
      <c r="F188" s="5" t="s">
        <v>1740</v>
      </c>
      <c r="G188" s="5" t="s">
        <v>1149</v>
      </c>
      <c r="J188" s="5" t="s">
        <v>1769</v>
      </c>
    </row>
    <row r="189" spans="1:10">
      <c r="A189" s="5">
        <v>188</v>
      </c>
      <c r="B189" s="5" t="s">
        <v>1145</v>
      </c>
      <c r="C189" s="5" t="s">
        <v>65</v>
      </c>
      <c r="D189" s="5" t="s">
        <v>1741</v>
      </c>
      <c r="E189" s="5" t="s">
        <v>1742</v>
      </c>
      <c r="F189" s="5" t="s">
        <v>1743</v>
      </c>
      <c r="G189" s="5" t="s">
        <v>1484</v>
      </c>
      <c r="J189" s="5" t="s">
        <v>1769</v>
      </c>
    </row>
    <row r="190" spans="1:10">
      <c r="A190" s="5">
        <v>189</v>
      </c>
      <c r="B190" s="5" t="s">
        <v>1145</v>
      </c>
      <c r="C190" s="5" t="s">
        <v>65</v>
      </c>
      <c r="D190" s="5" t="s">
        <v>1744</v>
      </c>
      <c r="E190" s="5" t="s">
        <v>1745</v>
      </c>
      <c r="F190" s="5" t="s">
        <v>1746</v>
      </c>
      <c r="G190" s="5" t="s">
        <v>1181</v>
      </c>
      <c r="J190" s="5" t="s">
        <v>1769</v>
      </c>
    </row>
    <row r="191" spans="1:10">
      <c r="A191" s="5">
        <v>190</v>
      </c>
      <c r="B191" s="5" t="s">
        <v>1145</v>
      </c>
      <c r="C191" s="5" t="s">
        <v>65</v>
      </c>
      <c r="D191" s="5" t="s">
        <v>1747</v>
      </c>
      <c r="E191" s="5" t="s">
        <v>1748</v>
      </c>
      <c r="F191" s="5" t="s">
        <v>1749</v>
      </c>
      <c r="G191" s="5" t="s">
        <v>1205</v>
      </c>
      <c r="J191" s="5" t="s">
        <v>1769</v>
      </c>
    </row>
    <row r="192" spans="1:10">
      <c r="A192" s="5">
        <v>191</v>
      </c>
      <c r="B192" s="5" t="s">
        <v>1145</v>
      </c>
      <c r="C192" s="5" t="s">
        <v>65</v>
      </c>
      <c r="D192" s="5" t="s">
        <v>1750</v>
      </c>
      <c r="E192" s="5" t="s">
        <v>1751</v>
      </c>
      <c r="F192" s="5" t="s">
        <v>1752</v>
      </c>
      <c r="G192" s="5" t="s">
        <v>1753</v>
      </c>
      <c r="J192" s="5" t="s">
        <v>1769</v>
      </c>
    </row>
    <row r="193" spans="1:10">
      <c r="A193" s="5">
        <v>192</v>
      </c>
      <c r="B193" s="5" t="s">
        <v>1145</v>
      </c>
      <c r="C193" s="5" t="s">
        <v>65</v>
      </c>
      <c r="D193" s="5" t="s">
        <v>1754</v>
      </c>
      <c r="E193" s="5" t="s">
        <v>1755</v>
      </c>
      <c r="F193" s="5" t="s">
        <v>1756</v>
      </c>
      <c r="G193" s="5" t="s">
        <v>1189</v>
      </c>
      <c r="J193" s="5" t="s">
        <v>1769</v>
      </c>
    </row>
    <row r="194" spans="1:10">
      <c r="A194" s="5">
        <v>193</v>
      </c>
      <c r="B194" s="5" t="s">
        <v>1145</v>
      </c>
      <c r="C194" s="5" t="s">
        <v>65</v>
      </c>
      <c r="D194" s="5" t="s">
        <v>1757</v>
      </c>
      <c r="E194" s="5" t="s">
        <v>1758</v>
      </c>
      <c r="F194" s="5" t="s">
        <v>1759</v>
      </c>
      <c r="G194" s="5" t="s">
        <v>1170</v>
      </c>
      <c r="J194" s="5" t="s">
        <v>1769</v>
      </c>
    </row>
    <row r="195" spans="1:10">
      <c r="A195" s="5">
        <v>194</v>
      </c>
      <c r="B195" s="5" t="s">
        <v>1145</v>
      </c>
      <c r="C195" s="5" t="s">
        <v>65</v>
      </c>
      <c r="D195" s="5" t="s">
        <v>1760</v>
      </c>
      <c r="E195" s="5" t="s">
        <v>1761</v>
      </c>
      <c r="F195" s="5" t="s">
        <v>1762</v>
      </c>
      <c r="G195" s="5" t="s">
        <v>1325</v>
      </c>
      <c r="J195" s="5" t="s">
        <v>1769</v>
      </c>
    </row>
    <row r="196" spans="1:10">
      <c r="A196" s="5">
        <v>195</v>
      </c>
      <c r="B196" s="5" t="s">
        <v>1145</v>
      </c>
      <c r="C196" s="5" t="s">
        <v>65</v>
      </c>
      <c r="D196" s="5" t="s">
        <v>1763</v>
      </c>
      <c r="E196" s="5" t="s">
        <v>1764</v>
      </c>
      <c r="F196" s="5" t="s">
        <v>1765</v>
      </c>
      <c r="G196" s="5" t="s">
        <v>1766</v>
      </c>
      <c r="J196" s="5" t="s">
        <v>1769</v>
      </c>
    </row>
    <row r="197" spans="1:10">
      <c r="A197" s="5">
        <v>196</v>
      </c>
      <c r="B197" s="5" t="s">
        <v>1145</v>
      </c>
      <c r="C197" s="5" t="s">
        <v>65</v>
      </c>
      <c r="D197" s="5" t="s">
        <v>1767</v>
      </c>
      <c r="E197" s="5" t="s">
        <v>1768</v>
      </c>
      <c r="F197" s="5" t="s">
        <v>1752</v>
      </c>
      <c r="G197" s="5" t="s">
        <v>1356</v>
      </c>
      <c r="J197" s="5" t="s">
        <v>1769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0"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0" hidden="1" customWidth="1"/>
    <col min="14" max="16" width="9.140625" style="210" hidden="1" customWidth="1"/>
    <col min="17" max="17" width="25.7109375" style="356" hidden="1" customWidth="1"/>
    <col min="18" max="18" width="14.42578125" style="210" hidden="1" customWidth="1"/>
    <col min="19" max="22" width="9.140625" style="353"/>
    <col min="23" max="16384" width="9.140625" style="36"/>
  </cols>
  <sheetData>
    <row r="1" spans="1:256" s="200" customFormat="1" ht="16.5" hidden="1" customHeight="1">
      <c r="C1" s="347"/>
      <c r="H1" s="347"/>
      <c r="I1" s="347"/>
      <c r="J1" s="347"/>
      <c r="K1" s="347" t="s">
        <v>514</v>
      </c>
      <c r="L1" s="357" t="s">
        <v>400</v>
      </c>
      <c r="M1" s="392" t="s">
        <v>513</v>
      </c>
      <c r="N1" s="392"/>
      <c r="O1" s="392"/>
      <c r="P1" s="392"/>
      <c r="Q1" s="393"/>
      <c r="R1" s="392"/>
      <c r="S1" s="392"/>
      <c r="T1" s="392"/>
      <c r="U1" s="392"/>
      <c r="V1" s="392"/>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row>
    <row r="2" spans="1:256" s="361" customFormat="1" ht="16.5" hidden="1" customHeight="1">
      <c r="A2" s="358"/>
      <c r="B2" s="358"/>
      <c r="C2" s="359"/>
      <c r="D2" s="358"/>
      <c r="E2" s="358"/>
      <c r="F2" s="358"/>
      <c r="G2" s="358"/>
      <c r="H2" s="358"/>
      <c r="I2" s="358"/>
      <c r="J2" s="358"/>
      <c r="K2" s="358"/>
      <c r="L2" s="358"/>
      <c r="M2" s="392"/>
      <c r="N2" s="392"/>
      <c r="O2" s="392"/>
      <c r="P2" s="392"/>
      <c r="Q2" s="393"/>
      <c r="R2" s="392"/>
      <c r="S2" s="360"/>
      <c r="T2" s="360"/>
      <c r="U2" s="360"/>
      <c r="V2" s="360"/>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row>
    <row r="3" spans="1:256" s="126" customFormat="1" ht="3" customHeight="1">
      <c r="A3" s="125"/>
      <c r="B3" s="36"/>
      <c r="C3" s="228"/>
      <c r="D3" s="100"/>
      <c r="E3" s="100"/>
      <c r="F3" s="100"/>
      <c r="G3" s="100"/>
      <c r="H3" s="100"/>
      <c r="I3" s="100"/>
      <c r="J3" s="100"/>
      <c r="K3" s="100"/>
      <c r="L3" s="231"/>
      <c r="M3" s="210"/>
      <c r="N3" s="210"/>
      <c r="O3" s="210"/>
      <c r="P3" s="210"/>
      <c r="Q3" s="356"/>
      <c r="R3" s="210"/>
      <c r="S3" s="353"/>
      <c r="T3" s="353"/>
      <c r="U3" s="353"/>
      <c r="V3" s="353"/>
    </row>
    <row r="4" spans="1:256" s="126" customFormat="1" ht="22.5">
      <c r="A4" s="125"/>
      <c r="B4" s="36"/>
      <c r="C4" s="228"/>
      <c r="D4" s="1164" t="s">
        <v>396</v>
      </c>
      <c r="E4" s="1165"/>
      <c r="F4" s="1165"/>
      <c r="G4" s="1165"/>
      <c r="H4" s="1166"/>
      <c r="I4" s="429"/>
      <c r="M4" s="210"/>
      <c r="N4" s="210"/>
      <c r="O4" s="210"/>
      <c r="P4" s="210"/>
      <c r="Q4" s="356"/>
      <c r="R4" s="210"/>
      <c r="S4" s="353"/>
      <c r="T4" s="353"/>
      <c r="U4" s="353"/>
      <c r="V4" s="353"/>
    </row>
    <row r="5" spans="1:256" s="126" customFormat="1" ht="3" hidden="1" customHeight="1">
      <c r="A5" s="125"/>
      <c r="B5" s="36"/>
      <c r="C5" s="228"/>
      <c r="D5" s="100"/>
      <c r="E5" s="100"/>
      <c r="F5" s="100"/>
      <c r="G5" s="100"/>
      <c r="H5" s="232"/>
      <c r="I5" s="232"/>
      <c r="J5" s="232"/>
      <c r="K5" s="232"/>
      <c r="L5" s="233"/>
      <c r="M5" s="210"/>
      <c r="N5" s="210"/>
      <c r="O5" s="210"/>
      <c r="P5" s="210"/>
      <c r="Q5" s="356"/>
      <c r="R5" s="210"/>
      <c r="S5" s="353"/>
      <c r="T5" s="353"/>
      <c r="U5" s="353"/>
      <c r="V5" s="353"/>
    </row>
    <row r="6" spans="1:256" s="126" customFormat="1" ht="20.100000000000001" hidden="1" customHeight="1">
      <c r="A6" s="234"/>
      <c r="B6" s="234"/>
      <c r="C6" s="228"/>
      <c r="D6" s="1167"/>
      <c r="E6" s="1167"/>
      <c r="F6" s="1168" t="s">
        <v>83</v>
      </c>
      <c r="G6" s="1168"/>
      <c r="H6" s="232"/>
      <c r="I6" s="232"/>
      <c r="J6" s="235"/>
      <c r="K6" s="236"/>
      <c r="L6" s="236"/>
      <c r="M6" s="210"/>
      <c r="N6" s="210"/>
      <c r="O6" s="210"/>
      <c r="P6" s="210"/>
      <c r="Q6" s="356"/>
      <c r="R6" s="210"/>
      <c r="S6" s="353"/>
      <c r="T6" s="353"/>
      <c r="U6" s="353"/>
      <c r="V6" s="353"/>
    </row>
    <row r="7" spans="1:256" ht="3" customHeight="1"/>
    <row r="8" spans="1:256" s="126" customFormat="1">
      <c r="A8" s="125"/>
      <c r="B8" s="36"/>
      <c r="C8" s="228"/>
      <c r="D8" s="1169" t="s">
        <v>16</v>
      </c>
      <c r="E8" s="1169"/>
      <c r="F8" s="1169" t="s">
        <v>397</v>
      </c>
      <c r="G8" s="1169"/>
      <c r="H8" s="1169"/>
      <c r="I8" s="1170" t="s">
        <v>398</v>
      </c>
      <c r="J8" s="1170"/>
      <c r="K8" s="1170"/>
      <c r="L8" s="1170"/>
      <c r="M8" s="210"/>
      <c r="N8" s="210"/>
      <c r="O8" s="210"/>
      <c r="P8" s="210"/>
      <c r="Q8" s="356"/>
      <c r="R8" s="210"/>
      <c r="S8" s="353"/>
      <c r="T8" s="353"/>
      <c r="U8" s="353"/>
      <c r="V8" s="353"/>
    </row>
    <row r="9" spans="1:256" s="126" customFormat="1" ht="20.25" customHeight="1">
      <c r="A9" s="125"/>
      <c r="B9" s="36"/>
      <c r="C9" s="228"/>
      <c r="D9" s="238" t="s">
        <v>91</v>
      </c>
      <c r="E9" s="238" t="s">
        <v>399</v>
      </c>
      <c r="F9" s="1160" t="s">
        <v>91</v>
      </c>
      <c r="G9" s="1161"/>
      <c r="H9" s="239" t="s">
        <v>399</v>
      </c>
      <c r="I9" s="1162" t="s">
        <v>91</v>
      </c>
      <c r="J9" s="1162"/>
      <c r="K9" s="239" t="s">
        <v>399</v>
      </c>
      <c r="L9" s="239" t="s">
        <v>400</v>
      </c>
      <c r="M9" s="210"/>
      <c r="N9" s="210"/>
      <c r="O9" s="210"/>
      <c r="P9" s="210"/>
      <c r="Q9" s="356"/>
      <c r="R9" s="210"/>
      <c r="S9" s="353"/>
      <c r="T9" s="353"/>
      <c r="U9" s="353"/>
      <c r="V9" s="353"/>
    </row>
    <row r="10" spans="1:256" ht="12" customHeight="1">
      <c r="C10" s="247"/>
      <c r="D10" s="351" t="s">
        <v>92</v>
      </c>
      <c r="E10" s="351" t="s">
        <v>48</v>
      </c>
      <c r="F10" s="1163" t="s">
        <v>49</v>
      </c>
      <c r="G10" s="1163"/>
      <c r="H10" s="351" t="s">
        <v>50</v>
      </c>
      <c r="I10" s="1163" t="s">
        <v>67</v>
      </c>
      <c r="J10" s="1163"/>
      <c r="K10" s="351" t="s">
        <v>68</v>
      </c>
      <c r="L10" s="351" t="s">
        <v>182</v>
      </c>
      <c r="M10" s="261"/>
      <c r="N10" s="261"/>
      <c r="O10" s="261"/>
      <c r="P10" s="261"/>
      <c r="Q10" s="237"/>
      <c r="R10" s="261"/>
      <c r="S10" s="352"/>
      <c r="T10" s="352"/>
      <c r="U10" s="352"/>
      <c r="V10" s="352"/>
    </row>
    <row r="11" spans="1:256" s="126" customFormat="1" hidden="1">
      <c r="A11" s="36"/>
      <c r="B11" s="36"/>
      <c r="C11" s="228"/>
      <c r="D11" s="240">
        <v>0</v>
      </c>
      <c r="E11" s="241"/>
      <c r="F11" s="161"/>
      <c r="G11" s="161"/>
      <c r="H11" s="242"/>
      <c r="I11" s="243"/>
      <c r="J11" s="161"/>
      <c r="K11" s="242"/>
      <c r="L11" s="244"/>
      <c r="M11" s="396" t="s">
        <v>521</v>
      </c>
      <c r="N11" s="210"/>
      <c r="O11" s="210"/>
      <c r="P11" s="210" t="s">
        <v>519</v>
      </c>
      <c r="Q11" s="356" t="s">
        <v>520</v>
      </c>
      <c r="R11" s="210" t="s">
        <v>583</v>
      </c>
      <c r="S11" s="353"/>
      <c r="T11" s="353"/>
      <c r="U11" s="353"/>
      <c r="V11" s="353"/>
    </row>
    <row r="12" spans="1:256" s="263" customFormat="1" ht="0.95" customHeight="1">
      <c r="A12" s="89"/>
      <c r="B12" s="185" t="s">
        <v>404</v>
      </c>
      <c r="C12" s="1173"/>
      <c r="D12" s="1169">
        <v>1</v>
      </c>
      <c r="E12" s="1174" t="s">
        <v>1040</v>
      </c>
      <c r="F12" s="1092"/>
      <c r="G12" s="1089">
        <v>0</v>
      </c>
      <c r="H12" s="354"/>
      <c r="I12" s="248"/>
      <c r="J12" s="391" t="s">
        <v>518</v>
      </c>
      <c r="K12" s="727"/>
      <c r="L12" s="264"/>
      <c r="M12" s="823">
        <f>mergeValue(H12)</f>
        <v>0</v>
      </c>
      <c r="N12" s="1001"/>
      <c r="O12" s="1001"/>
      <c r="P12" s="823" t="str">
        <f>IF(ISERROR(MATCH(Q12,MODesc,0)),"n","y")</f>
        <v>n</v>
      </c>
      <c r="Q12" s="1001" t="s">
        <v>1040</v>
      </c>
      <c r="R12" s="823" t="str">
        <f>K12&amp;"("&amp;L12&amp;")"</f>
        <v>()</v>
      </c>
      <c r="S12" s="185"/>
      <c r="T12" s="185"/>
      <c r="U12" s="246"/>
      <c r="V12" s="185"/>
      <c r="W12" s="185"/>
      <c r="X12" s="185"/>
      <c r="Y12" s="262"/>
      <c r="Z12" s="262"/>
      <c r="AA12" s="590"/>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262"/>
      <c r="BW12" s="262"/>
      <c r="BX12" s="262"/>
      <c r="BY12" s="262"/>
      <c r="BZ12" s="262"/>
      <c r="CA12" s="262"/>
      <c r="CB12" s="262"/>
      <c r="CC12" s="262"/>
      <c r="CD12" s="262"/>
      <c r="CE12" s="262"/>
    </row>
    <row r="13" spans="1:256" s="263" customFormat="1" ht="0.95" customHeight="1">
      <c r="A13" s="89"/>
      <c r="B13" s="185" t="s">
        <v>404</v>
      </c>
      <c r="C13" s="1173"/>
      <c r="D13" s="1169"/>
      <c r="E13" s="1175"/>
      <c r="F13" s="1176"/>
      <c r="G13" s="1169">
        <v>1</v>
      </c>
      <c r="H13" s="1171" t="s">
        <v>774</v>
      </c>
      <c r="I13" s="248"/>
      <c r="J13" s="391" t="s">
        <v>518</v>
      </c>
      <c r="K13" s="727"/>
      <c r="L13" s="264"/>
      <c r="M13" s="823" t="str">
        <f>mergeValue(H13)</f>
        <v>город Санкт-Петербург</v>
      </c>
      <c r="N13" s="1001"/>
      <c r="O13" s="1001"/>
      <c r="P13" s="1001"/>
      <c r="Q13" s="1001"/>
      <c r="R13" s="823" t="str">
        <f>K13&amp;"("&amp;L13&amp;")"</f>
        <v>()</v>
      </c>
      <c r="S13" s="185"/>
      <c r="T13" s="185"/>
      <c r="U13" s="246"/>
      <c r="V13" s="185"/>
      <c r="W13" s="185"/>
      <c r="X13" s="185"/>
      <c r="Y13" s="262"/>
      <c r="Z13" s="262"/>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c r="BT13" s="590"/>
      <c r="BU13" s="590"/>
      <c r="BV13" s="262"/>
      <c r="BW13" s="262"/>
      <c r="BX13" s="262"/>
      <c r="BY13" s="262"/>
      <c r="BZ13" s="262"/>
      <c r="CA13" s="262"/>
      <c r="CB13" s="262"/>
      <c r="CC13" s="262"/>
      <c r="CD13" s="262"/>
      <c r="CE13" s="262"/>
    </row>
    <row r="14" spans="1:256" s="263" customFormat="1" ht="27" customHeight="1">
      <c r="A14" s="89"/>
      <c r="B14" s="185" t="s">
        <v>404</v>
      </c>
      <c r="C14" s="1173"/>
      <c r="D14" s="1169"/>
      <c r="E14" s="1175"/>
      <c r="F14" s="1177"/>
      <c r="G14" s="1169"/>
      <c r="H14" s="1172"/>
      <c r="I14" s="1107"/>
      <c r="J14" s="1089">
        <v>1</v>
      </c>
      <c r="K14" s="1091" t="s">
        <v>774</v>
      </c>
      <c r="L14" s="245" t="s">
        <v>775</v>
      </c>
      <c r="M14" s="823" t="str">
        <f>mergeValue(H14)</f>
        <v>город Санкт-Петербург</v>
      </c>
      <c r="N14" s="1001"/>
      <c r="O14" s="1001"/>
      <c r="P14" s="1001"/>
      <c r="Q14" s="1001"/>
      <c r="R14" s="823" t="str">
        <f>K14&amp;" ("&amp;L14&amp;")"</f>
        <v>город Санкт-Петербург (40000000)</v>
      </c>
      <c r="S14" s="185"/>
      <c r="T14" s="185"/>
      <c r="U14" s="246"/>
      <c r="V14" s="185"/>
      <c r="W14" s="185"/>
      <c r="X14" s="185"/>
      <c r="Y14" s="262"/>
      <c r="Z14" s="262"/>
      <c r="AA14" s="590"/>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c r="BT14" s="590"/>
      <c r="BU14" s="590"/>
      <c r="BV14" s="262"/>
      <c r="BW14" s="262"/>
      <c r="BX14" s="262"/>
      <c r="BY14" s="262"/>
      <c r="BZ14" s="262"/>
      <c r="CA14" s="262"/>
      <c r="CB14" s="262"/>
      <c r="CC14" s="262"/>
      <c r="CD14" s="262"/>
      <c r="CE14" s="262"/>
    </row>
    <row r="15" spans="1:256" s="126" customFormat="1" ht="0.95" customHeight="1">
      <c r="A15" s="36"/>
      <c r="B15" s="36" t="s">
        <v>401</v>
      </c>
      <c r="C15" s="228"/>
      <c r="D15" s="248"/>
      <c r="E15" s="201"/>
      <c r="F15" s="250"/>
      <c r="G15" s="250"/>
      <c r="H15" s="250"/>
      <c r="I15" s="250"/>
      <c r="J15" s="250"/>
      <c r="K15" s="250"/>
      <c r="L15" s="251"/>
      <c r="M15" s="396"/>
      <c r="N15" s="210"/>
      <c r="O15" s="210"/>
      <c r="P15" s="210"/>
      <c r="Q15" s="356" t="s">
        <v>19</v>
      </c>
      <c r="R15" s="210"/>
      <c r="S15" s="353"/>
      <c r="T15" s="353"/>
      <c r="U15" s="353"/>
      <c r="V15" s="353"/>
    </row>
    <row r="16" spans="1:256" s="126" customFormat="1" ht="21" customHeight="1">
      <c r="A16" s="125"/>
      <c r="B16" s="36"/>
      <c r="C16" s="230"/>
      <c r="D16" s="252"/>
      <c r="E16" s="252"/>
      <c r="F16" s="252"/>
      <c r="G16" s="252"/>
      <c r="H16" s="252"/>
      <c r="I16" s="252"/>
      <c r="J16" s="252"/>
      <c r="K16" s="252"/>
      <c r="L16" s="252"/>
      <c r="M16" s="210"/>
      <c r="N16" s="210"/>
      <c r="O16" s="210"/>
      <c r="P16" s="210"/>
      <c r="Q16" s="356"/>
      <c r="R16" s="210"/>
      <c r="S16" s="353"/>
      <c r="T16" s="353"/>
      <c r="U16" s="353"/>
      <c r="V16" s="353"/>
    </row>
    <row r="17" spans="1:22" s="126" customFormat="1">
      <c r="A17" s="125"/>
      <c r="B17" s="36"/>
      <c r="C17" s="230"/>
      <c r="D17" s="36"/>
      <c r="E17" s="36"/>
      <c r="F17" s="36"/>
      <c r="G17" s="36"/>
      <c r="H17" s="36"/>
      <c r="I17" s="36"/>
      <c r="J17" s="36"/>
      <c r="K17" s="36"/>
      <c r="L17" s="36"/>
      <c r="M17" s="210"/>
      <c r="N17" s="210"/>
      <c r="O17" s="210"/>
      <c r="P17" s="210"/>
      <c r="Q17" s="356"/>
      <c r="R17" s="210"/>
      <c r="S17" s="353"/>
      <c r="T17" s="353"/>
      <c r="U17" s="353"/>
      <c r="V17" s="353"/>
    </row>
    <row r="18" spans="1:22" s="126" customFormat="1" ht="0.75" customHeight="1">
      <c r="A18" s="125"/>
      <c r="B18" s="36"/>
      <c r="C18" s="230"/>
      <c r="D18" s="36"/>
      <c r="E18" s="36"/>
      <c r="F18" s="36"/>
      <c r="G18" s="36"/>
      <c r="H18" s="36"/>
      <c r="I18" s="36"/>
      <c r="J18" s="36"/>
      <c r="K18" s="36"/>
      <c r="L18" s="36"/>
      <c r="M18" s="210"/>
      <c r="N18" s="210"/>
      <c r="O18" s="210"/>
      <c r="P18" s="210"/>
      <c r="Q18" s="356"/>
      <c r="R18" s="210"/>
      <c r="S18" s="353"/>
      <c r="T18" s="353"/>
      <c r="U18" s="353"/>
      <c r="V18" s="353"/>
    </row>
    <row r="19" spans="1:22" s="254" customFormat="1" ht="10.5">
      <c r="A19" s="253"/>
      <c r="C19" s="255"/>
      <c r="D19" s="256"/>
      <c r="E19" s="256"/>
      <c r="M19" s="210"/>
      <c r="N19" s="210"/>
      <c r="O19" s="210"/>
      <c r="P19" s="210"/>
      <c r="Q19" s="356"/>
      <c r="R19" s="210"/>
      <c r="S19" s="353"/>
      <c r="T19" s="353"/>
      <c r="U19" s="353"/>
      <c r="V19" s="353"/>
    </row>
    <row r="20" spans="1:22" s="254" customFormat="1" ht="10.5">
      <c r="A20" s="253"/>
      <c r="C20" s="255"/>
      <c r="D20" s="256"/>
      <c r="E20" s="256"/>
      <c r="M20" s="210"/>
      <c r="N20" s="210"/>
      <c r="O20" s="210"/>
      <c r="P20" s="210"/>
      <c r="Q20" s="356"/>
      <c r="R20" s="210"/>
      <c r="S20" s="353"/>
      <c r="T20" s="353"/>
      <c r="U20" s="353"/>
      <c r="V20" s="35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0"/>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25"/>
  <cols>
    <col min="1" max="1" width="9.140625" style="1048"/>
  </cols>
  <sheetData>
    <row r="1" spans="1:4">
      <c r="A1" s="1048" t="s">
        <v>999</v>
      </c>
      <c r="B1" t="s">
        <v>513</v>
      </c>
      <c r="C1" t="s">
        <v>514</v>
      </c>
      <c r="D1" t="s">
        <v>998</v>
      </c>
    </row>
    <row r="2" spans="1:4">
      <c r="A2" s="1048">
        <v>1</v>
      </c>
      <c r="B2" t="s">
        <v>774</v>
      </c>
      <c r="C2" t="s">
        <v>776</v>
      </c>
      <c r="D2" t="s">
        <v>777</v>
      </c>
    </row>
    <row r="3" spans="1:4">
      <c r="A3" s="1048">
        <v>2</v>
      </c>
      <c r="B3" t="s">
        <v>774</v>
      </c>
      <c r="C3" t="s">
        <v>778</v>
      </c>
      <c r="D3" t="s">
        <v>779</v>
      </c>
    </row>
    <row r="4" spans="1:4">
      <c r="A4" s="1048">
        <v>3</v>
      </c>
      <c r="B4" t="s">
        <v>774</v>
      </c>
      <c r="C4" t="s">
        <v>780</v>
      </c>
      <c r="D4" t="s">
        <v>781</v>
      </c>
    </row>
    <row r="5" spans="1:4">
      <c r="A5" s="1048">
        <v>4</v>
      </c>
      <c r="B5" t="s">
        <v>774</v>
      </c>
      <c r="C5" t="s">
        <v>782</v>
      </c>
      <c r="D5" t="s">
        <v>783</v>
      </c>
    </row>
    <row r="6" spans="1:4">
      <c r="A6" s="1048">
        <v>5</v>
      </c>
      <c r="B6" t="s">
        <v>774</v>
      </c>
      <c r="C6" t="s">
        <v>784</v>
      </c>
      <c r="D6" t="s">
        <v>785</v>
      </c>
    </row>
    <row r="7" spans="1:4">
      <c r="A7" s="1048">
        <v>6</v>
      </c>
      <c r="B7" t="s">
        <v>774</v>
      </c>
      <c r="C7" t="s">
        <v>786</v>
      </c>
      <c r="D7" t="s">
        <v>787</v>
      </c>
    </row>
    <row r="8" spans="1:4">
      <c r="A8" s="1048">
        <v>7</v>
      </c>
      <c r="B8" t="s">
        <v>774</v>
      </c>
      <c r="C8" t="s">
        <v>788</v>
      </c>
      <c r="D8" t="s">
        <v>789</v>
      </c>
    </row>
    <row r="9" spans="1:4">
      <c r="A9" s="1048">
        <v>8</v>
      </c>
      <c r="B9" t="s">
        <v>774</v>
      </c>
      <c r="C9" t="s">
        <v>790</v>
      </c>
      <c r="D9" t="s">
        <v>791</v>
      </c>
    </row>
    <row r="10" spans="1:4">
      <c r="A10" s="1048">
        <v>9</v>
      </c>
      <c r="B10" t="s">
        <v>774</v>
      </c>
      <c r="C10" t="s">
        <v>774</v>
      </c>
      <c r="D10" t="s">
        <v>775</v>
      </c>
    </row>
    <row r="11" spans="1:4">
      <c r="A11" s="1048">
        <v>10</v>
      </c>
      <c r="B11" t="s">
        <v>774</v>
      </c>
      <c r="C11" t="s">
        <v>792</v>
      </c>
      <c r="D11" t="s">
        <v>793</v>
      </c>
    </row>
    <row r="12" spans="1:4">
      <c r="A12" s="1048">
        <v>11</v>
      </c>
      <c r="B12" t="s">
        <v>774</v>
      </c>
      <c r="C12" t="s">
        <v>794</v>
      </c>
      <c r="D12" t="s">
        <v>795</v>
      </c>
    </row>
    <row r="13" spans="1:4">
      <c r="A13" s="1048">
        <v>12</v>
      </c>
      <c r="B13" t="s">
        <v>774</v>
      </c>
      <c r="C13" t="s">
        <v>796</v>
      </c>
      <c r="D13" t="s">
        <v>797</v>
      </c>
    </row>
    <row r="14" spans="1:4">
      <c r="A14" s="1048">
        <v>13</v>
      </c>
      <c r="B14" t="s">
        <v>774</v>
      </c>
      <c r="C14" t="s">
        <v>798</v>
      </c>
      <c r="D14" t="s">
        <v>799</v>
      </c>
    </row>
    <row r="15" spans="1:4">
      <c r="A15" s="1048">
        <v>14</v>
      </c>
      <c r="B15" t="s">
        <v>774</v>
      </c>
      <c r="C15" t="s">
        <v>800</v>
      </c>
      <c r="D15" t="s">
        <v>801</v>
      </c>
    </row>
    <row r="16" spans="1:4">
      <c r="A16" s="1048">
        <v>15</v>
      </c>
      <c r="B16" t="s">
        <v>774</v>
      </c>
      <c r="C16" t="s">
        <v>802</v>
      </c>
      <c r="D16" t="s">
        <v>803</v>
      </c>
    </row>
    <row r="17" spans="1:4">
      <c r="A17" s="1048">
        <v>16</v>
      </c>
      <c r="B17" t="s">
        <v>774</v>
      </c>
      <c r="C17" t="s">
        <v>804</v>
      </c>
      <c r="D17" t="s">
        <v>805</v>
      </c>
    </row>
    <row r="18" spans="1:4">
      <c r="A18" s="1048">
        <v>17</v>
      </c>
      <c r="B18" t="s">
        <v>774</v>
      </c>
      <c r="C18" t="s">
        <v>806</v>
      </c>
      <c r="D18" t="s">
        <v>807</v>
      </c>
    </row>
    <row r="19" spans="1:4">
      <c r="A19" s="1048">
        <v>18</v>
      </c>
      <c r="B19" t="s">
        <v>774</v>
      </c>
      <c r="C19" t="s">
        <v>808</v>
      </c>
      <c r="D19" t="s">
        <v>809</v>
      </c>
    </row>
    <row r="20" spans="1:4">
      <c r="A20" s="1048">
        <v>19</v>
      </c>
      <c r="B20" t="s">
        <v>774</v>
      </c>
      <c r="C20" t="s">
        <v>810</v>
      </c>
      <c r="D20" t="s">
        <v>811</v>
      </c>
    </row>
    <row r="21" spans="1:4">
      <c r="A21" s="1048">
        <v>20</v>
      </c>
      <c r="B21" t="s">
        <v>774</v>
      </c>
      <c r="C21" t="s">
        <v>812</v>
      </c>
      <c r="D21" t="s">
        <v>813</v>
      </c>
    </row>
    <row r="22" spans="1:4">
      <c r="A22" s="1048">
        <v>21</v>
      </c>
      <c r="B22" t="s">
        <v>774</v>
      </c>
      <c r="C22" t="s">
        <v>814</v>
      </c>
      <c r="D22" t="s">
        <v>815</v>
      </c>
    </row>
    <row r="23" spans="1:4">
      <c r="A23" s="1048">
        <v>22</v>
      </c>
      <c r="B23" t="s">
        <v>774</v>
      </c>
      <c r="C23" t="s">
        <v>816</v>
      </c>
      <c r="D23" t="s">
        <v>817</v>
      </c>
    </row>
    <row r="24" spans="1:4">
      <c r="A24" s="1048">
        <v>23</v>
      </c>
      <c r="B24" t="s">
        <v>774</v>
      </c>
      <c r="C24" t="s">
        <v>818</v>
      </c>
      <c r="D24" t="s">
        <v>819</v>
      </c>
    </row>
    <row r="25" spans="1:4">
      <c r="A25" s="1048">
        <v>24</v>
      </c>
      <c r="B25" t="s">
        <v>774</v>
      </c>
      <c r="C25" t="s">
        <v>820</v>
      </c>
      <c r="D25" t="s">
        <v>821</v>
      </c>
    </row>
    <row r="26" spans="1:4">
      <c r="A26" s="1048">
        <v>25</v>
      </c>
      <c r="B26" t="s">
        <v>774</v>
      </c>
      <c r="C26" t="s">
        <v>822</v>
      </c>
      <c r="D26" t="s">
        <v>823</v>
      </c>
    </row>
    <row r="27" spans="1:4">
      <c r="A27" s="1048">
        <v>26</v>
      </c>
      <c r="B27" t="s">
        <v>774</v>
      </c>
      <c r="C27" t="s">
        <v>824</v>
      </c>
      <c r="D27" t="s">
        <v>825</v>
      </c>
    </row>
    <row r="28" spans="1:4">
      <c r="A28" s="1048">
        <v>27</v>
      </c>
      <c r="B28" t="s">
        <v>774</v>
      </c>
      <c r="C28" t="s">
        <v>826</v>
      </c>
      <c r="D28" t="s">
        <v>827</v>
      </c>
    </row>
    <row r="29" spans="1:4">
      <c r="A29" s="1048">
        <v>28</v>
      </c>
      <c r="B29" t="s">
        <v>774</v>
      </c>
      <c r="C29" t="s">
        <v>828</v>
      </c>
      <c r="D29" t="s">
        <v>829</v>
      </c>
    </row>
    <row r="30" spans="1:4">
      <c r="A30" s="1048">
        <v>29</v>
      </c>
      <c r="B30" t="s">
        <v>774</v>
      </c>
      <c r="C30" t="s">
        <v>830</v>
      </c>
      <c r="D30" t="s">
        <v>831</v>
      </c>
    </row>
    <row r="31" spans="1:4">
      <c r="A31" s="1048">
        <v>30</v>
      </c>
      <c r="B31" t="s">
        <v>774</v>
      </c>
      <c r="C31" t="s">
        <v>832</v>
      </c>
      <c r="D31" t="s">
        <v>833</v>
      </c>
    </row>
    <row r="32" spans="1:4">
      <c r="A32" s="1048">
        <v>31</v>
      </c>
      <c r="B32" t="s">
        <v>774</v>
      </c>
      <c r="C32" t="s">
        <v>834</v>
      </c>
      <c r="D32" t="s">
        <v>835</v>
      </c>
    </row>
    <row r="33" spans="1:4">
      <c r="A33" s="1048">
        <v>32</v>
      </c>
      <c r="B33" t="s">
        <v>774</v>
      </c>
      <c r="C33" t="s">
        <v>836</v>
      </c>
      <c r="D33" t="s">
        <v>837</v>
      </c>
    </row>
    <row r="34" spans="1:4">
      <c r="A34" s="1048">
        <v>33</v>
      </c>
      <c r="B34" t="s">
        <v>774</v>
      </c>
      <c r="C34" t="s">
        <v>838</v>
      </c>
      <c r="D34" t="s">
        <v>839</v>
      </c>
    </row>
    <row r="35" spans="1:4">
      <c r="A35" s="1048">
        <v>34</v>
      </c>
      <c r="B35" t="s">
        <v>774</v>
      </c>
      <c r="C35" t="s">
        <v>840</v>
      </c>
      <c r="D35" t="s">
        <v>841</v>
      </c>
    </row>
    <row r="36" spans="1:4">
      <c r="A36" s="1048">
        <v>35</v>
      </c>
      <c r="B36" t="s">
        <v>774</v>
      </c>
      <c r="C36" t="s">
        <v>842</v>
      </c>
      <c r="D36" t="s">
        <v>843</v>
      </c>
    </row>
    <row r="37" spans="1:4">
      <c r="A37" s="1048">
        <v>36</v>
      </c>
      <c r="B37" t="s">
        <v>774</v>
      </c>
      <c r="C37" t="s">
        <v>844</v>
      </c>
      <c r="D37" t="s">
        <v>845</v>
      </c>
    </row>
    <row r="38" spans="1:4">
      <c r="A38" s="1048">
        <v>37</v>
      </c>
      <c r="B38" t="s">
        <v>774</v>
      </c>
      <c r="C38" t="s">
        <v>846</v>
      </c>
      <c r="D38" t="s">
        <v>847</v>
      </c>
    </row>
    <row r="39" spans="1:4">
      <c r="A39" s="1048">
        <v>38</v>
      </c>
      <c r="B39" t="s">
        <v>774</v>
      </c>
      <c r="C39" t="s">
        <v>848</v>
      </c>
      <c r="D39" t="s">
        <v>849</v>
      </c>
    </row>
    <row r="40" spans="1:4">
      <c r="A40" s="1048">
        <v>39</v>
      </c>
      <c r="B40" t="s">
        <v>774</v>
      </c>
      <c r="C40" t="s">
        <v>850</v>
      </c>
      <c r="D40" t="s">
        <v>851</v>
      </c>
    </row>
    <row r="41" spans="1:4">
      <c r="A41" s="1048">
        <v>40</v>
      </c>
      <c r="B41" t="s">
        <v>774</v>
      </c>
      <c r="C41" t="s">
        <v>852</v>
      </c>
      <c r="D41" t="s">
        <v>853</v>
      </c>
    </row>
    <row r="42" spans="1:4">
      <c r="A42" s="1048">
        <v>41</v>
      </c>
      <c r="B42" t="s">
        <v>774</v>
      </c>
      <c r="C42" t="s">
        <v>854</v>
      </c>
      <c r="D42" t="s">
        <v>855</v>
      </c>
    </row>
    <row r="43" spans="1:4">
      <c r="A43" s="1048">
        <v>42</v>
      </c>
      <c r="B43" t="s">
        <v>774</v>
      </c>
      <c r="C43" t="s">
        <v>856</v>
      </c>
      <c r="D43" t="s">
        <v>857</v>
      </c>
    </row>
    <row r="44" spans="1:4">
      <c r="A44" s="1048">
        <v>43</v>
      </c>
      <c r="B44" t="s">
        <v>774</v>
      </c>
      <c r="C44" t="s">
        <v>858</v>
      </c>
      <c r="D44" t="s">
        <v>859</v>
      </c>
    </row>
    <row r="45" spans="1:4">
      <c r="A45" s="1048">
        <v>44</v>
      </c>
      <c r="B45" t="s">
        <v>774</v>
      </c>
      <c r="C45" t="s">
        <v>860</v>
      </c>
      <c r="D45" t="s">
        <v>861</v>
      </c>
    </row>
    <row r="46" spans="1:4">
      <c r="A46" s="1048">
        <v>45</v>
      </c>
      <c r="B46" t="s">
        <v>774</v>
      </c>
      <c r="C46" t="s">
        <v>862</v>
      </c>
      <c r="D46" t="s">
        <v>863</v>
      </c>
    </row>
    <row r="47" spans="1:4">
      <c r="A47" s="1048">
        <v>46</v>
      </c>
      <c r="B47" t="s">
        <v>774</v>
      </c>
      <c r="C47" t="s">
        <v>864</v>
      </c>
      <c r="D47" t="s">
        <v>865</v>
      </c>
    </row>
    <row r="48" spans="1:4">
      <c r="A48" s="1048">
        <v>47</v>
      </c>
      <c r="B48" t="s">
        <v>774</v>
      </c>
      <c r="C48" t="s">
        <v>866</v>
      </c>
      <c r="D48" t="s">
        <v>867</v>
      </c>
    </row>
    <row r="49" spans="1:4">
      <c r="A49" s="1048">
        <v>48</v>
      </c>
      <c r="B49" t="s">
        <v>774</v>
      </c>
      <c r="C49" t="s">
        <v>868</v>
      </c>
      <c r="D49" t="s">
        <v>869</v>
      </c>
    </row>
    <row r="50" spans="1:4">
      <c r="A50" s="1048">
        <v>49</v>
      </c>
      <c r="B50" t="s">
        <v>774</v>
      </c>
      <c r="C50" t="s">
        <v>870</v>
      </c>
      <c r="D50" t="s">
        <v>871</v>
      </c>
    </row>
    <row r="51" spans="1:4">
      <c r="A51" s="1048">
        <v>50</v>
      </c>
      <c r="B51" t="s">
        <v>774</v>
      </c>
      <c r="C51" t="s">
        <v>872</v>
      </c>
      <c r="D51" t="s">
        <v>873</v>
      </c>
    </row>
    <row r="52" spans="1:4">
      <c r="A52" s="1048">
        <v>51</v>
      </c>
      <c r="B52" t="s">
        <v>774</v>
      </c>
      <c r="C52" t="s">
        <v>874</v>
      </c>
      <c r="D52" t="s">
        <v>875</v>
      </c>
    </row>
    <row r="53" spans="1:4">
      <c r="A53" s="1048">
        <v>52</v>
      </c>
      <c r="B53" t="s">
        <v>774</v>
      </c>
      <c r="C53" t="s">
        <v>876</v>
      </c>
      <c r="D53" t="s">
        <v>877</v>
      </c>
    </row>
    <row r="54" spans="1:4">
      <c r="A54" s="1048">
        <v>53</v>
      </c>
      <c r="B54" t="s">
        <v>774</v>
      </c>
      <c r="C54" t="s">
        <v>878</v>
      </c>
      <c r="D54" t="s">
        <v>879</v>
      </c>
    </row>
    <row r="55" spans="1:4">
      <c r="A55" s="1048">
        <v>54</v>
      </c>
      <c r="B55" t="s">
        <v>774</v>
      </c>
      <c r="C55" t="s">
        <v>880</v>
      </c>
      <c r="D55" t="s">
        <v>881</v>
      </c>
    </row>
    <row r="56" spans="1:4">
      <c r="A56" s="1048">
        <v>55</v>
      </c>
      <c r="B56" t="s">
        <v>774</v>
      </c>
      <c r="C56" t="s">
        <v>882</v>
      </c>
      <c r="D56" t="s">
        <v>883</v>
      </c>
    </row>
    <row r="57" spans="1:4">
      <c r="A57" s="1048">
        <v>56</v>
      </c>
      <c r="B57" t="s">
        <v>774</v>
      </c>
      <c r="C57" t="s">
        <v>884</v>
      </c>
      <c r="D57" t="s">
        <v>885</v>
      </c>
    </row>
    <row r="58" spans="1:4">
      <c r="A58" s="1048">
        <v>57</v>
      </c>
      <c r="B58" t="s">
        <v>774</v>
      </c>
      <c r="C58" t="s">
        <v>886</v>
      </c>
      <c r="D58" t="s">
        <v>887</v>
      </c>
    </row>
    <row r="59" spans="1:4">
      <c r="A59" s="1048">
        <v>58</v>
      </c>
      <c r="B59" t="s">
        <v>774</v>
      </c>
      <c r="C59" t="s">
        <v>888</v>
      </c>
      <c r="D59" t="s">
        <v>889</v>
      </c>
    </row>
    <row r="60" spans="1:4">
      <c r="A60" s="1048">
        <v>59</v>
      </c>
      <c r="B60" t="s">
        <v>774</v>
      </c>
      <c r="C60" t="s">
        <v>890</v>
      </c>
      <c r="D60" t="s">
        <v>891</v>
      </c>
    </row>
    <row r="61" spans="1:4">
      <c r="A61" s="1048">
        <v>60</v>
      </c>
      <c r="B61" t="s">
        <v>774</v>
      </c>
      <c r="C61" t="s">
        <v>892</v>
      </c>
      <c r="D61" t="s">
        <v>893</v>
      </c>
    </row>
    <row r="62" spans="1:4">
      <c r="A62" s="1048">
        <v>61</v>
      </c>
      <c r="B62" t="s">
        <v>774</v>
      </c>
      <c r="C62" t="s">
        <v>894</v>
      </c>
      <c r="D62" t="s">
        <v>895</v>
      </c>
    </row>
    <row r="63" spans="1:4">
      <c r="A63" s="1048">
        <v>62</v>
      </c>
      <c r="B63" t="s">
        <v>774</v>
      </c>
      <c r="C63" t="s">
        <v>896</v>
      </c>
      <c r="D63" t="s">
        <v>897</v>
      </c>
    </row>
    <row r="64" spans="1:4">
      <c r="A64" s="1048">
        <v>63</v>
      </c>
      <c r="B64" t="s">
        <v>774</v>
      </c>
      <c r="C64" t="s">
        <v>898</v>
      </c>
      <c r="D64" t="s">
        <v>899</v>
      </c>
    </row>
    <row r="65" spans="1:4">
      <c r="A65" s="1048">
        <v>64</v>
      </c>
      <c r="B65" t="s">
        <v>774</v>
      </c>
      <c r="C65" t="s">
        <v>900</v>
      </c>
      <c r="D65" t="s">
        <v>901</v>
      </c>
    </row>
    <row r="66" spans="1:4">
      <c r="A66" s="1048">
        <v>65</v>
      </c>
      <c r="B66" t="s">
        <v>774</v>
      </c>
      <c r="C66" t="s">
        <v>902</v>
      </c>
      <c r="D66" t="s">
        <v>903</v>
      </c>
    </row>
    <row r="67" spans="1:4">
      <c r="A67" s="1048">
        <v>66</v>
      </c>
      <c r="B67" t="s">
        <v>774</v>
      </c>
      <c r="C67" t="s">
        <v>904</v>
      </c>
      <c r="D67" t="s">
        <v>905</v>
      </c>
    </row>
    <row r="68" spans="1:4">
      <c r="A68" s="1048">
        <v>67</v>
      </c>
      <c r="B68" t="s">
        <v>774</v>
      </c>
      <c r="C68" t="s">
        <v>906</v>
      </c>
      <c r="D68" t="s">
        <v>907</v>
      </c>
    </row>
    <row r="69" spans="1:4">
      <c r="A69" s="1048">
        <v>68</v>
      </c>
      <c r="B69" t="s">
        <v>774</v>
      </c>
      <c r="C69" t="s">
        <v>908</v>
      </c>
      <c r="D69" t="s">
        <v>909</v>
      </c>
    </row>
    <row r="70" spans="1:4">
      <c r="A70" s="1048">
        <v>69</v>
      </c>
      <c r="B70" t="s">
        <v>774</v>
      </c>
      <c r="C70" t="s">
        <v>910</v>
      </c>
      <c r="D70" t="s">
        <v>911</v>
      </c>
    </row>
    <row r="71" spans="1:4">
      <c r="A71" s="1048">
        <v>70</v>
      </c>
      <c r="B71" t="s">
        <v>774</v>
      </c>
      <c r="C71" t="s">
        <v>912</v>
      </c>
      <c r="D71" t="s">
        <v>913</v>
      </c>
    </row>
    <row r="72" spans="1:4">
      <c r="A72" s="1048">
        <v>71</v>
      </c>
      <c r="B72" t="s">
        <v>774</v>
      </c>
      <c r="C72" t="s">
        <v>914</v>
      </c>
      <c r="D72" t="s">
        <v>915</v>
      </c>
    </row>
    <row r="73" spans="1:4">
      <c r="A73" s="1048">
        <v>72</v>
      </c>
      <c r="B73" t="s">
        <v>774</v>
      </c>
      <c r="C73" t="s">
        <v>916</v>
      </c>
      <c r="D73" t="s">
        <v>917</v>
      </c>
    </row>
    <row r="74" spans="1:4">
      <c r="A74" s="1048">
        <v>73</v>
      </c>
      <c r="B74" t="s">
        <v>774</v>
      </c>
      <c r="C74" t="s">
        <v>918</v>
      </c>
      <c r="D74" t="s">
        <v>919</v>
      </c>
    </row>
    <row r="75" spans="1:4">
      <c r="A75" s="1048">
        <v>74</v>
      </c>
      <c r="B75" t="s">
        <v>774</v>
      </c>
      <c r="C75" t="s">
        <v>920</v>
      </c>
      <c r="D75" t="s">
        <v>921</v>
      </c>
    </row>
    <row r="76" spans="1:4">
      <c r="A76" s="1048">
        <v>75</v>
      </c>
      <c r="B76" t="s">
        <v>774</v>
      </c>
      <c r="C76" t="s">
        <v>922</v>
      </c>
      <c r="D76" t="s">
        <v>923</v>
      </c>
    </row>
    <row r="77" spans="1:4">
      <c r="A77" s="1048">
        <v>76</v>
      </c>
      <c r="B77" t="s">
        <v>774</v>
      </c>
      <c r="C77" t="s">
        <v>924</v>
      </c>
      <c r="D77" t="s">
        <v>925</v>
      </c>
    </row>
    <row r="78" spans="1:4">
      <c r="A78" s="1048">
        <v>77</v>
      </c>
      <c r="B78" t="s">
        <v>774</v>
      </c>
      <c r="C78" t="s">
        <v>926</v>
      </c>
      <c r="D78" t="s">
        <v>927</v>
      </c>
    </row>
    <row r="79" spans="1:4">
      <c r="A79" s="1048">
        <v>78</v>
      </c>
      <c r="B79" t="s">
        <v>774</v>
      </c>
      <c r="C79" t="s">
        <v>928</v>
      </c>
      <c r="D79" t="s">
        <v>929</v>
      </c>
    </row>
    <row r="80" spans="1:4">
      <c r="A80" s="1048">
        <v>79</v>
      </c>
      <c r="B80" t="s">
        <v>774</v>
      </c>
      <c r="C80" t="s">
        <v>930</v>
      </c>
      <c r="D80" t="s">
        <v>931</v>
      </c>
    </row>
    <row r="81" spans="1:4">
      <c r="A81" s="1048">
        <v>80</v>
      </c>
      <c r="B81" t="s">
        <v>774</v>
      </c>
      <c r="C81" t="s">
        <v>932</v>
      </c>
      <c r="D81" t="s">
        <v>933</v>
      </c>
    </row>
    <row r="82" spans="1:4">
      <c r="A82" s="1048">
        <v>81</v>
      </c>
      <c r="B82" t="s">
        <v>774</v>
      </c>
      <c r="C82" t="s">
        <v>934</v>
      </c>
      <c r="D82" t="s">
        <v>935</v>
      </c>
    </row>
    <row r="83" spans="1:4">
      <c r="A83" s="1048">
        <v>82</v>
      </c>
      <c r="B83" t="s">
        <v>774</v>
      </c>
      <c r="C83" t="s">
        <v>936</v>
      </c>
      <c r="D83" t="s">
        <v>937</v>
      </c>
    </row>
    <row r="84" spans="1:4">
      <c r="A84" s="1048">
        <v>83</v>
      </c>
      <c r="B84" t="s">
        <v>774</v>
      </c>
      <c r="C84" t="s">
        <v>938</v>
      </c>
      <c r="D84" t="s">
        <v>939</v>
      </c>
    </row>
    <row r="85" spans="1:4">
      <c r="A85" s="1048">
        <v>84</v>
      </c>
      <c r="B85" t="s">
        <v>774</v>
      </c>
      <c r="C85" t="s">
        <v>940</v>
      </c>
      <c r="D85" t="s">
        <v>941</v>
      </c>
    </row>
    <row r="86" spans="1:4">
      <c r="A86" s="1048">
        <v>85</v>
      </c>
      <c r="B86" t="s">
        <v>774</v>
      </c>
      <c r="C86" t="s">
        <v>942</v>
      </c>
      <c r="D86" t="s">
        <v>943</v>
      </c>
    </row>
    <row r="87" spans="1:4">
      <c r="A87" s="1048">
        <v>86</v>
      </c>
      <c r="B87" t="s">
        <v>774</v>
      </c>
      <c r="C87" t="s">
        <v>944</v>
      </c>
      <c r="D87" t="s">
        <v>945</v>
      </c>
    </row>
    <row r="88" spans="1:4">
      <c r="A88" s="1048">
        <v>87</v>
      </c>
      <c r="B88" t="s">
        <v>774</v>
      </c>
      <c r="C88" t="s">
        <v>946</v>
      </c>
      <c r="D88" t="s">
        <v>947</v>
      </c>
    </row>
    <row r="89" spans="1:4">
      <c r="A89" s="1048">
        <v>88</v>
      </c>
      <c r="B89" t="s">
        <v>774</v>
      </c>
      <c r="C89" t="s">
        <v>948</v>
      </c>
      <c r="D89" t="s">
        <v>949</v>
      </c>
    </row>
    <row r="90" spans="1:4">
      <c r="A90" s="1048">
        <v>89</v>
      </c>
      <c r="B90" t="s">
        <v>774</v>
      </c>
      <c r="C90" t="s">
        <v>950</v>
      </c>
      <c r="D90" t="s">
        <v>951</v>
      </c>
    </row>
    <row r="91" spans="1:4">
      <c r="A91" s="1048">
        <v>90</v>
      </c>
      <c r="B91" t="s">
        <v>774</v>
      </c>
      <c r="C91" t="s">
        <v>952</v>
      </c>
      <c r="D91" t="s">
        <v>953</v>
      </c>
    </row>
    <row r="92" spans="1:4">
      <c r="A92" s="1048">
        <v>91</v>
      </c>
      <c r="B92" t="s">
        <v>774</v>
      </c>
      <c r="C92" t="s">
        <v>954</v>
      </c>
      <c r="D92" t="s">
        <v>955</v>
      </c>
    </row>
    <row r="93" spans="1:4">
      <c r="A93" s="1048">
        <v>92</v>
      </c>
      <c r="B93" t="s">
        <v>774</v>
      </c>
      <c r="C93" t="s">
        <v>956</v>
      </c>
      <c r="D93" t="s">
        <v>957</v>
      </c>
    </row>
    <row r="94" spans="1:4">
      <c r="A94" s="1048">
        <v>93</v>
      </c>
      <c r="B94" t="s">
        <v>774</v>
      </c>
      <c r="C94" t="s">
        <v>958</v>
      </c>
      <c r="D94" t="s">
        <v>959</v>
      </c>
    </row>
    <row r="95" spans="1:4">
      <c r="A95" s="1048">
        <v>94</v>
      </c>
      <c r="B95" t="s">
        <v>774</v>
      </c>
      <c r="C95" t="s">
        <v>960</v>
      </c>
      <c r="D95" t="s">
        <v>961</v>
      </c>
    </row>
    <row r="96" spans="1:4">
      <c r="A96" s="1048">
        <v>95</v>
      </c>
      <c r="B96" t="s">
        <v>774</v>
      </c>
      <c r="C96" t="s">
        <v>962</v>
      </c>
      <c r="D96" t="s">
        <v>963</v>
      </c>
    </row>
    <row r="97" spans="1:4">
      <c r="A97" s="1048">
        <v>96</v>
      </c>
      <c r="B97" t="s">
        <v>774</v>
      </c>
      <c r="C97" t="s">
        <v>964</v>
      </c>
      <c r="D97" t="s">
        <v>965</v>
      </c>
    </row>
    <row r="98" spans="1:4">
      <c r="A98" s="1048">
        <v>97</v>
      </c>
      <c r="B98" t="s">
        <v>774</v>
      </c>
      <c r="C98" t="s">
        <v>966</v>
      </c>
      <c r="D98" t="s">
        <v>967</v>
      </c>
    </row>
    <row r="99" spans="1:4">
      <c r="A99" s="1048">
        <v>98</v>
      </c>
      <c r="B99" t="s">
        <v>774</v>
      </c>
      <c r="C99" t="s">
        <v>968</v>
      </c>
      <c r="D99" t="s">
        <v>969</v>
      </c>
    </row>
    <row r="100" spans="1:4">
      <c r="A100" s="1048">
        <v>99</v>
      </c>
      <c r="B100" t="s">
        <v>774</v>
      </c>
      <c r="C100" t="s">
        <v>970</v>
      </c>
      <c r="D100" t="s">
        <v>971</v>
      </c>
    </row>
    <row r="101" spans="1:4">
      <c r="A101" s="1048">
        <v>100</v>
      </c>
      <c r="B101" t="s">
        <v>774</v>
      </c>
      <c r="C101" t="s">
        <v>972</v>
      </c>
      <c r="D101" t="s">
        <v>973</v>
      </c>
    </row>
    <row r="102" spans="1:4">
      <c r="A102" s="1048">
        <v>101</v>
      </c>
      <c r="B102" t="s">
        <v>774</v>
      </c>
      <c r="C102" t="s">
        <v>974</v>
      </c>
      <c r="D102" t="s">
        <v>975</v>
      </c>
    </row>
    <row r="103" spans="1:4">
      <c r="A103" s="1048">
        <v>102</v>
      </c>
      <c r="B103" t="s">
        <v>774</v>
      </c>
      <c r="C103" t="s">
        <v>976</v>
      </c>
      <c r="D103" t="s">
        <v>977</v>
      </c>
    </row>
    <row r="104" spans="1:4">
      <c r="A104" s="1048">
        <v>103</v>
      </c>
      <c r="B104" t="s">
        <v>774</v>
      </c>
      <c r="C104" t="s">
        <v>978</v>
      </c>
      <c r="D104" t="s">
        <v>979</v>
      </c>
    </row>
    <row r="105" spans="1:4">
      <c r="A105" s="1048">
        <v>104</v>
      </c>
      <c r="B105" t="s">
        <v>774</v>
      </c>
      <c r="C105" t="s">
        <v>980</v>
      </c>
      <c r="D105" t="s">
        <v>981</v>
      </c>
    </row>
    <row r="106" spans="1:4">
      <c r="A106" s="1048">
        <v>105</v>
      </c>
      <c r="B106" t="s">
        <v>774</v>
      </c>
      <c r="C106" t="s">
        <v>982</v>
      </c>
      <c r="D106" t="s">
        <v>983</v>
      </c>
    </row>
    <row r="107" spans="1:4">
      <c r="A107" s="1048">
        <v>106</v>
      </c>
      <c r="B107" t="s">
        <v>774</v>
      </c>
      <c r="C107" t="s">
        <v>984</v>
      </c>
      <c r="D107" t="s">
        <v>985</v>
      </c>
    </row>
    <row r="108" spans="1:4">
      <c r="A108" s="1048">
        <v>107</v>
      </c>
      <c r="B108" t="s">
        <v>774</v>
      </c>
      <c r="C108" t="s">
        <v>986</v>
      </c>
      <c r="D108" t="s">
        <v>987</v>
      </c>
    </row>
    <row r="109" spans="1:4">
      <c r="A109" s="1048">
        <v>108</v>
      </c>
      <c r="B109" t="s">
        <v>774</v>
      </c>
      <c r="C109" t="s">
        <v>988</v>
      </c>
      <c r="D109" t="s">
        <v>989</v>
      </c>
    </row>
    <row r="110" spans="1:4">
      <c r="A110" s="1048">
        <v>109</v>
      </c>
      <c r="B110" t="s">
        <v>774</v>
      </c>
      <c r="C110" t="s">
        <v>990</v>
      </c>
      <c r="D110" t="s">
        <v>991</v>
      </c>
    </row>
    <row r="111" spans="1:4">
      <c r="A111" s="1048">
        <v>110</v>
      </c>
      <c r="B111" t="s">
        <v>774</v>
      </c>
      <c r="C111" t="s">
        <v>992</v>
      </c>
      <c r="D111" t="s">
        <v>993</v>
      </c>
    </row>
    <row r="112" spans="1:4">
      <c r="A112" s="1048">
        <v>111</v>
      </c>
      <c r="B112" t="s">
        <v>774</v>
      </c>
      <c r="C112" t="s">
        <v>994</v>
      </c>
      <c r="D112" t="s">
        <v>995</v>
      </c>
    </row>
    <row r="113" spans="1:4">
      <c r="A113" s="1048">
        <v>112</v>
      </c>
      <c r="B113" t="s">
        <v>774</v>
      </c>
      <c r="C113" t="s">
        <v>996</v>
      </c>
      <c r="D113" t="s">
        <v>997</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0"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2" t="s">
        <v>371</v>
      </c>
    </row>
    <row r="26" spans="1:2">
      <c r="B26" s="51" t="s">
        <v>332</v>
      </c>
    </row>
    <row r="27" spans="1:2" ht="22.5">
      <c r="B27" s="221" t="s">
        <v>475</v>
      </c>
    </row>
    <row r="28" spans="1:2" ht="56.25">
      <c r="B28" s="221" t="s">
        <v>474</v>
      </c>
    </row>
    <row r="29" spans="1:2">
      <c r="B29" s="309" t="s">
        <v>389</v>
      </c>
    </row>
    <row r="30" spans="1:2" ht="22.5">
      <c r="B30" s="221" t="s">
        <v>602</v>
      </c>
    </row>
    <row r="32" spans="1:2">
      <c r="A32" s="279"/>
      <c r="B32" s="280" t="s">
        <v>433</v>
      </c>
    </row>
    <row r="33" spans="1:2" ht="14.25">
      <c r="A33" s="281">
        <v>1</v>
      </c>
      <c r="B33" s="282" t="s">
        <v>434</v>
      </c>
    </row>
    <row r="34" spans="1:2" ht="14.25">
      <c r="A34" s="281">
        <v>2</v>
      </c>
      <c r="B34" s="282" t="s">
        <v>435</v>
      </c>
    </row>
    <row r="35" spans="1:2">
      <c r="B35" s="280" t="s">
        <v>436</v>
      </c>
    </row>
    <row r="36" spans="1:2">
      <c r="B36" s="282"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66"/>
  <sheetViews>
    <sheetView showGridLines="0" topLeftCell="D4" zoomScale="60" zoomScaleNormal="60" workbookViewId="0">
      <pane xSplit="2" ySplit="17" topLeftCell="H21" activePane="bottomRight" state="frozen"/>
      <selection activeCell="D4" sqref="D4"/>
      <selection pane="topRight" activeCell="F4" sqref="F4"/>
      <selection pane="bottomLeft" activeCell="D21" sqref="D21"/>
      <selection pane="bottomRight" activeCell="Z32" sqref="Z32"/>
    </sheetView>
  </sheetViews>
  <sheetFormatPr defaultRowHeight="11.25"/>
  <cols>
    <col min="1" max="2" width="3.7109375" style="208"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54.7109375" style="102" customWidth="1"/>
    <col min="11" max="11" width="4.28515625" style="102" bestFit="1" customWidth="1"/>
    <col min="12" max="12" width="3.7109375" style="102" customWidth="1"/>
    <col min="13" max="13" width="5.7109375" style="102" customWidth="1"/>
    <col min="14" max="14" width="28.140625" style="102" customWidth="1"/>
    <col min="15" max="15" width="4.28515625" style="102" bestFit="1" customWidth="1"/>
    <col min="16" max="16" width="3.7109375" style="102" customWidth="1"/>
    <col min="17" max="17" width="5.7109375" style="102" customWidth="1"/>
    <col min="18" max="18" width="34.42578125" style="102" customWidth="1"/>
    <col min="19" max="19" width="4.28515625" style="527" bestFit="1" customWidth="1"/>
    <col min="20" max="20" width="3.7109375" style="527" customWidth="1"/>
    <col min="21" max="21" width="5.7109375" style="527" customWidth="1"/>
    <col min="22" max="22" width="34.42578125" style="527" customWidth="1"/>
    <col min="23" max="23" width="67.85546875" style="102" customWidth="1"/>
    <col min="24" max="24" width="3.7109375" style="102" customWidth="1"/>
    <col min="25" max="16384" width="9.140625" style="102"/>
  </cols>
  <sheetData>
    <row r="1" spans="1:24" ht="11.25" hidden="1" customHeight="1">
      <c r="A1" s="214"/>
    </row>
    <row r="2" spans="1:24" ht="11.25" hidden="1" customHeight="1"/>
    <row r="3" spans="1:24" ht="11.25" hidden="1" customHeight="1"/>
    <row r="4" spans="1:24" ht="3" customHeight="1"/>
    <row r="5" spans="1:24" s="120" customFormat="1" ht="29.1" customHeight="1">
      <c r="A5" s="209"/>
      <c r="B5" s="209"/>
      <c r="D5" s="1164" t="s">
        <v>710</v>
      </c>
      <c r="E5" s="1165"/>
      <c r="F5" s="1165"/>
      <c r="G5" s="1165"/>
      <c r="H5" s="1165"/>
      <c r="I5" s="1165"/>
      <c r="J5" s="1166"/>
      <c r="K5" s="430"/>
      <c r="L5" s="175"/>
      <c r="M5" s="175"/>
      <c r="N5" s="175"/>
      <c r="O5" s="175"/>
      <c r="P5" s="175"/>
      <c r="Q5" s="175"/>
      <c r="R5" s="175"/>
      <c r="S5" s="561"/>
      <c r="T5" s="561"/>
      <c r="U5" s="561"/>
      <c r="V5" s="561"/>
      <c r="W5" s="175"/>
    </row>
    <row r="6" spans="1:24" s="463" customFormat="1" ht="3" customHeight="1">
      <c r="A6" s="310"/>
      <c r="B6" s="310"/>
      <c r="D6" s="1181"/>
      <c r="E6" s="1182"/>
      <c r="F6" s="1182"/>
      <c r="G6" s="1182"/>
      <c r="H6" s="1182"/>
      <c r="I6" s="1182"/>
      <c r="J6" s="1183"/>
      <c r="S6" s="639"/>
      <c r="T6" s="639"/>
      <c r="U6" s="639"/>
      <c r="V6" s="639"/>
    </row>
    <row r="7" spans="1:24" s="463" customFormat="1" ht="5.25" hidden="1" customHeight="1">
      <c r="A7" s="310"/>
      <c r="B7" s="310"/>
      <c r="E7" s="1184"/>
      <c r="F7" s="1184"/>
      <c r="G7" s="1180"/>
      <c r="H7" s="1180"/>
      <c r="I7" s="1180"/>
      <c r="J7" s="1180"/>
      <c r="S7" s="639"/>
      <c r="T7" s="639"/>
      <c r="U7" s="639"/>
      <c r="V7" s="639"/>
    </row>
    <row r="8" spans="1:24" s="463" customFormat="1" ht="5.25" hidden="1" customHeight="1">
      <c r="A8" s="310"/>
      <c r="B8" s="310"/>
      <c r="E8" s="1184"/>
      <c r="F8" s="1184"/>
      <c r="G8" s="1180"/>
      <c r="H8" s="1180"/>
      <c r="I8" s="1180"/>
      <c r="J8" s="1180"/>
      <c r="S8" s="639"/>
      <c r="T8" s="639"/>
      <c r="U8" s="639"/>
      <c r="V8" s="639"/>
    </row>
    <row r="9" spans="1:24" s="463" customFormat="1" ht="5.25" hidden="1" customHeight="1">
      <c r="A9" s="310"/>
      <c r="B9" s="310"/>
      <c r="E9" s="1184"/>
      <c r="F9" s="1184"/>
      <c r="G9" s="1180"/>
      <c r="H9" s="1180"/>
      <c r="I9" s="1180"/>
      <c r="J9" s="1180"/>
      <c r="S9" s="639"/>
      <c r="T9" s="639"/>
      <c r="U9" s="639"/>
      <c r="V9" s="639"/>
    </row>
    <row r="10" spans="1:24" s="639" customFormat="1" ht="5.25" hidden="1">
      <c r="A10" s="310"/>
      <c r="B10" s="310"/>
      <c r="E10" s="1185"/>
      <c r="F10" s="1185"/>
      <c r="G10" s="834"/>
      <c r="H10" s="459"/>
      <c r="I10" s="787"/>
      <c r="J10" s="787"/>
    </row>
    <row r="11" spans="1:24" s="158" customFormat="1" ht="18.75" customHeight="1">
      <c r="A11" s="310"/>
      <c r="B11" s="310"/>
      <c r="D11" s="151"/>
      <c r="E11" s="1186" t="s">
        <v>717</v>
      </c>
      <c r="F11" s="1186"/>
      <c r="G11" s="1120" t="s">
        <v>84</v>
      </c>
      <c r="H11" s="461"/>
      <c r="I11" s="165"/>
      <c r="J11" s="151"/>
      <c r="K11" s="152"/>
      <c r="L11" s="151"/>
      <c r="M11" s="151"/>
      <c r="N11" s="152"/>
      <c r="O11" s="152"/>
      <c r="P11" s="151"/>
      <c r="Q11" s="151"/>
      <c r="R11" s="152"/>
      <c r="S11" s="547"/>
      <c r="T11" s="546"/>
      <c r="U11" s="546"/>
      <c r="V11" s="547"/>
    </row>
    <row r="12" spans="1:24" s="463" customFormat="1" ht="18.75">
      <c r="A12" s="310"/>
      <c r="B12" s="310"/>
      <c r="E12" s="1186" t="s">
        <v>718</v>
      </c>
      <c r="F12" s="1186"/>
      <c r="G12" s="1120" t="s">
        <v>84</v>
      </c>
      <c r="H12" s="461"/>
      <c r="I12" s="459"/>
      <c r="J12" s="462"/>
      <c r="K12" s="458"/>
      <c r="L12" s="458"/>
      <c r="M12" s="458"/>
      <c r="N12" s="457"/>
      <c r="O12" s="458"/>
      <c r="P12" s="458"/>
      <c r="Q12" s="458"/>
      <c r="R12" s="457"/>
      <c r="S12" s="638"/>
      <c r="T12" s="638"/>
      <c r="U12" s="638"/>
      <c r="V12" s="637"/>
    </row>
    <row r="13" spans="1:24" s="463" customFormat="1" ht="5.25" hidden="1" customHeight="1">
      <c r="A13" s="310"/>
      <c r="B13" s="310"/>
      <c r="E13" s="1179"/>
      <c r="F13" s="1179"/>
      <c r="G13" s="460"/>
      <c r="H13" s="459"/>
      <c r="I13" s="458"/>
      <c r="J13" s="458"/>
      <c r="K13" s="458"/>
      <c r="L13" s="458"/>
      <c r="M13" s="458"/>
      <c r="N13" s="457"/>
      <c r="O13" s="458"/>
      <c r="P13" s="458"/>
      <c r="Q13" s="458"/>
      <c r="R13" s="457"/>
      <c r="S13" s="638"/>
      <c r="T13" s="638"/>
      <c r="U13" s="638"/>
      <c r="V13" s="637"/>
    </row>
    <row r="14" spans="1:24" s="463" customFormat="1" ht="5.25" hidden="1" customHeight="1">
      <c r="A14" s="310"/>
      <c r="B14" s="310"/>
      <c r="S14" s="639"/>
      <c r="T14" s="639"/>
      <c r="U14" s="639"/>
      <c r="V14" s="639"/>
    </row>
    <row r="15" spans="1:24" s="456" customFormat="1" ht="5.25" hidden="1" customHeight="1">
      <c r="A15" s="465"/>
      <c r="B15" s="465"/>
      <c r="S15" s="636"/>
      <c r="T15" s="636"/>
      <c r="U15" s="636"/>
      <c r="V15" s="636"/>
    </row>
    <row r="16" spans="1:24" s="120" customFormat="1" ht="3" customHeight="1">
      <c r="A16" s="209"/>
      <c r="B16" s="209"/>
      <c r="D16" s="311"/>
      <c r="E16" s="311"/>
      <c r="F16" s="311"/>
      <c r="G16" s="311"/>
      <c r="H16" s="311"/>
      <c r="I16" s="311"/>
      <c r="J16" s="311"/>
      <c r="K16" s="311"/>
      <c r="L16" s="311"/>
      <c r="M16" s="311"/>
      <c r="N16" s="311"/>
      <c r="O16" s="311"/>
      <c r="P16" s="311"/>
      <c r="Q16" s="311"/>
      <c r="R16" s="311"/>
      <c r="S16" s="311"/>
      <c r="T16" s="311"/>
      <c r="U16" s="311"/>
      <c r="V16" s="311"/>
      <c r="W16" s="311"/>
      <c r="X16" s="153"/>
    </row>
    <row r="17" spans="1:24" ht="27" customHeight="1">
      <c r="D17" s="1178" t="s">
        <v>91</v>
      </c>
      <c r="E17" s="1178" t="s">
        <v>296</v>
      </c>
      <c r="F17" s="1178" t="s">
        <v>79</v>
      </c>
      <c r="G17" s="1178" t="s">
        <v>438</v>
      </c>
      <c r="H17" s="1178" t="s">
        <v>91</v>
      </c>
      <c r="I17" s="1178"/>
      <c r="J17" s="1178" t="s">
        <v>20</v>
      </c>
      <c r="K17" s="1190" t="s">
        <v>478</v>
      </c>
      <c r="L17" s="1190"/>
      <c r="M17" s="1190"/>
      <c r="N17" s="1190"/>
      <c r="O17" s="1190" t="s">
        <v>708</v>
      </c>
      <c r="P17" s="1190"/>
      <c r="Q17" s="1190"/>
      <c r="R17" s="1190"/>
      <c r="S17" s="1190" t="s">
        <v>709</v>
      </c>
      <c r="T17" s="1190"/>
      <c r="U17" s="1190"/>
      <c r="V17" s="1190"/>
      <c r="W17" s="1178" t="s">
        <v>243</v>
      </c>
    </row>
    <row r="18" spans="1:24" ht="30.75" customHeight="1">
      <c r="D18" s="1178"/>
      <c r="E18" s="1178"/>
      <c r="F18" s="1178"/>
      <c r="G18" s="1178"/>
      <c r="H18" s="1178"/>
      <c r="I18" s="1178"/>
      <c r="J18" s="1178"/>
      <c r="K18" s="115" t="s">
        <v>299</v>
      </c>
      <c r="L18" s="1178" t="s">
        <v>91</v>
      </c>
      <c r="M18" s="1178"/>
      <c r="N18" s="115" t="s">
        <v>229</v>
      </c>
      <c r="O18" s="115" t="s">
        <v>299</v>
      </c>
      <c r="P18" s="1178" t="s">
        <v>91</v>
      </c>
      <c r="Q18" s="1178"/>
      <c r="R18" s="115" t="s">
        <v>229</v>
      </c>
      <c r="S18" s="534" t="s">
        <v>299</v>
      </c>
      <c r="T18" s="1178" t="s">
        <v>91</v>
      </c>
      <c r="U18" s="1178"/>
      <c r="V18" s="534" t="s">
        <v>399</v>
      </c>
      <c r="W18" s="1178"/>
    </row>
    <row r="19" spans="1:24" s="402" customFormat="1" ht="12" customHeight="1">
      <c r="A19" s="401"/>
      <c r="B19" s="401"/>
      <c r="D19" s="42" t="s">
        <v>92</v>
      </c>
      <c r="E19" s="42" t="s">
        <v>48</v>
      </c>
      <c r="F19" s="42" t="s">
        <v>49</v>
      </c>
      <c r="G19" s="42" t="s">
        <v>50</v>
      </c>
      <c r="H19" s="1187" t="s">
        <v>67</v>
      </c>
      <c r="I19" s="1187"/>
      <c r="J19" s="42" t="s">
        <v>68</v>
      </c>
      <c r="K19" s="42" t="s">
        <v>182</v>
      </c>
      <c r="L19" s="1187" t="s">
        <v>183</v>
      </c>
      <c r="M19" s="1187"/>
      <c r="N19" s="42" t="s">
        <v>207</v>
      </c>
      <c r="O19" s="42" t="s">
        <v>208</v>
      </c>
      <c r="P19" s="1187" t="s">
        <v>209</v>
      </c>
      <c r="Q19" s="1187"/>
      <c r="R19" s="42" t="s">
        <v>210</v>
      </c>
      <c r="S19" s="519" t="s">
        <v>209</v>
      </c>
      <c r="T19" s="1187" t="s">
        <v>210</v>
      </c>
      <c r="U19" s="1187"/>
      <c r="V19" s="519" t="s">
        <v>211</v>
      </c>
      <c r="W19" s="42" t="s">
        <v>212</v>
      </c>
    </row>
    <row r="20" spans="1:24" ht="14.25" hidden="1" customHeight="1">
      <c r="C20" s="308"/>
      <c r="D20" s="346">
        <v>0</v>
      </c>
      <c r="E20" s="397"/>
      <c r="F20" s="397"/>
      <c r="G20" s="121"/>
      <c r="H20" s="398"/>
      <c r="I20" s="398"/>
      <c r="J20" s="219"/>
      <c r="K20" s="121"/>
      <c r="L20" s="219"/>
      <c r="M20" s="219"/>
      <c r="N20" s="399"/>
      <c r="O20" s="121"/>
      <c r="P20" s="219"/>
      <c r="Q20" s="219"/>
      <c r="R20" s="400"/>
      <c r="S20" s="536"/>
      <c r="T20" s="586"/>
      <c r="U20" s="586"/>
      <c r="V20" s="623"/>
      <c r="W20" s="121"/>
      <c r="X20" s="174"/>
    </row>
    <row r="21" spans="1:24" s="1088" customFormat="1" ht="168.75">
      <c r="A21" s="742">
        <v>13</v>
      </c>
      <c r="C21" s="308"/>
      <c r="D21" s="1191">
        <v>1</v>
      </c>
      <c r="E21" s="1203" t="s">
        <v>769</v>
      </c>
      <c r="F21" s="1207" t="s">
        <v>1041</v>
      </c>
      <c r="G21" s="1196" t="s">
        <v>84</v>
      </c>
      <c r="H21" s="1191"/>
      <c r="I21" s="1191">
        <v>1</v>
      </c>
      <c r="J21" s="1193" t="s">
        <v>1046</v>
      </c>
      <c r="K21" s="1199" t="s">
        <v>84</v>
      </c>
      <c r="L21" s="1200"/>
      <c r="M21" s="1200" t="s">
        <v>92</v>
      </c>
      <c r="N21" s="1201"/>
      <c r="O21" s="1199" t="s">
        <v>84</v>
      </c>
      <c r="P21" s="1200"/>
      <c r="Q21" s="1200" t="s">
        <v>92</v>
      </c>
      <c r="R21" s="1198"/>
      <c r="S21" s="1199" t="s">
        <v>84</v>
      </c>
      <c r="T21" s="1075"/>
      <c r="U21" s="1075" t="s">
        <v>92</v>
      </c>
      <c r="V21" s="1121"/>
      <c r="W21" s="306" t="s">
        <v>1047</v>
      </c>
    </row>
    <row r="22" spans="1:24" s="1088" customFormat="1" ht="42" customHeight="1">
      <c r="A22" s="742"/>
      <c r="C22" s="741"/>
      <c r="D22" s="1191"/>
      <c r="E22" s="1204"/>
      <c r="F22" s="1208"/>
      <c r="G22" s="1196"/>
      <c r="H22" s="1191"/>
      <c r="I22" s="1191"/>
      <c r="J22" s="1194"/>
      <c r="K22" s="1199"/>
      <c r="L22" s="1200"/>
      <c r="M22" s="1200"/>
      <c r="N22" s="1201"/>
      <c r="O22" s="1199"/>
      <c r="P22" s="1200"/>
      <c r="Q22" s="1200"/>
      <c r="R22" s="1198"/>
      <c r="S22" s="1199"/>
      <c r="T22" s="1077"/>
      <c r="U22" s="738"/>
      <c r="V22" s="739"/>
      <c r="W22" s="740"/>
    </row>
    <row r="23" spans="1:24" s="1088" customFormat="1" ht="42" customHeight="1">
      <c r="A23" s="742"/>
      <c r="C23" s="741"/>
      <c r="D23" s="1192"/>
      <c r="E23" s="1205"/>
      <c r="F23" s="1208"/>
      <c r="G23" s="1197"/>
      <c r="H23" s="1192"/>
      <c r="I23" s="1192"/>
      <c r="J23" s="1194"/>
      <c r="K23" s="1197"/>
      <c r="L23" s="1192"/>
      <c r="M23" s="1192"/>
      <c r="N23" s="1198"/>
      <c r="O23" s="1197"/>
      <c r="P23" s="1090"/>
      <c r="Q23" s="738"/>
      <c r="R23" s="739"/>
      <c r="S23" s="735"/>
      <c r="T23" s="735"/>
      <c r="U23" s="735"/>
      <c r="V23" s="735"/>
      <c r="W23" s="740"/>
    </row>
    <row r="24" spans="1:24" s="1088" customFormat="1" ht="15" customHeight="1">
      <c r="A24" s="742"/>
      <c r="C24" s="741"/>
      <c r="D24" s="1192"/>
      <c r="E24" s="1205"/>
      <c r="F24" s="1208"/>
      <c r="G24" s="1197"/>
      <c r="H24" s="1192"/>
      <c r="I24" s="1192"/>
      <c r="J24" s="1195"/>
      <c r="K24" s="1197"/>
      <c r="L24" s="738"/>
      <c r="M24" s="739"/>
      <c r="N24" s="739"/>
      <c r="O24" s="739"/>
      <c r="P24" s="739"/>
      <c r="Q24" s="739"/>
      <c r="R24" s="739"/>
      <c r="S24" s="735"/>
      <c r="T24" s="735"/>
      <c r="U24" s="735"/>
      <c r="V24" s="735"/>
      <c r="W24" s="740"/>
    </row>
    <row r="25" spans="1:24" s="1088" customFormat="1" ht="15" customHeight="1">
      <c r="A25" s="742"/>
      <c r="C25" s="741"/>
      <c r="D25" s="1192"/>
      <c r="E25" s="1206"/>
      <c r="F25" s="1209"/>
      <c r="G25" s="1197"/>
      <c r="H25" s="738"/>
      <c r="I25" s="739"/>
      <c r="J25" s="739"/>
      <c r="K25" s="739"/>
      <c r="L25" s="739"/>
      <c r="M25" s="739"/>
      <c r="N25" s="739"/>
      <c r="O25" s="739"/>
      <c r="P25" s="739"/>
      <c r="Q25" s="739"/>
      <c r="R25" s="739"/>
      <c r="S25" s="735"/>
      <c r="T25" s="735"/>
      <c r="U25" s="735"/>
      <c r="V25" s="735"/>
      <c r="W25" s="740"/>
    </row>
    <row r="26" spans="1:24" s="1088" customFormat="1" ht="33.75">
      <c r="A26" s="742">
        <v>2</v>
      </c>
      <c r="C26" s="308"/>
      <c r="D26" s="1191">
        <v>2</v>
      </c>
      <c r="E26" s="1203" t="s">
        <v>768</v>
      </c>
      <c r="F26" s="1207" t="s">
        <v>1041</v>
      </c>
      <c r="G26" s="1196" t="s">
        <v>84</v>
      </c>
      <c r="H26" s="1191"/>
      <c r="I26" s="1191">
        <v>1</v>
      </c>
      <c r="J26" s="1193" t="s">
        <v>1045</v>
      </c>
      <c r="K26" s="1199" t="s">
        <v>84</v>
      </c>
      <c r="L26" s="1200"/>
      <c r="M26" s="1200" t="s">
        <v>92</v>
      </c>
      <c r="N26" s="1201"/>
      <c r="O26" s="1199" t="s">
        <v>84</v>
      </c>
      <c r="P26" s="1200"/>
      <c r="Q26" s="1200" t="s">
        <v>92</v>
      </c>
      <c r="R26" s="1198"/>
      <c r="S26" s="1199" t="s">
        <v>83</v>
      </c>
      <c r="T26" s="1075"/>
      <c r="U26" s="1075" t="s">
        <v>92</v>
      </c>
      <c r="V26" s="1121" t="s">
        <v>1043</v>
      </c>
      <c r="W26" s="306" t="s">
        <v>1051</v>
      </c>
    </row>
    <row r="27" spans="1:24" s="1094" customFormat="1" ht="33.75">
      <c r="A27" s="742"/>
      <c r="C27" s="741"/>
      <c r="D27" s="1191"/>
      <c r="E27" s="1204"/>
      <c r="F27" s="1208"/>
      <c r="G27" s="1196"/>
      <c r="H27" s="1191"/>
      <c r="I27" s="1191"/>
      <c r="J27" s="1194"/>
      <c r="K27" s="1199"/>
      <c r="L27" s="1200"/>
      <c r="M27" s="1200"/>
      <c r="N27" s="1201"/>
      <c r="O27" s="1199"/>
      <c r="P27" s="1200"/>
      <c r="Q27" s="1200"/>
      <c r="R27" s="1198"/>
      <c r="S27" s="1199"/>
      <c r="T27" s="1119" t="s">
        <v>1039</v>
      </c>
      <c r="U27" s="1075" t="s">
        <v>48</v>
      </c>
      <c r="V27" s="1121" t="s">
        <v>1044</v>
      </c>
      <c r="W27" s="306" t="s">
        <v>1051</v>
      </c>
    </row>
    <row r="28" spans="1:24" s="1088" customFormat="1">
      <c r="A28" s="742"/>
      <c r="C28" s="741"/>
      <c r="D28" s="1191"/>
      <c r="E28" s="1204"/>
      <c r="F28" s="1208"/>
      <c r="G28" s="1196"/>
      <c r="H28" s="1191"/>
      <c r="I28" s="1191"/>
      <c r="J28" s="1194"/>
      <c r="K28" s="1199"/>
      <c r="L28" s="1200"/>
      <c r="M28" s="1200"/>
      <c r="N28" s="1201"/>
      <c r="O28" s="1199"/>
      <c r="P28" s="1200"/>
      <c r="Q28" s="1200"/>
      <c r="R28" s="1198"/>
      <c r="S28" s="1199"/>
      <c r="T28" s="1077"/>
      <c r="U28" s="738"/>
      <c r="V28" s="739"/>
      <c r="W28" s="740"/>
    </row>
    <row r="29" spans="1:24" s="1088" customFormat="1">
      <c r="A29" s="742"/>
      <c r="C29" s="741"/>
      <c r="D29" s="1192"/>
      <c r="E29" s="1205"/>
      <c r="F29" s="1208"/>
      <c r="G29" s="1197"/>
      <c r="H29" s="1192"/>
      <c r="I29" s="1192"/>
      <c r="J29" s="1194"/>
      <c r="K29" s="1197"/>
      <c r="L29" s="1192"/>
      <c r="M29" s="1192"/>
      <c r="N29" s="1198"/>
      <c r="O29" s="1197"/>
      <c r="P29" s="1090"/>
      <c r="Q29" s="738"/>
      <c r="R29" s="739"/>
      <c r="S29" s="735"/>
      <c r="T29" s="735"/>
      <c r="U29" s="735"/>
      <c r="V29" s="735"/>
      <c r="W29" s="740"/>
    </row>
    <row r="30" spans="1:24" s="1088" customFormat="1">
      <c r="A30" s="742"/>
      <c r="C30" s="741"/>
      <c r="D30" s="1192"/>
      <c r="E30" s="1205"/>
      <c r="F30" s="1208"/>
      <c r="G30" s="1197"/>
      <c r="H30" s="1192"/>
      <c r="I30" s="1192"/>
      <c r="J30" s="1195"/>
      <c r="K30" s="1197"/>
      <c r="L30" s="738"/>
      <c r="M30" s="739"/>
      <c r="N30" s="739"/>
      <c r="O30" s="739"/>
      <c r="P30" s="739"/>
      <c r="Q30" s="739"/>
      <c r="R30" s="739"/>
      <c r="S30" s="735"/>
      <c r="T30" s="735"/>
      <c r="U30" s="735"/>
      <c r="V30" s="735"/>
      <c r="W30" s="740"/>
    </row>
    <row r="31" spans="1:24" s="1088" customFormat="1">
      <c r="A31" s="742"/>
      <c r="C31" s="741"/>
      <c r="D31" s="1192"/>
      <c r="E31" s="1206"/>
      <c r="F31" s="1209"/>
      <c r="G31" s="1197"/>
      <c r="H31" s="738"/>
      <c r="I31" s="739"/>
      <c r="J31" s="739"/>
      <c r="K31" s="739"/>
      <c r="L31" s="739"/>
      <c r="M31" s="739"/>
      <c r="N31" s="739"/>
      <c r="O31" s="739"/>
      <c r="P31" s="739"/>
      <c r="Q31" s="739"/>
      <c r="R31" s="739"/>
      <c r="S31" s="735"/>
      <c r="T31" s="735"/>
      <c r="U31" s="735"/>
      <c r="V31" s="735"/>
      <c r="W31" s="740"/>
    </row>
    <row r="32" spans="1:24" s="1088" customFormat="1" ht="78.75">
      <c r="A32" s="742">
        <v>5</v>
      </c>
      <c r="C32" s="308"/>
      <c r="D32" s="1191">
        <v>3</v>
      </c>
      <c r="E32" s="1203" t="s">
        <v>613</v>
      </c>
      <c r="F32" s="1207" t="s">
        <v>1041</v>
      </c>
      <c r="G32" s="1196" t="s">
        <v>84</v>
      </c>
      <c r="H32" s="1191"/>
      <c r="I32" s="1191">
        <v>1</v>
      </c>
      <c r="J32" s="1193" t="s">
        <v>1048</v>
      </c>
      <c r="K32" s="1199" t="s">
        <v>84</v>
      </c>
      <c r="L32" s="1200"/>
      <c r="M32" s="1200" t="s">
        <v>92</v>
      </c>
      <c r="N32" s="1201"/>
      <c r="O32" s="1199" t="s">
        <v>84</v>
      </c>
      <c r="P32" s="1200"/>
      <c r="Q32" s="1200" t="s">
        <v>92</v>
      </c>
      <c r="R32" s="1198"/>
      <c r="S32" s="1199" t="s">
        <v>84</v>
      </c>
      <c r="T32" s="1075"/>
      <c r="U32" s="1075" t="s">
        <v>92</v>
      </c>
      <c r="V32" s="1121"/>
      <c r="W32" s="306" t="s">
        <v>1052</v>
      </c>
    </row>
    <row r="33" spans="1:23" s="1088" customFormat="1" ht="20.100000000000001" customHeight="1">
      <c r="A33" s="742"/>
      <c r="C33" s="741"/>
      <c r="D33" s="1191"/>
      <c r="E33" s="1204"/>
      <c r="F33" s="1208"/>
      <c r="G33" s="1196"/>
      <c r="H33" s="1191"/>
      <c r="I33" s="1191"/>
      <c r="J33" s="1194"/>
      <c r="K33" s="1199"/>
      <c r="L33" s="1200"/>
      <c r="M33" s="1200"/>
      <c r="N33" s="1201"/>
      <c r="O33" s="1199"/>
      <c r="P33" s="1200"/>
      <c r="Q33" s="1200"/>
      <c r="R33" s="1198"/>
      <c r="S33" s="1199"/>
      <c r="T33" s="1077"/>
      <c r="U33" s="738"/>
      <c r="V33" s="739"/>
      <c r="W33" s="740"/>
    </row>
    <row r="34" spans="1:23" s="1088" customFormat="1" ht="20.100000000000001" customHeight="1">
      <c r="A34" s="742"/>
      <c r="C34" s="741"/>
      <c r="D34" s="1192"/>
      <c r="E34" s="1205"/>
      <c r="F34" s="1208"/>
      <c r="G34" s="1197"/>
      <c r="H34" s="1192"/>
      <c r="I34" s="1192"/>
      <c r="J34" s="1194"/>
      <c r="K34" s="1197"/>
      <c r="L34" s="1192"/>
      <c r="M34" s="1192"/>
      <c r="N34" s="1198"/>
      <c r="O34" s="1197"/>
      <c r="P34" s="1090"/>
      <c r="Q34" s="738"/>
      <c r="R34" s="739"/>
      <c r="S34" s="735"/>
      <c r="T34" s="735"/>
      <c r="U34" s="735"/>
      <c r="V34" s="735"/>
      <c r="W34" s="740"/>
    </row>
    <row r="35" spans="1:23" s="1088" customFormat="1" ht="15" customHeight="1">
      <c r="A35" s="742"/>
      <c r="C35" s="741"/>
      <c r="D35" s="1192"/>
      <c r="E35" s="1205"/>
      <c r="F35" s="1208"/>
      <c r="G35" s="1197"/>
      <c r="H35" s="1192"/>
      <c r="I35" s="1192"/>
      <c r="J35" s="1195"/>
      <c r="K35" s="1197"/>
      <c r="L35" s="738"/>
      <c r="M35" s="739"/>
      <c r="N35" s="739"/>
      <c r="O35" s="739"/>
      <c r="P35" s="739"/>
      <c r="Q35" s="739"/>
      <c r="R35" s="739"/>
      <c r="S35" s="735"/>
      <c r="T35" s="735"/>
      <c r="U35" s="735"/>
      <c r="V35" s="735"/>
      <c r="W35" s="740"/>
    </row>
    <row r="36" spans="1:23" s="1088" customFormat="1" ht="15" customHeight="1">
      <c r="A36" s="742"/>
      <c r="C36" s="741"/>
      <c r="D36" s="1192"/>
      <c r="E36" s="1206"/>
      <c r="F36" s="1209"/>
      <c r="G36" s="1197"/>
      <c r="H36" s="738"/>
      <c r="I36" s="739"/>
      <c r="J36" s="739"/>
      <c r="K36" s="739"/>
      <c r="L36" s="739"/>
      <c r="M36" s="739"/>
      <c r="N36" s="739"/>
      <c r="O36" s="739"/>
      <c r="P36" s="739"/>
      <c r="Q36" s="739"/>
      <c r="R36" s="739"/>
      <c r="S36" s="735"/>
      <c r="T36" s="735"/>
      <c r="U36" s="735"/>
      <c r="V36" s="735"/>
      <c r="W36" s="740"/>
    </row>
    <row r="37" spans="1:23" s="1088" customFormat="1" ht="33.75">
      <c r="A37" s="742">
        <v>4</v>
      </c>
      <c r="C37" s="308"/>
      <c r="D37" s="1191">
        <v>4</v>
      </c>
      <c r="E37" s="1203" t="s">
        <v>612</v>
      </c>
      <c r="F37" s="1207" t="s">
        <v>1042</v>
      </c>
      <c r="G37" s="1196" t="s">
        <v>84</v>
      </c>
      <c r="H37" s="1191"/>
      <c r="I37" s="1191">
        <v>1</v>
      </c>
      <c r="J37" s="1193" t="s">
        <v>715</v>
      </c>
      <c r="K37" s="1199" t="s">
        <v>84</v>
      </c>
      <c r="L37" s="1200"/>
      <c r="M37" s="1200" t="s">
        <v>92</v>
      </c>
      <c r="N37" s="1201"/>
      <c r="O37" s="1199" t="s">
        <v>84</v>
      </c>
      <c r="P37" s="1200"/>
      <c r="Q37" s="1200" t="s">
        <v>92</v>
      </c>
      <c r="R37" s="1198"/>
      <c r="S37" s="1199" t="s">
        <v>84</v>
      </c>
      <c r="T37" s="1075"/>
      <c r="U37" s="1075" t="s">
        <v>92</v>
      </c>
      <c r="V37" s="1121"/>
      <c r="W37" s="306" t="s">
        <v>1053</v>
      </c>
    </row>
    <row r="38" spans="1:23" s="1088" customFormat="1" ht="17.100000000000001" customHeight="1">
      <c r="A38" s="742"/>
      <c r="C38" s="741"/>
      <c r="D38" s="1191"/>
      <c r="E38" s="1204"/>
      <c r="F38" s="1208"/>
      <c r="G38" s="1196"/>
      <c r="H38" s="1191"/>
      <c r="I38" s="1191"/>
      <c r="J38" s="1194"/>
      <c r="K38" s="1199"/>
      <c r="L38" s="1200"/>
      <c r="M38" s="1200"/>
      <c r="N38" s="1201"/>
      <c r="O38" s="1199"/>
      <c r="P38" s="1200"/>
      <c r="Q38" s="1200"/>
      <c r="R38" s="1198"/>
      <c r="S38" s="1199"/>
      <c r="T38" s="1077"/>
      <c r="U38" s="738"/>
      <c r="V38" s="739"/>
      <c r="W38" s="740"/>
    </row>
    <row r="39" spans="1:23" s="1088" customFormat="1" ht="17.100000000000001" customHeight="1">
      <c r="A39" s="742"/>
      <c r="C39" s="741"/>
      <c r="D39" s="1192"/>
      <c r="E39" s="1205"/>
      <c r="F39" s="1208"/>
      <c r="G39" s="1197"/>
      <c r="H39" s="1192"/>
      <c r="I39" s="1192"/>
      <c r="J39" s="1194"/>
      <c r="K39" s="1197"/>
      <c r="L39" s="1192"/>
      <c r="M39" s="1192"/>
      <c r="N39" s="1198"/>
      <c r="O39" s="1197"/>
      <c r="P39" s="1090"/>
      <c r="Q39" s="738"/>
      <c r="R39" s="739"/>
      <c r="S39" s="735"/>
      <c r="T39" s="735"/>
      <c r="U39" s="735"/>
      <c r="V39" s="735"/>
      <c r="W39" s="740"/>
    </row>
    <row r="40" spans="1:23" s="1088" customFormat="1" ht="15" customHeight="1">
      <c r="A40" s="742"/>
      <c r="C40" s="741"/>
      <c r="D40" s="1192"/>
      <c r="E40" s="1205"/>
      <c r="F40" s="1208"/>
      <c r="G40" s="1197"/>
      <c r="H40" s="1192"/>
      <c r="I40" s="1192"/>
      <c r="J40" s="1195"/>
      <c r="K40" s="1197"/>
      <c r="L40" s="738"/>
      <c r="M40" s="739"/>
      <c r="N40" s="739"/>
      <c r="O40" s="739"/>
      <c r="P40" s="739"/>
      <c r="Q40" s="739"/>
      <c r="R40" s="739"/>
      <c r="S40" s="735"/>
      <c r="T40" s="735"/>
      <c r="U40" s="735"/>
      <c r="V40" s="735"/>
      <c r="W40" s="740"/>
    </row>
    <row r="41" spans="1:23" s="1088" customFormat="1" ht="15" customHeight="1">
      <c r="A41" s="742"/>
      <c r="C41" s="741"/>
      <c r="D41" s="1192"/>
      <c r="E41" s="1206"/>
      <c r="F41" s="1209"/>
      <c r="G41" s="1197"/>
      <c r="H41" s="738"/>
      <c r="I41" s="739"/>
      <c r="J41" s="739"/>
      <c r="K41" s="739"/>
      <c r="L41" s="739"/>
      <c r="M41" s="739"/>
      <c r="N41" s="739"/>
      <c r="O41" s="739"/>
      <c r="P41" s="739"/>
      <c r="Q41" s="739"/>
      <c r="R41" s="739"/>
      <c r="S41" s="735"/>
      <c r="T41" s="735"/>
      <c r="U41" s="735"/>
      <c r="V41" s="735"/>
      <c r="W41" s="740"/>
    </row>
    <row r="42" spans="1:23" s="1088" customFormat="1" ht="17.100000000000001" customHeight="1">
      <c r="A42" s="742">
        <v>10</v>
      </c>
      <c r="C42" s="308"/>
      <c r="D42" s="1191">
        <v>5</v>
      </c>
      <c r="E42" s="1203" t="s">
        <v>618</v>
      </c>
      <c r="F42" s="1207" t="s">
        <v>1008</v>
      </c>
      <c r="G42" s="1196" t="s">
        <v>84</v>
      </c>
      <c r="H42" s="1191"/>
      <c r="I42" s="1191">
        <v>1</v>
      </c>
      <c r="J42" s="1193" t="s">
        <v>1049</v>
      </c>
      <c r="K42" s="1199" t="s">
        <v>84</v>
      </c>
      <c r="L42" s="1200"/>
      <c r="M42" s="1200" t="s">
        <v>92</v>
      </c>
      <c r="N42" s="1201"/>
      <c r="O42" s="1199" t="s">
        <v>84</v>
      </c>
      <c r="P42" s="1200"/>
      <c r="Q42" s="1200" t="s">
        <v>92</v>
      </c>
      <c r="R42" s="1198"/>
      <c r="S42" s="1199" t="s">
        <v>84</v>
      </c>
      <c r="T42" s="1075"/>
      <c r="U42" s="1075" t="s">
        <v>92</v>
      </c>
      <c r="V42" s="1121"/>
      <c r="W42" s="306"/>
    </row>
    <row r="43" spans="1:23" s="1088" customFormat="1" ht="17.100000000000001" customHeight="1">
      <c r="A43" s="742"/>
      <c r="C43" s="741"/>
      <c r="D43" s="1191"/>
      <c r="E43" s="1204"/>
      <c r="F43" s="1208"/>
      <c r="G43" s="1196"/>
      <c r="H43" s="1191"/>
      <c r="I43" s="1191"/>
      <c r="J43" s="1194"/>
      <c r="K43" s="1199"/>
      <c r="L43" s="1200"/>
      <c r="M43" s="1200"/>
      <c r="N43" s="1201"/>
      <c r="O43" s="1199"/>
      <c r="P43" s="1200"/>
      <c r="Q43" s="1200"/>
      <c r="R43" s="1198"/>
      <c r="S43" s="1199"/>
      <c r="T43" s="1077"/>
      <c r="U43" s="738"/>
      <c r="V43" s="739"/>
      <c r="W43" s="740"/>
    </row>
    <row r="44" spans="1:23" s="1088" customFormat="1" ht="17.100000000000001" customHeight="1">
      <c r="A44" s="742"/>
      <c r="C44" s="741"/>
      <c r="D44" s="1192"/>
      <c r="E44" s="1205"/>
      <c r="F44" s="1208"/>
      <c r="G44" s="1197"/>
      <c r="H44" s="1192"/>
      <c r="I44" s="1192"/>
      <c r="J44" s="1194"/>
      <c r="K44" s="1197"/>
      <c r="L44" s="1192"/>
      <c r="M44" s="1192"/>
      <c r="N44" s="1198"/>
      <c r="O44" s="1197"/>
      <c r="P44" s="1090"/>
      <c r="Q44" s="738"/>
      <c r="R44" s="739"/>
      <c r="S44" s="735"/>
      <c r="T44" s="735"/>
      <c r="U44" s="735"/>
      <c r="V44" s="735"/>
      <c r="W44" s="740"/>
    </row>
    <row r="45" spans="1:23" s="1088" customFormat="1" ht="15" customHeight="1">
      <c r="A45" s="742"/>
      <c r="C45" s="741"/>
      <c r="D45" s="1192"/>
      <c r="E45" s="1205"/>
      <c r="F45" s="1208"/>
      <c r="G45" s="1197"/>
      <c r="H45" s="1192"/>
      <c r="I45" s="1192"/>
      <c r="J45" s="1195"/>
      <c r="K45" s="1197"/>
      <c r="L45" s="738"/>
      <c r="M45" s="739"/>
      <c r="N45" s="739"/>
      <c r="O45" s="739"/>
      <c r="P45" s="739"/>
      <c r="Q45" s="739"/>
      <c r="R45" s="739"/>
      <c r="S45" s="735"/>
      <c r="T45" s="735"/>
      <c r="U45" s="735"/>
      <c r="V45" s="735"/>
      <c r="W45" s="740"/>
    </row>
    <row r="46" spans="1:23" s="1088" customFormat="1" ht="15" customHeight="1">
      <c r="A46" s="742"/>
      <c r="C46" s="741"/>
      <c r="D46" s="1192"/>
      <c r="E46" s="1206"/>
      <c r="F46" s="1209"/>
      <c r="G46" s="1197"/>
      <c r="H46" s="738"/>
      <c r="I46" s="739"/>
      <c r="J46" s="739"/>
      <c r="K46" s="739"/>
      <c r="L46" s="739"/>
      <c r="M46" s="739"/>
      <c r="N46" s="739"/>
      <c r="O46" s="739"/>
      <c r="P46" s="739"/>
      <c r="Q46" s="739"/>
      <c r="R46" s="739"/>
      <c r="S46" s="735"/>
      <c r="T46" s="735"/>
      <c r="U46" s="735"/>
      <c r="V46" s="735"/>
      <c r="W46" s="740"/>
    </row>
    <row r="47" spans="1:23" s="1088" customFormat="1" ht="17.100000000000001" customHeight="1">
      <c r="A47" s="742">
        <v>9</v>
      </c>
      <c r="C47" s="308"/>
      <c r="D47" s="1191">
        <v>6</v>
      </c>
      <c r="E47" s="1203" t="s">
        <v>617</v>
      </c>
      <c r="F47" s="1207" t="s">
        <v>1008</v>
      </c>
      <c r="G47" s="1196" t="s">
        <v>84</v>
      </c>
      <c r="H47" s="1191"/>
      <c r="I47" s="1191">
        <v>1</v>
      </c>
      <c r="J47" s="1193" t="s">
        <v>1050</v>
      </c>
      <c r="K47" s="1199" t="s">
        <v>84</v>
      </c>
      <c r="L47" s="1200"/>
      <c r="M47" s="1200" t="s">
        <v>92</v>
      </c>
      <c r="N47" s="1201"/>
      <c r="O47" s="1199" t="s">
        <v>84</v>
      </c>
      <c r="P47" s="1200"/>
      <c r="Q47" s="1200" t="s">
        <v>92</v>
      </c>
      <c r="R47" s="1198"/>
      <c r="S47" s="1199" t="s">
        <v>84</v>
      </c>
      <c r="T47" s="1075"/>
      <c r="U47" s="1075" t="s">
        <v>92</v>
      </c>
      <c r="V47" s="1121"/>
      <c r="W47" s="306"/>
    </row>
    <row r="48" spans="1:23" s="1088" customFormat="1" ht="17.100000000000001" customHeight="1">
      <c r="A48" s="742"/>
      <c r="C48" s="741"/>
      <c r="D48" s="1191"/>
      <c r="E48" s="1204"/>
      <c r="F48" s="1208"/>
      <c r="G48" s="1196"/>
      <c r="H48" s="1191"/>
      <c r="I48" s="1191"/>
      <c r="J48" s="1194"/>
      <c r="K48" s="1199"/>
      <c r="L48" s="1200"/>
      <c r="M48" s="1200"/>
      <c r="N48" s="1201"/>
      <c r="O48" s="1199"/>
      <c r="P48" s="1200"/>
      <c r="Q48" s="1200"/>
      <c r="R48" s="1198"/>
      <c r="S48" s="1199"/>
      <c r="T48" s="1077"/>
      <c r="U48" s="738"/>
      <c r="V48" s="739"/>
      <c r="W48" s="740"/>
    </row>
    <row r="49" spans="1:23" s="1088" customFormat="1" ht="17.100000000000001" customHeight="1">
      <c r="A49" s="742"/>
      <c r="C49" s="741"/>
      <c r="D49" s="1192"/>
      <c r="E49" s="1205"/>
      <c r="F49" s="1208"/>
      <c r="G49" s="1197"/>
      <c r="H49" s="1192"/>
      <c r="I49" s="1192"/>
      <c r="J49" s="1194"/>
      <c r="K49" s="1197"/>
      <c r="L49" s="1192"/>
      <c r="M49" s="1192"/>
      <c r="N49" s="1198"/>
      <c r="O49" s="1197"/>
      <c r="P49" s="1090"/>
      <c r="Q49" s="738"/>
      <c r="R49" s="739"/>
      <c r="S49" s="735"/>
      <c r="T49" s="735"/>
      <c r="U49" s="735"/>
      <c r="V49" s="735"/>
      <c r="W49" s="740"/>
    </row>
    <row r="50" spans="1:23" s="1088" customFormat="1" ht="15" customHeight="1">
      <c r="A50" s="742"/>
      <c r="C50" s="741"/>
      <c r="D50" s="1192"/>
      <c r="E50" s="1205"/>
      <c r="F50" s="1208"/>
      <c r="G50" s="1197"/>
      <c r="H50" s="1192"/>
      <c r="I50" s="1192"/>
      <c r="J50" s="1195"/>
      <c r="K50" s="1197"/>
      <c r="L50" s="738"/>
      <c r="M50" s="739"/>
      <c r="N50" s="739"/>
      <c r="O50" s="739"/>
      <c r="P50" s="739"/>
      <c r="Q50" s="739"/>
      <c r="R50" s="739"/>
      <c r="S50" s="735"/>
      <c r="T50" s="735"/>
      <c r="U50" s="735"/>
      <c r="V50" s="735"/>
      <c r="W50" s="740"/>
    </row>
    <row r="51" spans="1:23" s="1088" customFormat="1" ht="15" customHeight="1">
      <c r="A51" s="742"/>
      <c r="C51" s="741"/>
      <c r="D51" s="1192"/>
      <c r="E51" s="1206"/>
      <c r="F51" s="1209"/>
      <c r="G51" s="1197"/>
      <c r="H51" s="738"/>
      <c r="I51" s="739"/>
      <c r="J51" s="739"/>
      <c r="K51" s="739"/>
      <c r="L51" s="739"/>
      <c r="M51" s="739"/>
      <c r="N51" s="739"/>
      <c r="O51" s="739"/>
      <c r="P51" s="739"/>
      <c r="Q51" s="739"/>
      <c r="R51" s="739"/>
      <c r="S51" s="735"/>
      <c r="T51" s="735"/>
      <c r="U51" s="735"/>
      <c r="V51" s="735"/>
      <c r="W51" s="740"/>
    </row>
    <row r="52" spans="1:23" ht="17.100000000000001" customHeight="1">
      <c r="D52" s="117"/>
      <c r="E52" s="118"/>
      <c r="F52" s="118"/>
      <c r="G52" s="118"/>
      <c r="H52" s="118"/>
      <c r="I52" s="118"/>
      <c r="J52" s="118"/>
      <c r="K52" s="118"/>
      <c r="L52" s="118"/>
      <c r="M52" s="118"/>
      <c r="N52" s="118"/>
      <c r="O52" s="118"/>
      <c r="P52" s="118"/>
      <c r="Q52" s="118"/>
      <c r="R52" s="118"/>
      <c r="S52" s="535"/>
      <c r="T52" s="535"/>
      <c r="U52" s="535"/>
      <c r="V52" s="535"/>
      <c r="W52" s="119"/>
    </row>
    <row r="53" spans="1:23" ht="3" customHeight="1"/>
    <row r="54" spans="1:23" ht="11.25" hidden="1" customHeight="1"/>
    <row r="55" spans="1:23" ht="0.95" customHeight="1"/>
    <row r="56" spans="1:23" ht="23.25" customHeight="1"/>
    <row r="57" spans="1:23" ht="3" customHeight="1"/>
    <row r="58" spans="1:23" ht="17.100000000000001" customHeight="1">
      <c r="E58" s="1202" t="s">
        <v>734</v>
      </c>
      <c r="F58" s="1202"/>
      <c r="G58" s="1202"/>
      <c r="H58" s="1202"/>
      <c r="I58" s="1202"/>
      <c r="J58" s="1202"/>
      <c r="K58" s="1202"/>
      <c r="L58" s="1202"/>
      <c r="M58" s="1202"/>
      <c r="N58" s="1202"/>
      <c r="O58" s="1202"/>
      <c r="P58" s="1202"/>
      <c r="Q58" s="1202"/>
      <c r="R58" s="1202"/>
      <c r="S58" s="1202"/>
      <c r="T58" s="1202"/>
      <c r="U58" s="1202"/>
      <c r="V58" s="1202"/>
      <c r="W58" s="1202"/>
    </row>
    <row r="59" spans="1:23" ht="36.950000000000003" customHeight="1">
      <c r="E59" s="1188" t="s">
        <v>736</v>
      </c>
      <c r="F59" s="1189"/>
      <c r="G59" s="1189"/>
      <c r="H59" s="1189"/>
      <c r="I59" s="1189"/>
      <c r="J59" s="1189"/>
      <c r="K59" s="1189"/>
      <c r="L59" s="1189"/>
      <c r="M59" s="1189"/>
      <c r="N59" s="1189"/>
      <c r="O59" s="1189"/>
      <c r="P59" s="1189"/>
      <c r="Q59" s="1189"/>
      <c r="R59" s="1189"/>
      <c r="S59" s="1189"/>
      <c r="T59" s="1189"/>
      <c r="U59" s="1189"/>
      <c r="V59" s="1189"/>
      <c r="W59" s="1189"/>
    </row>
    <row r="60" spans="1:23" ht="17.100000000000001" customHeight="1">
      <c r="E60" s="1188" t="s">
        <v>737</v>
      </c>
      <c r="F60" s="1189"/>
      <c r="G60" s="1189"/>
      <c r="H60" s="1189"/>
      <c r="I60" s="1189"/>
      <c r="J60" s="1189"/>
      <c r="K60" s="1189"/>
      <c r="L60" s="1189"/>
      <c r="M60" s="1189"/>
      <c r="N60" s="1189"/>
      <c r="O60" s="1189"/>
      <c r="P60" s="1189"/>
      <c r="Q60" s="1189"/>
      <c r="R60" s="1189"/>
      <c r="S60" s="1189"/>
      <c r="T60" s="1189"/>
      <c r="U60" s="1189"/>
      <c r="V60" s="1189"/>
      <c r="W60" s="1189"/>
    </row>
    <row r="61" spans="1:23" ht="27" customHeight="1">
      <c r="E61" s="1188" t="s">
        <v>738</v>
      </c>
      <c r="F61" s="1189"/>
      <c r="G61" s="1189"/>
      <c r="H61" s="1189"/>
      <c r="I61" s="1189"/>
      <c r="J61" s="1189"/>
      <c r="K61" s="1189"/>
      <c r="L61" s="1189"/>
      <c r="M61" s="1189"/>
      <c r="N61" s="1189"/>
      <c r="O61" s="1189"/>
      <c r="P61" s="1189"/>
      <c r="Q61" s="1189"/>
      <c r="R61" s="1189"/>
      <c r="S61" s="1189"/>
      <c r="T61" s="1189"/>
      <c r="U61" s="1189"/>
      <c r="V61" s="1189"/>
      <c r="W61" s="1189"/>
    </row>
    <row r="62" spans="1:23" ht="17.100000000000001" customHeight="1">
      <c r="E62" s="1188" t="s">
        <v>739</v>
      </c>
      <c r="F62" s="1189"/>
      <c r="G62" s="1189"/>
      <c r="H62" s="1189"/>
      <c r="I62" s="1189"/>
      <c r="J62" s="1189"/>
      <c r="K62" s="1189"/>
      <c r="L62" s="1189"/>
      <c r="M62" s="1189"/>
      <c r="N62" s="1189"/>
      <c r="O62" s="1189"/>
      <c r="P62" s="1189"/>
      <c r="Q62" s="1189"/>
      <c r="R62" s="1189"/>
      <c r="S62" s="1189"/>
      <c r="T62" s="1189"/>
      <c r="U62" s="1189"/>
      <c r="V62" s="1189"/>
      <c r="W62" s="1189"/>
    </row>
    <row r="63" spans="1:23" ht="15" customHeight="1">
      <c r="E63" s="786"/>
      <c r="F63" s="216"/>
      <c r="G63" s="216"/>
      <c r="H63" s="216"/>
      <c r="I63" s="216"/>
      <c r="J63" s="216"/>
      <c r="K63" s="216"/>
      <c r="L63" s="216"/>
      <c r="M63" s="216"/>
      <c r="N63" s="216"/>
      <c r="O63" s="216"/>
      <c r="P63" s="216"/>
      <c r="Q63" s="216"/>
      <c r="R63" s="216"/>
      <c r="S63" s="216"/>
      <c r="T63" s="216"/>
      <c r="U63" s="216"/>
      <c r="V63" s="216"/>
      <c r="W63" s="216"/>
    </row>
    <row r="64" spans="1:23" ht="15" customHeight="1">
      <c r="E64" s="1202" t="s">
        <v>735</v>
      </c>
      <c r="F64" s="1202"/>
      <c r="G64" s="1202"/>
      <c r="H64" s="1202"/>
      <c r="I64" s="1202"/>
      <c r="J64" s="1202"/>
      <c r="K64" s="1202"/>
      <c r="L64" s="1202"/>
      <c r="M64" s="1202"/>
      <c r="N64" s="1202"/>
      <c r="O64" s="1202"/>
      <c r="P64" s="1202"/>
      <c r="Q64" s="1202"/>
      <c r="R64" s="1202"/>
      <c r="S64" s="1202"/>
      <c r="T64" s="1202"/>
      <c r="U64" s="1202"/>
      <c r="V64" s="1202"/>
      <c r="W64" s="1202"/>
    </row>
    <row r="65" spans="5:23" ht="17.100000000000001" customHeight="1">
      <c r="E65" s="1188" t="s">
        <v>740</v>
      </c>
      <c r="F65" s="1189"/>
      <c r="G65" s="1189"/>
      <c r="H65" s="1189"/>
      <c r="I65" s="1189"/>
      <c r="J65" s="1189"/>
      <c r="K65" s="1189"/>
      <c r="L65" s="1189"/>
      <c r="M65" s="1189"/>
      <c r="N65" s="1189"/>
      <c r="O65" s="1189"/>
      <c r="P65" s="1189"/>
      <c r="Q65" s="1189"/>
      <c r="R65" s="1189"/>
      <c r="S65" s="1189"/>
      <c r="T65" s="1189"/>
      <c r="U65" s="1189"/>
      <c r="V65" s="1189"/>
      <c r="W65" s="1189"/>
    </row>
    <row r="66" spans="5:23" ht="17.100000000000001" customHeight="1">
      <c r="E66" s="1188" t="s">
        <v>741</v>
      </c>
      <c r="F66" s="1189"/>
      <c r="G66" s="1189"/>
      <c r="H66" s="1189"/>
      <c r="I66" s="1189"/>
      <c r="J66" s="1189"/>
      <c r="K66" s="1189"/>
      <c r="L66" s="1189"/>
      <c r="M66" s="1189"/>
      <c r="N66" s="1189"/>
      <c r="O66" s="1189"/>
      <c r="P66" s="1189"/>
      <c r="Q66" s="1189"/>
      <c r="R66" s="1189"/>
      <c r="S66" s="1189"/>
      <c r="T66" s="1189"/>
      <c r="U66" s="1189"/>
      <c r="V66" s="1189"/>
      <c r="W66" s="1189"/>
    </row>
  </sheetData>
  <sheetProtection password="FA9C" sheet="1" objects="1" scenarios="1" formatColumns="0" formatRows="0"/>
  <dataConsolidate/>
  <mergeCells count="133">
    <mergeCell ref="S47:S48"/>
    <mergeCell ref="P42:P43"/>
    <mergeCell ref="Q42:Q43"/>
    <mergeCell ref="R42:R43"/>
    <mergeCell ref="S42:S43"/>
    <mergeCell ref="D47:D51"/>
    <mergeCell ref="E47:E51"/>
    <mergeCell ref="F47:F51"/>
    <mergeCell ref="G47:G51"/>
    <mergeCell ref="H47:H50"/>
    <mergeCell ref="I47:I50"/>
    <mergeCell ref="J47:J50"/>
    <mergeCell ref="K47:K50"/>
    <mergeCell ref="L47:L49"/>
    <mergeCell ref="M47:M49"/>
    <mergeCell ref="N47:N49"/>
    <mergeCell ref="O47:O49"/>
    <mergeCell ref="D42:D46"/>
    <mergeCell ref="E42:E46"/>
    <mergeCell ref="F42:F46"/>
    <mergeCell ref="G42:G46"/>
    <mergeCell ref="H42:H45"/>
    <mergeCell ref="I42:I45"/>
    <mergeCell ref="J42:J45"/>
    <mergeCell ref="D26:D31"/>
    <mergeCell ref="K42:K45"/>
    <mergeCell ref="L42:L44"/>
    <mergeCell ref="D37:D41"/>
    <mergeCell ref="E37:E41"/>
    <mergeCell ref="F37:F41"/>
    <mergeCell ref="G37:G41"/>
    <mergeCell ref="H37:H40"/>
    <mergeCell ref="I37:I40"/>
    <mergeCell ref="J37:J40"/>
    <mergeCell ref="K37:K40"/>
    <mergeCell ref="L37:L39"/>
    <mergeCell ref="F26:F31"/>
    <mergeCell ref="G26:G31"/>
    <mergeCell ref="H26:H30"/>
    <mergeCell ref="I26:I30"/>
    <mergeCell ref="J26:J30"/>
    <mergeCell ref="K26:K30"/>
    <mergeCell ref="L26:L29"/>
    <mergeCell ref="E64:W64"/>
    <mergeCell ref="D21:D25"/>
    <mergeCell ref="E21:E25"/>
    <mergeCell ref="F21:F25"/>
    <mergeCell ref="P26:P28"/>
    <mergeCell ref="Q26:Q28"/>
    <mergeCell ref="R26:R28"/>
    <mergeCell ref="S26:S28"/>
    <mergeCell ref="D32:D36"/>
    <mergeCell ref="E32:E36"/>
    <mergeCell ref="F32:F36"/>
    <mergeCell ref="G32:G36"/>
    <mergeCell ref="H32:H35"/>
    <mergeCell ref="I32:I35"/>
    <mergeCell ref="J32:J35"/>
    <mergeCell ref="K32:K35"/>
    <mergeCell ref="L32:L34"/>
    <mergeCell ref="M32:M34"/>
    <mergeCell ref="N32:N34"/>
    <mergeCell ref="O32:O34"/>
    <mergeCell ref="P32:P33"/>
    <mergeCell ref="Q32:Q33"/>
    <mergeCell ref="R32:R33"/>
    <mergeCell ref="S32:S33"/>
    <mergeCell ref="E65:W65"/>
    <mergeCell ref="E66:W66"/>
    <mergeCell ref="E58:W58"/>
    <mergeCell ref="E59:W59"/>
    <mergeCell ref="E60:W60"/>
    <mergeCell ref="E61:W61"/>
    <mergeCell ref="P21:P22"/>
    <mergeCell ref="Q21:Q22"/>
    <mergeCell ref="R21:R22"/>
    <mergeCell ref="S21:S22"/>
    <mergeCell ref="M26:M29"/>
    <mergeCell ref="N26:N29"/>
    <mergeCell ref="O26:O29"/>
    <mergeCell ref="K21:K24"/>
    <mergeCell ref="L21:L23"/>
    <mergeCell ref="M21:M23"/>
    <mergeCell ref="N21:N23"/>
    <mergeCell ref="O21:O23"/>
    <mergeCell ref="M37:M39"/>
    <mergeCell ref="N37:N39"/>
    <mergeCell ref="O37:O39"/>
    <mergeCell ref="P37:P38"/>
    <mergeCell ref="Q37:Q38"/>
    <mergeCell ref="E26:E31"/>
    <mergeCell ref="H19:I19"/>
    <mergeCell ref="L19:M19"/>
    <mergeCell ref="E62:W62"/>
    <mergeCell ref="P19:Q19"/>
    <mergeCell ref="W17:W18"/>
    <mergeCell ref="O17:R17"/>
    <mergeCell ref="K17:N17"/>
    <mergeCell ref="T19:U19"/>
    <mergeCell ref="S17:V17"/>
    <mergeCell ref="T18:U18"/>
    <mergeCell ref="L18:M18"/>
    <mergeCell ref="P18:Q18"/>
    <mergeCell ref="I21:I24"/>
    <mergeCell ref="J21:J24"/>
    <mergeCell ref="G21:G25"/>
    <mergeCell ref="H21:H24"/>
    <mergeCell ref="R37:R38"/>
    <mergeCell ref="S37:S38"/>
    <mergeCell ref="M42:M44"/>
    <mergeCell ref="N42:N44"/>
    <mergeCell ref="O42:O44"/>
    <mergeCell ref="P47:P48"/>
    <mergeCell ref="Q47:Q48"/>
    <mergeCell ref="R47:R48"/>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s>
  <phoneticPr fontId="13"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S47:S48 G32:G33 K32:K33 O32:O33 S32:S33 G37:G38 K37:K38 O37:O38 S37:S38 G42:G43 K42:K43 O42:O43 S42:S43 G47:G48 K47:K48 O47:O48 S26:S28 O26:O28 K26:K28 G26:G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47:N49 N32:N34 N37:N39 N42:N44 N26:N29">
      <formula1>DESCRIPTION_TERRITORY</formula1>
    </dataValidation>
    <dataValidation allowBlank="1" showInputMessage="1" showErrorMessage="1" prompt="Выберите виды деятельности, выполнив двойной щелчок левой кнопки мыши по ячейке." sqref="F42 F21 F47 F32 F37 F26:F27"/>
    <dataValidation type="textLength" operator="lessThanOrEqual" allowBlank="1" showInputMessage="1" showErrorMessage="1" errorTitle="Ошибка" error="Допускается ввод не более 900 символов!" sqref="V42:W42 R21:R22 V21:W21 R42:R43 V26:W27 R37:R38 R32:R33 V32:W32 V37:W37 J32 J21 J42 J26 V47:W47 R47:R48 R26:R28 J47">
      <formula1>900</formula1>
    </dataValidation>
    <dataValidation type="list" showInputMessage="1" showErrorMessage="1" errorTitle="Ошибка" error="Выберите значение из списка" sqref="J37">
      <formula1>name_rates_4_filter</formula1>
    </dataValidation>
    <dataValidation type="list" allowBlank="1" showInputMessage="1" showErrorMessage="1" errorTitle="Ошибка" error="Выберите значение из списка" prompt="Выберите значение из списка" sqref="E27">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3"/>
  </cols>
  <sheetData>
    <row r="1" spans="1:1">
      <c r="A1" s="19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85" hidden="1" customWidth="1"/>
    <col min="2" max="4" width="3.7109375" style="579" hidden="1" customWidth="1"/>
    <col min="5" max="5" width="3.7109375" style="524" customWidth="1"/>
    <col min="6" max="6" width="9.7109375" style="517" customWidth="1"/>
    <col min="7" max="7" width="37.7109375" style="517" customWidth="1"/>
    <col min="8" max="8" width="66.85546875" style="517" customWidth="1"/>
    <col min="9" max="9" width="115.7109375" style="517" customWidth="1"/>
    <col min="10" max="11" width="10.5703125" style="579"/>
    <col min="12" max="12" width="11.140625" style="579" customWidth="1"/>
    <col min="13" max="14" width="10.5703125" style="579"/>
    <col min="15" max="16384" width="10.5703125" style="517"/>
  </cols>
  <sheetData>
    <row r="1" spans="1:14" ht="3" customHeight="1">
      <c r="A1" s="585" t="s">
        <v>92</v>
      </c>
    </row>
    <row r="2" spans="1:14" ht="22.5">
      <c r="F2" s="1211" t="s">
        <v>490</v>
      </c>
      <c r="G2" s="1212"/>
      <c r="H2" s="1213"/>
      <c r="I2" s="634"/>
    </row>
    <row r="3" spans="1:14" ht="3" customHeight="1"/>
    <row r="4" spans="1:14" s="564" customFormat="1" ht="11.25">
      <c r="A4" s="584"/>
      <c r="B4" s="584"/>
      <c r="C4" s="584"/>
      <c r="D4" s="584"/>
      <c r="F4" s="1169" t="s">
        <v>453</v>
      </c>
      <c r="G4" s="1169"/>
      <c r="H4" s="1169"/>
      <c r="I4" s="1214" t="s">
        <v>454</v>
      </c>
      <c r="J4" s="584"/>
      <c r="K4" s="584"/>
      <c r="L4" s="584"/>
      <c r="M4" s="584"/>
      <c r="N4" s="584"/>
    </row>
    <row r="5" spans="1:14" s="564" customFormat="1" ht="11.25" customHeight="1">
      <c r="A5" s="584"/>
      <c r="B5" s="584"/>
      <c r="C5" s="584"/>
      <c r="D5" s="584"/>
      <c r="F5" s="600" t="s">
        <v>91</v>
      </c>
      <c r="G5" s="612" t="s">
        <v>456</v>
      </c>
      <c r="H5" s="599" t="s">
        <v>441</v>
      </c>
      <c r="I5" s="1214"/>
      <c r="J5" s="584"/>
      <c r="K5" s="584"/>
      <c r="L5" s="584"/>
      <c r="M5" s="584"/>
      <c r="N5" s="584"/>
    </row>
    <row r="6" spans="1:14" s="564" customFormat="1" ht="12" customHeight="1">
      <c r="A6" s="584"/>
      <c r="B6" s="584"/>
      <c r="C6" s="584"/>
      <c r="D6" s="584"/>
      <c r="F6" s="601" t="s">
        <v>92</v>
      </c>
      <c r="G6" s="603">
        <v>2</v>
      </c>
      <c r="H6" s="604">
        <v>3</v>
      </c>
      <c r="I6" s="602">
        <v>4</v>
      </c>
      <c r="J6" s="584">
        <v>4</v>
      </c>
      <c r="K6" s="584"/>
      <c r="L6" s="584"/>
      <c r="M6" s="584"/>
      <c r="N6" s="584"/>
    </row>
    <row r="7" spans="1:14" s="564" customFormat="1" ht="18.75">
      <c r="A7" s="584"/>
      <c r="B7" s="584"/>
      <c r="C7" s="584"/>
      <c r="D7" s="584"/>
      <c r="F7" s="610">
        <v>1</v>
      </c>
      <c r="G7" s="626" t="s">
        <v>491</v>
      </c>
      <c r="H7" s="598" t="str">
        <f>IF(dateCh="","",dateCh)</f>
        <v>14.06.2019</v>
      </c>
      <c r="I7" s="575" t="s">
        <v>492</v>
      </c>
      <c r="J7" s="609"/>
      <c r="K7" s="584"/>
      <c r="L7" s="584"/>
      <c r="M7" s="584"/>
      <c r="N7" s="584"/>
    </row>
    <row r="8" spans="1:14" s="564" customFormat="1" ht="45">
      <c r="A8" s="1215">
        <v>1</v>
      </c>
      <c r="B8" s="584"/>
      <c r="C8" s="584"/>
      <c r="D8" s="584"/>
      <c r="F8" s="610" t="str">
        <f>"2." &amp;mergeValue(A8)</f>
        <v>2.1</v>
      </c>
      <c r="G8" s="626" t="s">
        <v>493</v>
      </c>
      <c r="H8" s="598"/>
      <c r="I8" s="575" t="s">
        <v>589</v>
      </c>
      <c r="J8" s="609"/>
      <c r="K8" s="584"/>
      <c r="L8" s="584"/>
      <c r="M8" s="584"/>
      <c r="N8" s="584"/>
    </row>
    <row r="9" spans="1:14" s="564" customFormat="1" ht="22.5">
      <c r="A9" s="1215"/>
      <c r="B9" s="584"/>
      <c r="C9" s="584"/>
      <c r="D9" s="584"/>
      <c r="F9" s="610" t="str">
        <f>"3." &amp;mergeValue(A9)</f>
        <v>3.1</v>
      </c>
      <c r="G9" s="626" t="s">
        <v>494</v>
      </c>
      <c r="H9" s="598"/>
      <c r="I9" s="575" t="s">
        <v>587</v>
      </c>
      <c r="J9" s="609"/>
      <c r="K9" s="584"/>
      <c r="L9" s="584"/>
      <c r="M9" s="584"/>
      <c r="N9" s="584"/>
    </row>
    <row r="10" spans="1:14" s="564" customFormat="1" ht="22.5">
      <c r="A10" s="1215"/>
      <c r="B10" s="584"/>
      <c r="C10" s="584"/>
      <c r="D10" s="584"/>
      <c r="F10" s="610" t="str">
        <f>"4."&amp;mergeValue(A10)</f>
        <v>4.1</v>
      </c>
      <c r="G10" s="626" t="s">
        <v>495</v>
      </c>
      <c r="H10" s="599" t="s">
        <v>457</v>
      </c>
      <c r="I10" s="575"/>
      <c r="J10" s="609"/>
      <c r="K10" s="584"/>
      <c r="L10" s="584"/>
      <c r="M10" s="584"/>
      <c r="N10" s="584"/>
    </row>
    <row r="11" spans="1:14" s="564" customFormat="1" ht="18.75">
      <c r="A11" s="1215"/>
      <c r="B11" s="1215">
        <v>1</v>
      </c>
      <c r="C11" s="617"/>
      <c r="D11" s="617"/>
      <c r="F11" s="610" t="str">
        <f>"4."&amp;mergeValue(A11) &amp;"."&amp;mergeValue(B11)</f>
        <v>4.1.1</v>
      </c>
      <c r="G11" s="605" t="s">
        <v>591</v>
      </c>
      <c r="H11" s="598" t="str">
        <f>IF(region_name="","",region_name)</f>
        <v>г.Санкт-Петербург</v>
      </c>
      <c r="I11" s="575" t="s">
        <v>498</v>
      </c>
      <c r="J11" s="609"/>
      <c r="K11" s="584"/>
      <c r="L11" s="584"/>
      <c r="M11" s="584"/>
      <c r="N11" s="584"/>
    </row>
    <row r="12" spans="1:14" s="564" customFormat="1" ht="22.5">
      <c r="A12" s="1215"/>
      <c r="B12" s="1215"/>
      <c r="C12" s="1215">
        <v>1</v>
      </c>
      <c r="D12" s="617"/>
      <c r="F12" s="610" t="str">
        <f>"4."&amp;mergeValue(A12) &amp;"."&amp;mergeValue(B12)&amp;"."&amp;mergeValue(C12)</f>
        <v>4.1.1.1</v>
      </c>
      <c r="G12" s="616" t="s">
        <v>496</v>
      </c>
      <c r="H12" s="598"/>
      <c r="I12" s="575" t="s">
        <v>499</v>
      </c>
      <c r="J12" s="609"/>
      <c r="K12" s="584"/>
      <c r="L12" s="584"/>
      <c r="M12" s="584"/>
      <c r="N12" s="584"/>
    </row>
    <row r="13" spans="1:14" s="564" customFormat="1" ht="39" customHeight="1">
      <c r="A13" s="1215"/>
      <c r="B13" s="1215"/>
      <c r="C13" s="1215"/>
      <c r="D13" s="617">
        <v>1</v>
      </c>
      <c r="F13" s="610" t="str">
        <f>"4."&amp;mergeValue(A13) &amp;"."&amp;mergeValue(B13)&amp;"."&amp;mergeValue(C13)&amp;"."&amp;mergeValue(D13)</f>
        <v>4.1.1.1.1</v>
      </c>
      <c r="G13" s="627" t="s">
        <v>497</v>
      </c>
      <c r="H13" s="598"/>
      <c r="I13" s="1216" t="s">
        <v>590</v>
      </c>
      <c r="J13" s="609"/>
      <c r="K13" s="584"/>
      <c r="L13" s="584"/>
      <c r="M13" s="584"/>
      <c r="N13" s="584"/>
    </row>
    <row r="14" spans="1:14" s="564" customFormat="1" ht="18.75">
      <c r="A14" s="1215"/>
      <c r="B14" s="1215"/>
      <c r="C14" s="1215"/>
      <c r="D14" s="617"/>
      <c r="F14" s="613"/>
      <c r="G14" s="544" t="s">
        <v>4</v>
      </c>
      <c r="H14" s="618"/>
      <c r="I14" s="1216"/>
      <c r="J14" s="609"/>
      <c r="K14" s="584"/>
      <c r="L14" s="584"/>
      <c r="M14" s="584"/>
      <c r="N14" s="584"/>
    </row>
    <row r="15" spans="1:14" s="564" customFormat="1" ht="18.75">
      <c r="A15" s="1215"/>
      <c r="B15" s="1215"/>
      <c r="C15" s="617"/>
      <c r="D15" s="617"/>
      <c r="F15" s="628"/>
      <c r="G15" s="571" t="s">
        <v>402</v>
      </c>
      <c r="H15" s="629"/>
      <c r="I15" s="630"/>
      <c r="J15" s="609"/>
      <c r="K15" s="584"/>
      <c r="L15" s="584"/>
      <c r="M15" s="584"/>
      <c r="N15" s="584"/>
    </row>
    <row r="16" spans="1:14" s="564" customFormat="1" ht="18.75">
      <c r="A16" s="1215"/>
      <c r="B16" s="584"/>
      <c r="C16" s="584"/>
      <c r="D16" s="584"/>
      <c r="F16" s="613"/>
      <c r="G16" s="552" t="s">
        <v>505</v>
      </c>
      <c r="H16" s="614"/>
      <c r="I16" s="615"/>
      <c r="J16" s="609"/>
      <c r="K16" s="584"/>
      <c r="L16" s="584"/>
      <c r="M16" s="584"/>
      <c r="N16" s="584"/>
    </row>
    <row r="17" spans="1:14" s="564" customFormat="1" ht="18.75">
      <c r="A17" s="584"/>
      <c r="B17" s="584"/>
      <c r="C17" s="584"/>
      <c r="D17" s="584"/>
      <c r="F17" s="613"/>
      <c r="G17" s="559" t="s">
        <v>504</v>
      </c>
      <c r="H17" s="614"/>
      <c r="I17" s="615"/>
      <c r="J17" s="609"/>
      <c r="K17" s="584"/>
      <c r="L17" s="584"/>
      <c r="M17" s="584"/>
      <c r="N17" s="584"/>
    </row>
    <row r="18" spans="1:14" s="607" customFormat="1" ht="3" customHeight="1">
      <c r="A18" s="608"/>
      <c r="B18" s="608"/>
      <c r="C18" s="608"/>
      <c r="D18" s="608"/>
      <c r="F18" s="619"/>
      <c r="G18" s="620"/>
      <c r="H18" s="621"/>
      <c r="I18" s="622"/>
      <c r="J18" s="608"/>
      <c r="K18" s="608"/>
      <c r="L18" s="608"/>
      <c r="M18" s="608"/>
      <c r="N18" s="608"/>
    </row>
    <row r="19" spans="1:14" s="607" customFormat="1" ht="15" customHeight="1">
      <c r="A19" s="608"/>
      <c r="B19" s="608"/>
      <c r="C19" s="608"/>
      <c r="D19" s="608"/>
      <c r="F19" s="606"/>
      <c r="G19" s="1210" t="s">
        <v>592</v>
      </c>
      <c r="H19" s="1210"/>
      <c r="I19" s="588"/>
      <c r="J19" s="608"/>
      <c r="K19" s="608"/>
      <c r="L19" s="608"/>
      <c r="M19" s="608"/>
      <c r="N19" s="60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79" hidden="1" customWidth="1"/>
    <col min="7" max="8" width="9.140625" style="585" hidden="1" customWidth="1"/>
    <col min="9" max="9" width="3.7109375" style="525" customWidth="1"/>
    <col min="10" max="11" width="3.7109375" style="524" customWidth="1"/>
    <col min="12" max="12" width="12.7109375" style="517" customWidth="1"/>
    <col min="13" max="13" width="44.7109375" style="517" customWidth="1"/>
    <col min="14" max="14" width="1.7109375" style="517" hidden="1" customWidth="1"/>
    <col min="15" max="15" width="29.7109375" style="517" hidden="1" customWidth="1"/>
    <col min="16" max="17" width="23.7109375" style="517" hidden="1" customWidth="1"/>
    <col min="18" max="18" width="11.7109375" style="517" customWidth="1"/>
    <col min="19" max="19" width="3.7109375" style="517" customWidth="1"/>
    <col min="20" max="20" width="11.7109375" style="517" customWidth="1"/>
    <col min="21" max="21" width="8.5703125" style="517" hidden="1" customWidth="1"/>
    <col min="22" max="22" width="4.7109375" style="517" customWidth="1"/>
    <col min="23" max="23" width="115.7109375" style="517" customWidth="1"/>
    <col min="24" max="25" width="10.5703125" style="579"/>
    <col min="26" max="26" width="11.140625" style="579" customWidth="1"/>
    <col min="27" max="28" width="10.5703125" style="579"/>
    <col min="29" max="16384" width="10.5703125" style="517"/>
  </cols>
  <sheetData>
    <row r="1" spans="1:28" hidden="1">
      <c r="Q1" s="577"/>
      <c r="R1" s="577"/>
    </row>
    <row r="2" spans="1:28" hidden="1">
      <c r="U2" s="577"/>
    </row>
    <row r="3" spans="1:28" hidden="1"/>
    <row r="4" spans="1:28" ht="3" customHeight="1">
      <c r="J4" s="523"/>
      <c r="K4" s="523"/>
      <c r="L4" s="518"/>
      <c r="M4" s="518"/>
      <c r="N4" s="518"/>
      <c r="O4" s="526"/>
      <c r="P4" s="526"/>
      <c r="Q4" s="526"/>
      <c r="R4" s="526"/>
      <c r="S4" s="526"/>
      <c r="T4" s="526"/>
      <c r="U4" s="526"/>
    </row>
    <row r="5" spans="1:28" ht="22.5" customHeight="1">
      <c r="J5" s="523"/>
      <c r="K5" s="523"/>
      <c r="L5" s="1231" t="s">
        <v>630</v>
      </c>
      <c r="M5" s="1231"/>
      <c r="N5" s="1231"/>
      <c r="O5" s="1231"/>
      <c r="P5" s="1231"/>
      <c r="Q5" s="1231"/>
      <c r="R5" s="1231"/>
      <c r="S5" s="1231"/>
      <c r="T5" s="1231"/>
      <c r="U5" s="658"/>
    </row>
    <row r="6" spans="1:28" ht="3" customHeight="1">
      <c r="J6" s="523"/>
      <c r="K6" s="523"/>
      <c r="L6" s="518"/>
      <c r="M6" s="518"/>
      <c r="N6" s="518"/>
      <c r="O6" s="522"/>
      <c r="P6" s="522"/>
      <c r="Q6" s="522"/>
      <c r="R6" s="522"/>
      <c r="S6" s="522"/>
      <c r="T6" s="522"/>
      <c r="U6" s="522"/>
      <c r="V6" s="526"/>
    </row>
    <row r="7" spans="1:28" s="564" customFormat="1" ht="22.5">
      <c r="A7" s="584"/>
      <c r="B7" s="584"/>
      <c r="C7" s="584"/>
      <c r="D7" s="584"/>
      <c r="E7" s="584"/>
      <c r="F7" s="584"/>
      <c r="G7" s="584"/>
      <c r="H7" s="584"/>
      <c r="L7" s="493"/>
      <c r="M7" s="611" t="s">
        <v>501</v>
      </c>
      <c r="N7" s="660"/>
      <c r="O7" s="1237" t="str">
        <f>IF(NameOrPr_ch="",IF(NameOrPr="","",NameOrPr),NameOrPr_ch)</f>
        <v>Комитет по тарифам Санкт-Петербурга</v>
      </c>
      <c r="P7" s="1237"/>
      <c r="Q7" s="1237"/>
      <c r="R7" s="1237"/>
      <c r="S7" s="1237"/>
      <c r="T7" s="1237"/>
      <c r="U7" s="576"/>
      <c r="V7" s="576"/>
      <c r="W7" s="513"/>
      <c r="X7" s="584"/>
      <c r="Y7" s="584"/>
      <c r="Z7" s="584"/>
      <c r="AA7" s="584"/>
      <c r="AB7" s="584"/>
    </row>
    <row r="8" spans="1:28" s="564" customFormat="1" ht="18.75">
      <c r="A8" s="584"/>
      <c r="B8" s="584"/>
      <c r="C8" s="584"/>
      <c r="D8" s="584"/>
      <c r="E8" s="584"/>
      <c r="F8" s="584"/>
      <c r="G8" s="584"/>
      <c r="H8" s="584"/>
      <c r="L8" s="493"/>
      <c r="M8" s="611" t="s">
        <v>595</v>
      </c>
      <c r="N8" s="660"/>
      <c r="O8" s="1237" t="str">
        <f>IF(datePr_ch="",IF(datePr="","",datePr),datePr_ch)</f>
        <v>14.06.2019</v>
      </c>
      <c r="P8" s="1237"/>
      <c r="Q8" s="1237"/>
      <c r="R8" s="1237"/>
      <c r="S8" s="1237"/>
      <c r="T8" s="1237"/>
      <c r="U8" s="576"/>
      <c r="V8" s="576"/>
      <c r="W8" s="513"/>
      <c r="X8" s="584"/>
      <c r="Y8" s="584"/>
      <c r="Z8" s="584"/>
      <c r="AA8" s="584"/>
      <c r="AB8" s="584"/>
    </row>
    <row r="9" spans="1:28" s="564" customFormat="1" ht="18.75">
      <c r="A9" s="584"/>
      <c r="B9" s="584"/>
      <c r="C9" s="584"/>
      <c r="D9" s="584"/>
      <c r="E9" s="584"/>
      <c r="F9" s="584"/>
      <c r="G9" s="584"/>
      <c r="H9" s="584"/>
      <c r="L9" s="546"/>
      <c r="M9" s="611" t="s">
        <v>594</v>
      </c>
      <c r="N9" s="660"/>
      <c r="O9" s="1237" t="str">
        <f>IF(numberPr_ch="",IF(numberPr="","",numberPr),numberPr_ch)</f>
        <v>52-р</v>
      </c>
      <c r="P9" s="1237"/>
      <c r="Q9" s="1237"/>
      <c r="R9" s="1237"/>
      <c r="S9" s="1237"/>
      <c r="T9" s="1237"/>
      <c r="U9" s="576"/>
      <c r="V9" s="576"/>
      <c r="W9" s="513"/>
      <c r="X9" s="584"/>
      <c r="Y9" s="584"/>
      <c r="Z9" s="584"/>
      <c r="AA9" s="584"/>
      <c r="AB9" s="584"/>
    </row>
    <row r="10" spans="1:28" s="564" customFormat="1" ht="18.75">
      <c r="A10" s="584"/>
      <c r="B10" s="584"/>
      <c r="C10" s="584"/>
      <c r="D10" s="584"/>
      <c r="E10" s="584"/>
      <c r="F10" s="584"/>
      <c r="G10" s="584"/>
      <c r="H10" s="584"/>
      <c r="L10" s="546"/>
      <c r="M10" s="611" t="s">
        <v>500</v>
      </c>
      <c r="N10" s="660"/>
      <c r="O10" s="1237" t="str">
        <f>IF(IstPub_ch="",IF(IstPub="","",IstPub),IstPub_ch)</f>
        <v>официальный сайт Комитета по тарифам Санкт-Петербурга</v>
      </c>
      <c r="P10" s="1237"/>
      <c r="Q10" s="1237"/>
      <c r="R10" s="1237"/>
      <c r="S10" s="1237"/>
      <c r="T10" s="1237"/>
      <c r="U10" s="576"/>
      <c r="V10" s="576"/>
      <c r="W10" s="513"/>
      <c r="X10" s="584"/>
      <c r="Y10" s="584"/>
      <c r="Z10" s="584"/>
      <c r="AA10" s="584"/>
      <c r="AB10" s="584"/>
    </row>
    <row r="11" spans="1:28" s="564" customFormat="1" ht="11.25" hidden="1">
      <c r="A11" s="584"/>
      <c r="B11" s="584"/>
      <c r="C11" s="584"/>
      <c r="D11" s="584"/>
      <c r="E11" s="584"/>
      <c r="F11" s="584"/>
      <c r="G11" s="584"/>
      <c r="H11" s="584"/>
      <c r="L11" s="1232"/>
      <c r="M11" s="1232"/>
      <c r="N11" s="560"/>
      <c r="O11" s="576"/>
      <c r="P11" s="576"/>
      <c r="Q11" s="576"/>
      <c r="R11" s="576"/>
      <c r="S11" s="576"/>
      <c r="T11" s="576"/>
      <c r="U11" s="582" t="s">
        <v>372</v>
      </c>
      <c r="X11" s="584"/>
      <c r="Y11" s="584"/>
      <c r="Z11" s="584"/>
      <c r="AA11" s="584"/>
      <c r="AB11" s="584"/>
    </row>
    <row r="12" spans="1:28">
      <c r="J12" s="523"/>
      <c r="K12" s="523"/>
      <c r="L12" s="518"/>
      <c r="M12" s="518"/>
      <c r="N12" s="496"/>
      <c r="O12" s="1238"/>
      <c r="P12" s="1238"/>
      <c r="Q12" s="1238"/>
      <c r="R12" s="1238"/>
      <c r="S12" s="1238"/>
      <c r="T12" s="1238"/>
      <c r="U12" s="1238"/>
    </row>
    <row r="13" spans="1:28">
      <c r="J13" s="523"/>
      <c r="K13" s="523"/>
      <c r="L13" s="1169" t="s">
        <v>453</v>
      </c>
      <c r="M13" s="1169"/>
      <c r="N13" s="1169"/>
      <c r="O13" s="1169"/>
      <c r="P13" s="1169"/>
      <c r="Q13" s="1169"/>
      <c r="R13" s="1169"/>
      <c r="S13" s="1169"/>
      <c r="T13" s="1169"/>
      <c r="U13" s="1169"/>
      <c r="V13" s="1169"/>
      <c r="W13" s="1169" t="s">
        <v>454</v>
      </c>
    </row>
    <row r="14" spans="1:28" ht="14.25" customHeight="1">
      <c r="J14" s="523"/>
      <c r="K14" s="523"/>
      <c r="L14" s="1244" t="s">
        <v>91</v>
      </c>
      <c r="M14" s="1244" t="s">
        <v>638</v>
      </c>
      <c r="N14" s="655"/>
      <c r="O14" s="1245" t="s">
        <v>640</v>
      </c>
      <c r="P14" s="1246"/>
      <c r="Q14" s="1246"/>
      <c r="R14" s="1246"/>
      <c r="S14" s="1246"/>
      <c r="T14" s="1247"/>
      <c r="U14" s="1228" t="s">
        <v>340</v>
      </c>
      <c r="V14" s="1241" t="s">
        <v>274</v>
      </c>
      <c r="W14" s="1169"/>
    </row>
    <row r="15" spans="1:28" ht="14.25" customHeight="1">
      <c r="J15" s="523"/>
      <c r="K15" s="523"/>
      <c r="L15" s="1244"/>
      <c r="M15" s="1244"/>
      <c r="N15" s="656"/>
      <c r="O15" s="1250" t="s">
        <v>604</v>
      </c>
      <c r="P15" s="1248" t="s">
        <v>270</v>
      </c>
      <c r="Q15" s="1249"/>
      <c r="R15" s="1225" t="s">
        <v>653</v>
      </c>
      <c r="S15" s="1226"/>
      <c r="T15" s="1227"/>
      <c r="U15" s="1229"/>
      <c r="V15" s="1242"/>
      <c r="W15" s="1169"/>
    </row>
    <row r="16" spans="1:28" ht="33.75" customHeight="1">
      <c r="J16" s="523"/>
      <c r="K16" s="523"/>
      <c r="L16" s="1244"/>
      <c r="M16" s="1244"/>
      <c r="N16" s="657"/>
      <c r="O16" s="1251"/>
      <c r="P16" s="529" t="s">
        <v>605</v>
      </c>
      <c r="Q16" s="529" t="s">
        <v>6</v>
      </c>
      <c r="R16" s="530" t="s">
        <v>273</v>
      </c>
      <c r="S16" s="1239" t="s">
        <v>272</v>
      </c>
      <c r="T16" s="1240"/>
      <c r="U16" s="1230"/>
      <c r="V16" s="1243"/>
      <c r="W16" s="1169"/>
    </row>
    <row r="17" spans="1:28">
      <c r="J17" s="523"/>
      <c r="K17" s="563">
        <v>1</v>
      </c>
      <c r="L17" s="641" t="s">
        <v>92</v>
      </c>
      <c r="M17" s="641" t="s">
        <v>48</v>
      </c>
      <c r="N17" s="643" t="str">
        <f ca="1">OFFSET(N17,0,-1)</f>
        <v>2</v>
      </c>
      <c r="O17" s="642">
        <f ca="1">OFFSET(O17,0,-1)+1</f>
        <v>3</v>
      </c>
      <c r="P17" s="642">
        <f ca="1">OFFSET(P17,0,-1)+1</f>
        <v>4</v>
      </c>
      <c r="Q17" s="642">
        <f ca="1">OFFSET(Q17,0,-1)+1</f>
        <v>5</v>
      </c>
      <c r="R17" s="642">
        <f ca="1">OFFSET(R17,0,-1)+1</f>
        <v>6</v>
      </c>
      <c r="S17" s="1233">
        <f ca="1">OFFSET(S17,0,-1)+1</f>
        <v>7</v>
      </c>
      <c r="T17" s="1233"/>
      <c r="U17" s="642">
        <f ca="1">OFFSET(U17,0,-2)+1</f>
        <v>8</v>
      </c>
      <c r="V17" s="643">
        <f ca="1">OFFSET(V17,0,-1)</f>
        <v>8</v>
      </c>
      <c r="W17" s="642">
        <f ca="1">OFFSET(W17,0,-1)+1</f>
        <v>9</v>
      </c>
    </row>
    <row r="18" spans="1:28" ht="22.5">
      <c r="A18" s="1217">
        <v>1</v>
      </c>
      <c r="B18" s="841"/>
      <c r="C18" s="841"/>
      <c r="D18" s="841"/>
      <c r="E18" s="842"/>
      <c r="F18" s="843"/>
      <c r="G18" s="843"/>
      <c r="H18" s="843"/>
      <c r="I18" s="844"/>
      <c r="J18" s="839"/>
      <c r="K18" s="846"/>
      <c r="L18" s="587">
        <f>mergeValue(A18)</f>
        <v>1</v>
      </c>
      <c r="M18" s="635" t="s">
        <v>20</v>
      </c>
      <c r="N18" s="640"/>
      <c r="O18" s="1218"/>
      <c r="P18" s="1218"/>
      <c r="Q18" s="1218"/>
      <c r="R18" s="1218"/>
      <c r="S18" s="1218"/>
      <c r="T18" s="1218"/>
      <c r="U18" s="1218"/>
      <c r="V18" s="1218"/>
      <c r="W18" s="624" t="s">
        <v>475</v>
      </c>
      <c r="Y18" s="583"/>
      <c r="Z18" s="583" t="str">
        <f t="shared" ref="Z18:Z31" si="0">IF(M18="","",M18 )</f>
        <v>Наименование тарифа</v>
      </c>
      <c r="AA18" s="583"/>
      <c r="AB18" s="583"/>
    </row>
    <row r="19" spans="1:28" ht="22.5">
      <c r="A19" s="1217"/>
      <c r="B19" s="1217">
        <v>1</v>
      </c>
      <c r="C19" s="841"/>
      <c r="D19" s="841"/>
      <c r="E19" s="843"/>
      <c r="F19" s="843"/>
      <c r="G19" s="843"/>
      <c r="H19" s="843"/>
      <c r="I19" s="838"/>
      <c r="J19" s="837"/>
      <c r="K19" s="840"/>
      <c r="L19" s="587" t="str">
        <f>mergeValue(A19) &amp;"."&amp; mergeValue(B19)</f>
        <v>1.1</v>
      </c>
      <c r="M19" s="540" t="s">
        <v>16</v>
      </c>
      <c r="N19" s="640"/>
      <c r="O19" s="1218"/>
      <c r="P19" s="1218"/>
      <c r="Q19" s="1218"/>
      <c r="R19" s="1218"/>
      <c r="S19" s="1218"/>
      <c r="T19" s="1218"/>
      <c r="U19" s="1218"/>
      <c r="V19" s="1218"/>
      <c r="W19" s="624" t="s">
        <v>476</v>
      </c>
      <c r="Y19" s="583"/>
      <c r="Z19" s="583" t="str">
        <f t="shared" si="0"/>
        <v>Территория действия тарифа</v>
      </c>
      <c r="AA19" s="583"/>
      <c r="AB19" s="583"/>
    </row>
    <row r="20" spans="1:28" ht="22.5">
      <c r="A20" s="1217"/>
      <c r="B20" s="1217"/>
      <c r="C20" s="1217">
        <v>1</v>
      </c>
      <c r="D20" s="841"/>
      <c r="E20" s="843"/>
      <c r="F20" s="843"/>
      <c r="G20" s="843"/>
      <c r="H20" s="843"/>
      <c r="I20" s="845"/>
      <c r="J20" s="837"/>
      <c r="K20" s="840"/>
      <c r="L20" s="587" t="str">
        <f>mergeValue(A20) &amp;"."&amp; mergeValue(B20)&amp;"."&amp; mergeValue(C20)</f>
        <v>1.1.1</v>
      </c>
      <c r="M20" s="541" t="s">
        <v>7</v>
      </c>
      <c r="N20" s="640"/>
      <c r="O20" s="1218"/>
      <c r="P20" s="1218"/>
      <c r="Q20" s="1218"/>
      <c r="R20" s="1218"/>
      <c r="S20" s="1218"/>
      <c r="T20" s="1218"/>
      <c r="U20" s="1218"/>
      <c r="V20" s="1218"/>
      <c r="W20" s="624" t="s">
        <v>632</v>
      </c>
      <c r="Y20" s="583"/>
      <c r="Z20" s="583" t="str">
        <f t="shared" si="0"/>
        <v xml:space="preserve">Наименование системы теплоснабжения </v>
      </c>
      <c r="AA20" s="583"/>
      <c r="AB20" s="583"/>
    </row>
    <row r="21" spans="1:28" ht="22.5">
      <c r="A21" s="1217"/>
      <c r="B21" s="1217"/>
      <c r="C21" s="1217"/>
      <c r="D21" s="1217">
        <v>1</v>
      </c>
      <c r="E21" s="843"/>
      <c r="F21" s="843"/>
      <c r="G21" s="843"/>
      <c r="H21" s="843"/>
      <c r="I21" s="845"/>
      <c r="J21" s="837"/>
      <c r="K21" s="840"/>
      <c r="L21" s="587" t="str">
        <f>mergeValue(A21) &amp;"."&amp; mergeValue(B21)&amp;"."&amp; mergeValue(C21)&amp;"."&amp; mergeValue(D21)</f>
        <v>1.1.1.1</v>
      </c>
      <c r="M21" s="542" t="s">
        <v>22</v>
      </c>
      <c r="N21" s="640"/>
      <c r="O21" s="1218"/>
      <c r="P21" s="1218"/>
      <c r="Q21" s="1218"/>
      <c r="R21" s="1218"/>
      <c r="S21" s="1218"/>
      <c r="T21" s="1218"/>
      <c r="U21" s="1218"/>
      <c r="V21" s="1218"/>
      <c r="W21" s="624" t="s">
        <v>633</v>
      </c>
      <c r="Y21" s="583"/>
      <c r="Z21" s="583" t="str">
        <f t="shared" si="0"/>
        <v xml:space="preserve">Источник тепловой энергии  </v>
      </c>
      <c r="AA21" s="583"/>
      <c r="AB21" s="583"/>
    </row>
    <row r="22" spans="1:28" ht="101.25">
      <c r="A22" s="1217"/>
      <c r="B22" s="1217"/>
      <c r="C22" s="1217"/>
      <c r="D22" s="1217"/>
      <c r="E22" s="1217">
        <v>1</v>
      </c>
      <c r="F22" s="843"/>
      <c r="G22" s="843"/>
      <c r="H22" s="841">
        <v>1</v>
      </c>
      <c r="I22" s="1217">
        <v>1</v>
      </c>
      <c r="J22" s="843"/>
      <c r="K22" s="848"/>
      <c r="L22" s="587" t="str">
        <f>mergeValue(A22) &amp;"."&amp; mergeValue(B22)&amp;"."&amp; mergeValue(C22)&amp;"."&amp; mergeValue(D22)&amp;"."&amp; mergeValue(E22)</f>
        <v>1.1.1.1.1</v>
      </c>
      <c r="M22" s="548" t="s">
        <v>9</v>
      </c>
      <c r="N22" s="640"/>
      <c r="O22" s="1219"/>
      <c r="P22" s="1219"/>
      <c r="Q22" s="1219"/>
      <c r="R22" s="1219"/>
      <c r="S22" s="1219"/>
      <c r="T22" s="1219"/>
      <c r="U22" s="1219"/>
      <c r="V22" s="1219"/>
      <c r="W22" s="624" t="s">
        <v>637</v>
      </c>
      <c r="Y22" s="583"/>
      <c r="Z22" s="583" t="str">
        <f t="shared" si="0"/>
        <v>Схема подключения теплопотребляющей установки к коллектору источника тепловой энергии</v>
      </c>
      <c r="AA22" s="583"/>
      <c r="AB22" s="583"/>
    </row>
    <row r="23" spans="1:28" ht="90">
      <c r="A23" s="1217"/>
      <c r="B23" s="1217"/>
      <c r="C23" s="1217"/>
      <c r="D23" s="1217"/>
      <c r="E23" s="1217"/>
      <c r="F23" s="1217">
        <v>1</v>
      </c>
      <c r="G23" s="841"/>
      <c r="H23" s="841"/>
      <c r="I23" s="1217"/>
      <c r="J23" s="1217">
        <v>1</v>
      </c>
      <c r="K23" s="849"/>
      <c r="L23" s="587" t="str">
        <f>mergeValue(A23) &amp;"."&amp; mergeValue(B23)&amp;"."&amp; mergeValue(C23)&amp;"."&amp; mergeValue(D23)&amp;"."&amp; mergeValue(E23)&amp;"."&amp; mergeValue(F23)</f>
        <v>1.1.1.1.1.1</v>
      </c>
      <c r="M23" s="549" t="s">
        <v>10</v>
      </c>
      <c r="N23" s="640"/>
      <c r="O23" s="1220"/>
      <c r="P23" s="1221"/>
      <c r="Q23" s="1221"/>
      <c r="R23" s="1221"/>
      <c r="S23" s="1221"/>
      <c r="T23" s="1221"/>
      <c r="U23" s="1221"/>
      <c r="V23" s="1222"/>
      <c r="W23" s="624" t="s">
        <v>635</v>
      </c>
      <c r="Y23" s="583"/>
      <c r="Z23" s="583" t="str">
        <f t="shared" si="0"/>
        <v>Группа потребителей</v>
      </c>
      <c r="AA23" s="583"/>
      <c r="AB23" s="583"/>
    </row>
    <row r="24" spans="1:28" ht="189" customHeight="1">
      <c r="A24" s="1217"/>
      <c r="B24" s="1217"/>
      <c r="C24" s="1217"/>
      <c r="D24" s="1217"/>
      <c r="E24" s="1217"/>
      <c r="F24" s="1217"/>
      <c r="G24" s="841">
        <v>1</v>
      </c>
      <c r="H24" s="841"/>
      <c r="I24" s="1217"/>
      <c r="J24" s="1217"/>
      <c r="K24" s="849">
        <v>1</v>
      </c>
      <c r="L24" s="587" t="str">
        <f>mergeValue(A24) &amp;"."&amp; mergeValue(B24)&amp;"."&amp; mergeValue(C24)&amp;"."&amp; mergeValue(D24)&amp;"."&amp; mergeValue(E24)&amp;"."&amp; mergeValue(F24)&amp;"."&amp; mergeValue(G24)</f>
        <v>1.1.1.1.1.1.1</v>
      </c>
      <c r="M24" s="1057"/>
      <c r="N24" s="640"/>
      <c r="O24" s="556"/>
      <c r="P24" s="556"/>
      <c r="Q24" s="1081"/>
      <c r="R24" s="1223"/>
      <c r="S24" s="1224" t="s">
        <v>83</v>
      </c>
      <c r="T24" s="1223"/>
      <c r="U24" s="1224" t="s">
        <v>84</v>
      </c>
      <c r="V24" s="556"/>
      <c r="W24" s="1234" t="s">
        <v>654</v>
      </c>
      <c r="X24" s="579" t="str">
        <f>strCheckDate(O25:V25)</f>
        <v/>
      </c>
      <c r="Y24" s="583"/>
      <c r="Z24" s="583" t="str">
        <f t="shared" si="0"/>
        <v/>
      </c>
      <c r="AA24" s="583"/>
      <c r="AB24" s="583"/>
    </row>
    <row r="25" spans="1:28" ht="11.25" hidden="1" customHeight="1">
      <c r="A25" s="1217"/>
      <c r="B25" s="1217"/>
      <c r="C25" s="1217"/>
      <c r="D25" s="1217"/>
      <c r="E25" s="1217"/>
      <c r="F25" s="1217"/>
      <c r="G25" s="841"/>
      <c r="H25" s="841"/>
      <c r="I25" s="1217"/>
      <c r="J25" s="1217"/>
      <c r="K25" s="849"/>
      <c r="L25" s="594"/>
      <c r="M25" s="640"/>
      <c r="N25" s="640"/>
      <c r="O25" s="556"/>
      <c r="P25" s="556"/>
      <c r="Q25" s="578" t="str">
        <f>R24 &amp; "-" &amp; T24</f>
        <v>-</v>
      </c>
      <c r="R25" s="1223"/>
      <c r="S25" s="1224"/>
      <c r="T25" s="1223"/>
      <c r="U25" s="1224"/>
      <c r="V25" s="556"/>
      <c r="W25" s="1235"/>
      <c r="Y25" s="583"/>
      <c r="Z25" s="583" t="str">
        <f t="shared" si="0"/>
        <v/>
      </c>
      <c r="AA25" s="583"/>
      <c r="AB25" s="583"/>
    </row>
    <row r="26" spans="1:28" ht="15" customHeight="1">
      <c r="A26" s="1217"/>
      <c r="B26" s="1217"/>
      <c r="C26" s="1217"/>
      <c r="D26" s="1217"/>
      <c r="E26" s="1217"/>
      <c r="F26" s="1217"/>
      <c r="G26" s="843"/>
      <c r="H26" s="841"/>
      <c r="I26" s="1217"/>
      <c r="J26" s="1217"/>
      <c r="K26" s="848"/>
      <c r="L26" s="532"/>
      <c r="M26" s="551" t="s">
        <v>25</v>
      </c>
      <c r="N26" s="558"/>
      <c r="O26" s="558"/>
      <c r="P26" s="558"/>
      <c r="Q26" s="558"/>
      <c r="R26" s="558"/>
      <c r="S26" s="558"/>
      <c r="T26" s="558"/>
      <c r="U26" s="558"/>
      <c r="V26" s="554"/>
      <c r="W26" s="1236"/>
      <c r="Y26" s="583"/>
      <c r="Z26" s="583" t="str">
        <f t="shared" si="0"/>
        <v>Добавить вид теплоносителя (параметры теплоносителя)</v>
      </c>
      <c r="AA26" s="583"/>
      <c r="AB26" s="583"/>
    </row>
    <row r="27" spans="1:28" ht="15" customHeight="1">
      <c r="A27" s="1217"/>
      <c r="B27" s="1217"/>
      <c r="C27" s="1217"/>
      <c r="D27" s="1217"/>
      <c r="E27" s="1217"/>
      <c r="F27" s="843"/>
      <c r="G27" s="843"/>
      <c r="H27" s="841"/>
      <c r="I27" s="1217"/>
      <c r="J27" s="843"/>
      <c r="K27" s="848"/>
      <c r="L27" s="532"/>
      <c r="M27" s="550" t="s">
        <v>11</v>
      </c>
      <c r="N27" s="558"/>
      <c r="O27" s="558"/>
      <c r="P27" s="558"/>
      <c r="Q27" s="558"/>
      <c r="R27" s="558"/>
      <c r="S27" s="558"/>
      <c r="T27" s="558"/>
      <c r="U27" s="557"/>
      <c r="V27" s="558"/>
      <c r="W27" s="659"/>
      <c r="Y27" s="583"/>
      <c r="Z27" s="583" t="str">
        <f t="shared" si="0"/>
        <v>Добавить группу потребителей</v>
      </c>
      <c r="AA27" s="583"/>
      <c r="AB27" s="583"/>
    </row>
    <row r="28" spans="1:28" ht="15" customHeight="1">
      <c r="A28" s="1217"/>
      <c r="B28" s="1217"/>
      <c r="C28" s="1217"/>
      <c r="D28" s="1217"/>
      <c r="E28" s="847"/>
      <c r="F28" s="843"/>
      <c r="G28" s="843"/>
      <c r="H28" s="843"/>
      <c r="I28" s="839"/>
      <c r="J28" s="836"/>
      <c r="K28" s="846"/>
      <c r="L28" s="532"/>
      <c r="M28" s="545" t="s">
        <v>12</v>
      </c>
      <c r="N28" s="558"/>
      <c r="O28" s="558"/>
      <c r="P28" s="558"/>
      <c r="Q28" s="558"/>
      <c r="R28" s="558"/>
      <c r="S28" s="558"/>
      <c r="T28" s="558"/>
      <c r="U28" s="557"/>
      <c r="V28" s="558"/>
      <c r="W28" s="659"/>
      <c r="Y28" s="583"/>
      <c r="Z28" s="583" t="str">
        <f t="shared" si="0"/>
        <v>Добавить схему подключения</v>
      </c>
      <c r="AA28" s="583"/>
      <c r="AB28" s="583"/>
    </row>
    <row r="29" spans="1:28" ht="15" customHeight="1">
      <c r="A29" s="1217"/>
      <c r="B29" s="1217"/>
      <c r="C29" s="1217"/>
      <c r="D29" s="847"/>
      <c r="E29" s="847"/>
      <c r="F29" s="843"/>
      <c r="G29" s="843"/>
      <c r="H29" s="843"/>
      <c r="I29" s="839"/>
      <c r="J29" s="836"/>
      <c r="K29" s="846"/>
      <c r="L29" s="532"/>
      <c r="M29" s="544" t="s">
        <v>17</v>
      </c>
      <c r="N29" s="558"/>
      <c r="O29" s="558"/>
      <c r="P29" s="558"/>
      <c r="Q29" s="558"/>
      <c r="R29" s="558"/>
      <c r="S29" s="558"/>
      <c r="T29" s="558"/>
      <c r="U29" s="557"/>
      <c r="V29" s="558"/>
      <c r="W29" s="659"/>
      <c r="Y29" s="583"/>
      <c r="Z29" s="583" t="str">
        <f t="shared" si="0"/>
        <v>Добавить источник тепловой энергии</v>
      </c>
      <c r="AA29" s="583"/>
      <c r="AB29" s="583"/>
    </row>
    <row r="30" spans="1:28" ht="15" customHeight="1">
      <c r="A30" s="1217"/>
      <c r="B30" s="1217"/>
      <c r="C30" s="847"/>
      <c r="D30" s="847"/>
      <c r="E30" s="847"/>
      <c r="F30" s="847"/>
      <c r="G30" s="852"/>
      <c r="H30" s="839"/>
      <c r="I30" s="850"/>
      <c r="J30" s="836"/>
      <c r="K30" s="851"/>
      <c r="L30" s="532"/>
      <c r="M30" s="543" t="s">
        <v>18</v>
      </c>
      <c r="N30" s="558"/>
      <c r="O30" s="558"/>
      <c r="P30" s="558"/>
      <c r="Q30" s="558"/>
      <c r="R30" s="558"/>
      <c r="S30" s="558"/>
      <c r="T30" s="558"/>
      <c r="U30" s="557"/>
      <c r="V30" s="558"/>
      <c r="W30" s="659"/>
      <c r="Y30" s="583"/>
      <c r="Z30" s="583" t="str">
        <f t="shared" si="0"/>
        <v>Добавить наименование системы теплоснабжения</v>
      </c>
      <c r="AA30" s="583"/>
      <c r="AB30" s="583"/>
    </row>
    <row r="31" spans="1:28" ht="15" customHeight="1">
      <c r="A31" s="1217"/>
      <c r="B31" s="847"/>
      <c r="C31" s="847"/>
      <c r="D31" s="847"/>
      <c r="E31" s="847"/>
      <c r="F31" s="847"/>
      <c r="G31" s="852"/>
      <c r="H31" s="839"/>
      <c r="I31" s="839"/>
      <c r="J31" s="836"/>
      <c r="K31" s="846"/>
      <c r="L31" s="532"/>
      <c r="M31" s="552" t="s">
        <v>19</v>
      </c>
      <c r="N31" s="558"/>
      <c r="O31" s="558"/>
      <c r="P31" s="558"/>
      <c r="Q31" s="558"/>
      <c r="R31" s="558"/>
      <c r="S31" s="558"/>
      <c r="T31" s="558"/>
      <c r="U31" s="557"/>
      <c r="V31" s="558"/>
      <c r="W31" s="659"/>
      <c r="Y31" s="583"/>
      <c r="Z31" s="583" t="str">
        <f t="shared" si="0"/>
        <v>Добавить территорию действия тарифа</v>
      </c>
      <c r="AA31" s="583"/>
      <c r="AB31" s="583"/>
    </row>
    <row r="32" spans="1:28" s="516" customFormat="1" ht="15" customHeight="1">
      <c r="A32" s="835"/>
      <c r="B32" s="835"/>
      <c r="C32" s="835"/>
      <c r="D32" s="835"/>
      <c r="E32" s="835"/>
      <c r="F32" s="835"/>
      <c r="G32" s="835"/>
      <c r="H32" s="835"/>
      <c r="I32" s="835"/>
      <c r="J32" s="835"/>
      <c r="K32" s="835"/>
      <c r="L32" s="487"/>
      <c r="M32" s="559" t="s">
        <v>308</v>
      </c>
      <c r="N32" s="558"/>
      <c r="O32" s="558"/>
      <c r="P32" s="558"/>
      <c r="Q32" s="558"/>
      <c r="R32" s="558"/>
      <c r="S32" s="558"/>
      <c r="T32" s="558"/>
      <c r="U32" s="557"/>
      <c r="V32" s="558"/>
      <c r="W32" s="659"/>
      <c r="X32" s="581"/>
      <c r="Y32" s="581"/>
      <c r="Z32" s="581"/>
      <c r="AA32" s="581"/>
      <c r="AB32" s="581"/>
    </row>
    <row r="33" spans="1:28" ht="11.25">
      <c r="A33" s="517"/>
      <c r="B33" s="517"/>
      <c r="C33" s="517"/>
      <c r="D33" s="517"/>
      <c r="E33" s="517"/>
      <c r="F33" s="517"/>
      <c r="G33" s="517"/>
      <c r="H33" s="517"/>
      <c r="I33" s="517"/>
      <c r="J33" s="517"/>
      <c r="K33" s="517"/>
      <c r="X33" s="517"/>
      <c r="Y33" s="517"/>
      <c r="Z33" s="517"/>
      <c r="AA33" s="517"/>
      <c r="AB33" s="517"/>
    </row>
    <row r="34" spans="1:28" ht="89.25" customHeight="1">
      <c r="L34" s="1">
        <v>1</v>
      </c>
      <c r="M34" s="1210" t="s">
        <v>631</v>
      </c>
      <c r="N34" s="1210"/>
      <c r="O34" s="1210"/>
      <c r="P34" s="1210"/>
      <c r="Q34" s="1210"/>
      <c r="R34" s="1210"/>
      <c r="S34" s="1210"/>
      <c r="T34" s="1210"/>
      <c r="U34" s="1210"/>
      <c r="V34" s="1210"/>
      <c r="W34" s="1210"/>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778</vt:i4>
      </vt:variant>
    </vt:vector>
  </HeadingPairs>
  <TitlesOfParts>
    <vt:vector size="801" baseType="lpstr">
      <vt:lpstr>Инструкция</vt:lpstr>
      <vt:lpstr>Титульный</vt:lpstr>
      <vt:lpstr>Территории</vt:lpstr>
      <vt:lpstr>Перечень тарифов</vt:lpstr>
      <vt:lpstr>Форма 1.0.1 | Т-ТЭ | ТСО</vt:lpstr>
      <vt:lpstr>Форма 4.2.1 | Т-ТЭ | ТСО</vt:lpstr>
      <vt:lpstr>Форма 1.0.1 | Т-ТЭ | потр</vt:lpstr>
      <vt:lpstr>Форма 4.2.1 | Т-ТЭ | потр</vt:lpstr>
      <vt:lpstr>Форма 1.0.1 | Т-ТН</vt:lpstr>
      <vt:lpstr>Форма 4.2.2 | Т-ТН</vt:lpstr>
      <vt:lpstr>Форма 1.0.1 | Т-гор.вода</vt:lpstr>
      <vt:lpstr>Форма 4.2.3 | Т-гор.вода</vt:lpstr>
      <vt:lpstr>Форма 1.0.1 | Т-подкл</vt:lpstr>
      <vt:lpstr>Форма 4.2.4 | Т-подкл</vt:lpstr>
      <vt:lpstr>Форма 1.0.1 | Т-подкл(инд)</vt:lpstr>
      <vt:lpstr>Форма 4.2.5 | Т-подкл(инд)</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add_CS_List05_3</vt:lpstr>
      <vt:lpstr>add_CS_List05_3_i</vt:lpstr>
      <vt:lpstr>add_CS_List05_6</vt:lpstr>
      <vt:lpstr>add_CS_List05_7</vt:lpstr>
      <vt:lpstr>add_CS_List05_8</vt:lpstr>
      <vt:lpstr>add_CT_1</vt:lpstr>
      <vt:lpstr>add_CT_3</vt:lpstr>
      <vt:lpstr>add_CT_3_i</vt:lpstr>
      <vt:lpstr>add_CT_6</vt:lpstr>
      <vt:lpstr>add_CT_7</vt:lpstr>
      <vt:lpstr>add_CT_8</vt:lpstr>
      <vt:lpstr>add_MO_1</vt:lpstr>
      <vt:lpstr>add_MO_3</vt:lpstr>
      <vt:lpstr>add_MO_3_i</vt:lpstr>
      <vt:lpstr>add_MO_6</vt:lpstr>
      <vt:lpstr>add_MO_7</vt:lpstr>
      <vt:lpstr>add_MO_8</vt:lpstr>
      <vt:lpstr>add_MO_List05_1</vt:lpstr>
      <vt:lpstr>add_MO_List05_3</vt:lpstr>
      <vt:lpstr>add_MO_List05_3_i</vt:lpstr>
      <vt:lpstr>add_MO_List05_6</vt:lpstr>
      <vt:lpstr>add_MO_List05_7</vt:lpstr>
      <vt:lpstr>add_MO_List05_8</vt:lpstr>
      <vt:lpstr>add_MR_List05_1</vt:lpstr>
      <vt:lpstr>add_MR_List05_3</vt:lpstr>
      <vt:lpstr>add_MR_List05_3_i</vt:lpstr>
      <vt:lpstr>add_MR_List05_6</vt:lpstr>
      <vt:lpstr>add_MR_List05_7</vt:lpstr>
      <vt:lpstr>add_MR_List05_8</vt:lpstr>
      <vt:lpstr>add_POST_5</vt:lpstr>
      <vt:lpstr>add_Rate_1</vt:lpstr>
      <vt:lpstr>add_Rate_3</vt:lpstr>
      <vt:lpstr>add_Rate_3_i</vt:lpstr>
      <vt:lpstr>add_Rate_6</vt:lpstr>
      <vt:lpstr>add_Rate_7</vt:lpstr>
      <vt:lpstr>add_Rate_8</vt:lpstr>
      <vt:lpstr>add_Scheme_6</vt:lpstr>
      <vt:lpstr>add_TER_List05_1</vt:lpstr>
      <vt:lpstr>add_TER_List05_3</vt:lpstr>
      <vt:lpstr>add_TER_List05_3_i</vt:lpstr>
      <vt:lpstr>add_TER_List05_6</vt:lpstr>
      <vt:lpstr>add_TER_List05_7</vt:lpstr>
      <vt:lpstr>add_TER_List05_8</vt:lpstr>
      <vt:lpstr>add_Warm_1</vt:lpstr>
      <vt:lpstr>add_Warm_3</vt:lpstr>
      <vt:lpstr>add_Warm_3_i</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2019-06-27T13:32:29Z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